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NMOQPSRTSUTVLKMLKN\INFORMES A UGEL\"/>
    </mc:Choice>
  </mc:AlternateContent>
  <bookViews>
    <workbookView xWindow="0" yWindow="0" windowWidth="20490" windowHeight="7650" activeTab="2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ASISTENCIA!$A$1:$AM$176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62913"/>
</workbook>
</file>

<file path=xl/calcChain.xml><?xml version="1.0" encoding="utf-8"?>
<calcChain xmlns="http://schemas.openxmlformats.org/spreadsheetml/2006/main">
  <c r="A46" i="4" l="1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R40" i="8"/>
  <c r="A14" i="4" l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D13" i="8"/>
  <c r="E13" i="8"/>
  <c r="F13" i="8"/>
  <c r="F8" i="8"/>
  <c r="AA5" i="8"/>
  <c r="B162" i="4" l="1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H162" i="8" l="1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 l="1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G5" i="8" l="1"/>
  <c r="L8" i="8"/>
  <c r="F6" i="8"/>
  <c r="F7" i="8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AM11" i="4" l="1"/>
  <c r="AL11" i="4"/>
  <c r="B2" i="7" l="1"/>
  <c r="C163" i="4" l="1"/>
  <c r="C44" i="4"/>
  <c r="B44" i="4" s="1"/>
  <c r="C43" i="4"/>
  <c r="B43" i="4" s="1"/>
  <c r="C42" i="4"/>
  <c r="B42" i="4" s="1"/>
  <c r="B163" i="4" l="1"/>
  <c r="A162" i="8" s="1"/>
  <c r="C14" i="4"/>
  <c r="B14" i="4" s="1"/>
  <c r="C42" i="8" l="1"/>
  <c r="B42" i="8" s="1"/>
  <c r="C25" i="8"/>
  <c r="B25" i="8" s="1"/>
  <c r="C22" i="8"/>
  <c r="B22" i="8" s="1"/>
  <c r="C17" i="8"/>
  <c r="B17" i="8" s="1"/>
  <c r="C30" i="8"/>
  <c r="B30" i="8" s="1"/>
  <c r="C18" i="8"/>
  <c r="B18" i="8" s="1"/>
  <c r="C38" i="8"/>
  <c r="B38" i="8" s="1"/>
  <c r="C32" i="8"/>
  <c r="B32" i="8" s="1"/>
  <c r="C26" i="8"/>
  <c r="B26" i="8" s="1"/>
  <c r="C24" i="8"/>
  <c r="B24" i="8" s="1"/>
  <c r="C33" i="8"/>
  <c r="B33" i="8" s="1"/>
  <c r="C28" i="8"/>
  <c r="B28" i="8" s="1"/>
  <c r="C16" i="8"/>
  <c r="B16" i="8" s="1"/>
  <c r="C35" i="8"/>
  <c r="B35" i="8" s="1"/>
  <c r="C36" i="8"/>
  <c r="B36" i="8" s="1"/>
  <c r="C27" i="8"/>
  <c r="B27" i="8" s="1"/>
  <c r="C31" i="8"/>
  <c r="B31" i="8" s="1"/>
  <c r="C19" i="8"/>
  <c r="B19" i="8" s="1"/>
  <c r="C39" i="8"/>
  <c r="B39" i="8" s="1"/>
  <c r="C20" i="8"/>
  <c r="B20" i="8" s="1"/>
  <c r="C40" i="8"/>
  <c r="B40" i="8" s="1"/>
  <c r="C37" i="8"/>
  <c r="B37" i="8" s="1"/>
  <c r="C14" i="8"/>
  <c r="B14" i="8" s="1"/>
  <c r="C15" i="8"/>
  <c r="B15" i="8" s="1"/>
  <c r="C34" i="8"/>
  <c r="B34" i="8" s="1"/>
  <c r="C29" i="8"/>
  <c r="B29" i="8" s="1"/>
  <c r="C23" i="8"/>
  <c r="B23" i="8" s="1"/>
  <c r="C43" i="8"/>
  <c r="B43" i="8" s="1"/>
  <c r="C21" i="8"/>
  <c r="B21" i="8" s="1"/>
  <c r="C41" i="8"/>
  <c r="B41" i="8" s="1"/>
  <c r="C162" i="8"/>
  <c r="B162" i="8" s="1"/>
  <c r="H13" i="8" l="1"/>
  <c r="G13" i="8"/>
  <c r="X5" i="4"/>
  <c r="R5" i="8" s="1"/>
  <c r="L5" i="8"/>
  <c r="C12" i="8"/>
  <c r="B12" i="8" s="1"/>
  <c r="AD3" i="7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L12" i="4" l="1"/>
  <c r="AM12" i="4"/>
  <c r="AK12" i="8"/>
  <c r="AE12" i="4"/>
  <c r="W12" i="4"/>
  <c r="O12" i="4"/>
  <c r="AD12" i="4"/>
  <c r="V12" i="4"/>
  <c r="N12" i="4"/>
  <c r="AK12" i="4"/>
  <c r="AC12" i="4"/>
  <c r="U12" i="4"/>
  <c r="M12" i="4"/>
  <c r="AJ12" i="4"/>
  <c r="AB12" i="4"/>
  <c r="T12" i="4"/>
  <c r="L12" i="4"/>
  <c r="AI12" i="4"/>
  <c r="AA12" i="4"/>
  <c r="S12" i="4"/>
  <c r="K12" i="4"/>
  <c r="P12" i="4"/>
  <c r="AH12" i="4"/>
  <c r="Z12" i="4"/>
  <c r="R12" i="4"/>
  <c r="R14" i="4" s="1"/>
  <c r="J12" i="4"/>
  <c r="X12" i="4"/>
  <c r="X14" i="4" s="1"/>
  <c r="AG12" i="4"/>
  <c r="Y12" i="4"/>
  <c r="Y14" i="4" s="1"/>
  <c r="Q12" i="4"/>
  <c r="Q14" i="4" s="1"/>
  <c r="I12" i="4"/>
  <c r="AF12" i="4"/>
  <c r="J14" i="4" l="1"/>
  <c r="J16" i="4"/>
  <c r="J18" i="4"/>
  <c r="J20" i="4"/>
  <c r="J15" i="4"/>
  <c r="J17" i="4"/>
  <c r="J19" i="4"/>
  <c r="K17" i="4"/>
  <c r="K14" i="4"/>
  <c r="K16" i="4"/>
  <c r="K18" i="4"/>
  <c r="K20" i="4"/>
  <c r="K15" i="4"/>
  <c r="K19" i="4"/>
  <c r="AF163" i="4"/>
  <c r="AF155" i="4"/>
  <c r="AF147" i="4"/>
  <c r="AF139" i="4"/>
  <c r="AF131" i="4"/>
  <c r="AF123" i="4"/>
  <c r="AF115" i="4"/>
  <c r="AF107" i="4"/>
  <c r="AF99" i="4"/>
  <c r="AF91" i="4"/>
  <c r="AF83" i="4"/>
  <c r="AF75" i="4"/>
  <c r="AF67" i="4"/>
  <c r="AF59" i="4"/>
  <c r="AF51" i="4"/>
  <c r="AF43" i="4"/>
  <c r="AF157" i="4"/>
  <c r="AF148" i="4"/>
  <c r="AF138" i="4"/>
  <c r="AF129" i="4"/>
  <c r="AF120" i="4"/>
  <c r="AF111" i="4"/>
  <c r="AF102" i="4"/>
  <c r="AF93" i="4"/>
  <c r="AF84" i="4"/>
  <c r="AF74" i="4"/>
  <c r="AF65" i="4"/>
  <c r="AF56" i="4"/>
  <c r="AF47" i="4"/>
  <c r="AF38" i="4"/>
  <c r="AF30" i="4"/>
  <c r="AF22" i="4"/>
  <c r="AF160" i="4"/>
  <c r="AF150" i="4"/>
  <c r="AF140" i="4"/>
  <c r="AF128" i="4"/>
  <c r="AF118" i="4"/>
  <c r="AF108" i="4"/>
  <c r="AF97" i="4"/>
  <c r="AF87" i="4"/>
  <c r="AF77" i="4"/>
  <c r="AF66" i="4"/>
  <c r="AF55" i="4"/>
  <c r="AF45" i="4"/>
  <c r="AF35" i="4"/>
  <c r="AF26" i="4"/>
  <c r="AF17" i="4"/>
  <c r="AF159" i="4"/>
  <c r="AF149" i="4"/>
  <c r="AF137" i="4"/>
  <c r="AF127" i="4"/>
  <c r="AF117" i="4"/>
  <c r="AF106" i="4"/>
  <c r="AF96" i="4"/>
  <c r="AF86" i="4"/>
  <c r="AF76" i="4"/>
  <c r="AF64" i="4"/>
  <c r="AF54" i="4"/>
  <c r="AF44" i="4"/>
  <c r="AF34" i="4"/>
  <c r="AF25" i="4"/>
  <c r="AF16" i="4"/>
  <c r="AF158" i="4"/>
  <c r="AF146" i="4"/>
  <c r="AF136" i="4"/>
  <c r="AF126" i="4"/>
  <c r="AF116" i="4"/>
  <c r="AF105" i="4"/>
  <c r="AF95" i="4"/>
  <c r="AF85" i="4"/>
  <c r="AF73" i="4"/>
  <c r="AF63" i="4"/>
  <c r="AF53" i="4"/>
  <c r="AF42" i="4"/>
  <c r="AF33" i="4"/>
  <c r="AF24" i="4"/>
  <c r="AF15" i="4"/>
  <c r="AF154" i="4"/>
  <c r="AF141" i="4"/>
  <c r="AF122" i="4"/>
  <c r="AF104" i="4"/>
  <c r="AF89" i="4"/>
  <c r="AF71" i="4"/>
  <c r="AF57" i="4"/>
  <c r="AF39" i="4"/>
  <c r="AF23" i="4"/>
  <c r="AF153" i="4"/>
  <c r="AF135" i="4"/>
  <c r="AF121" i="4"/>
  <c r="AF103" i="4"/>
  <c r="AF88" i="4"/>
  <c r="AF70" i="4"/>
  <c r="AF52" i="4"/>
  <c r="AF37" i="4"/>
  <c r="AF21" i="4"/>
  <c r="AF152" i="4"/>
  <c r="AF134" i="4"/>
  <c r="AF119" i="4"/>
  <c r="AF101" i="4"/>
  <c r="AF82" i="4"/>
  <c r="AF69" i="4"/>
  <c r="AF50" i="4"/>
  <c r="AF36" i="4"/>
  <c r="AF20" i="4"/>
  <c r="AF151" i="4"/>
  <c r="AF125" i="4"/>
  <c r="AF98" i="4"/>
  <c r="AF72" i="4"/>
  <c r="AF46" i="4"/>
  <c r="AF19" i="4"/>
  <c r="AF145" i="4"/>
  <c r="AF124" i="4"/>
  <c r="AF94" i="4"/>
  <c r="AF68" i="4"/>
  <c r="AF41" i="4"/>
  <c r="AF18" i="4"/>
  <c r="AF144" i="4"/>
  <c r="AF114" i="4"/>
  <c r="AF92" i="4"/>
  <c r="AF62" i="4"/>
  <c r="AF40" i="4"/>
  <c r="AF130" i="4"/>
  <c r="AF80" i="4"/>
  <c r="AF32" i="4"/>
  <c r="AF61" i="4"/>
  <c r="AF162" i="4"/>
  <c r="AF113" i="4"/>
  <c r="AF79" i="4"/>
  <c r="AF31" i="4"/>
  <c r="AF110" i="4"/>
  <c r="AF161" i="4"/>
  <c r="AF112" i="4"/>
  <c r="AF78" i="4"/>
  <c r="AF29" i="4"/>
  <c r="AF156" i="4"/>
  <c r="AF28" i="4"/>
  <c r="AF143" i="4"/>
  <c r="AF60" i="4"/>
  <c r="AF109" i="4"/>
  <c r="AF14" i="4"/>
  <c r="AF90" i="4"/>
  <c r="AF142" i="4"/>
  <c r="AF58" i="4"/>
  <c r="AF133" i="4"/>
  <c r="AF49" i="4"/>
  <c r="AF132" i="4"/>
  <c r="AF48" i="4"/>
  <c r="AF27" i="4"/>
  <c r="AF100" i="4"/>
  <c r="AF81" i="4"/>
  <c r="Q161" i="4"/>
  <c r="Q153" i="4"/>
  <c r="Q145" i="4"/>
  <c r="Q137" i="4"/>
  <c r="Q129" i="4"/>
  <c r="Q121" i="4"/>
  <c r="Q113" i="4"/>
  <c r="Q105" i="4"/>
  <c r="Q97" i="4"/>
  <c r="Q89" i="4"/>
  <c r="Q81" i="4"/>
  <c r="Q73" i="4"/>
  <c r="Q65" i="4"/>
  <c r="Q57" i="4"/>
  <c r="Q49" i="4"/>
  <c r="Q41" i="4"/>
  <c r="Q33" i="4"/>
  <c r="Q25" i="4"/>
  <c r="Q17" i="4"/>
  <c r="Q160" i="4"/>
  <c r="Q151" i="4"/>
  <c r="Q142" i="4"/>
  <c r="Q133" i="4"/>
  <c r="Q124" i="4"/>
  <c r="Q115" i="4"/>
  <c r="Q106" i="4"/>
  <c r="Q96" i="4"/>
  <c r="Q87" i="4"/>
  <c r="Q78" i="4"/>
  <c r="Q69" i="4"/>
  <c r="Q60" i="4"/>
  <c r="Q51" i="4"/>
  <c r="Q42" i="4"/>
  <c r="Q32" i="4"/>
  <c r="Q23" i="4"/>
  <c r="Q159" i="4"/>
  <c r="Q150" i="4"/>
  <c r="Q141" i="4"/>
  <c r="Q132" i="4"/>
  <c r="Q123" i="4"/>
  <c r="Q114" i="4"/>
  <c r="Q104" i="4"/>
  <c r="Q95" i="4"/>
  <c r="Q86" i="4"/>
  <c r="Q77" i="4"/>
  <c r="Q68" i="4"/>
  <c r="Q59" i="4"/>
  <c r="Q50" i="4"/>
  <c r="Q40" i="4"/>
  <c r="Q31" i="4"/>
  <c r="Q22" i="4"/>
  <c r="Q158" i="4"/>
  <c r="Q149" i="4"/>
  <c r="Q140" i="4"/>
  <c r="Q131" i="4"/>
  <c r="Q122" i="4"/>
  <c r="Q112" i="4"/>
  <c r="Q103" i="4"/>
  <c r="Q94" i="4"/>
  <c r="Q85" i="4"/>
  <c r="Q76" i="4"/>
  <c r="Q67" i="4"/>
  <c r="Q58" i="4"/>
  <c r="Q48" i="4"/>
  <c r="Q39" i="4"/>
  <c r="Q30" i="4"/>
  <c r="Q21" i="4"/>
  <c r="Q152" i="4"/>
  <c r="Q136" i="4"/>
  <c r="Q120" i="4"/>
  <c r="Q108" i="4"/>
  <c r="Q92" i="4"/>
  <c r="Q79" i="4"/>
  <c r="Q63" i="4"/>
  <c r="Q47" i="4"/>
  <c r="Q35" i="4"/>
  <c r="Q19" i="4"/>
  <c r="Q117" i="4"/>
  <c r="Q72" i="4"/>
  <c r="Q28" i="4"/>
  <c r="Q148" i="4"/>
  <c r="Q135" i="4"/>
  <c r="Q119" i="4"/>
  <c r="Q107" i="4"/>
  <c r="Q91" i="4"/>
  <c r="Q75" i="4"/>
  <c r="Q62" i="4"/>
  <c r="Q46" i="4"/>
  <c r="Q34" i="4"/>
  <c r="Q18" i="4"/>
  <c r="Q162" i="4"/>
  <c r="Q146" i="4"/>
  <c r="Q101" i="4"/>
  <c r="Q56" i="4"/>
  <c r="Q163" i="4"/>
  <c r="Q147" i="4"/>
  <c r="Q134" i="4"/>
  <c r="Q118" i="4"/>
  <c r="Q102" i="4"/>
  <c r="Q90" i="4"/>
  <c r="Q74" i="4"/>
  <c r="Q61" i="4"/>
  <c r="Q45" i="4"/>
  <c r="Q29" i="4"/>
  <c r="Q16" i="4"/>
  <c r="Q130" i="4"/>
  <c r="Q88" i="4"/>
  <c r="Q44" i="4"/>
  <c r="Q15" i="4"/>
  <c r="Q157" i="4"/>
  <c r="Q128" i="4"/>
  <c r="Q100" i="4"/>
  <c r="Q71" i="4"/>
  <c r="Q43" i="4"/>
  <c r="Q84" i="4"/>
  <c r="Q27" i="4"/>
  <c r="Q111" i="4"/>
  <c r="Q54" i="4"/>
  <c r="Q139" i="4"/>
  <c r="Q53" i="4"/>
  <c r="Q138" i="4"/>
  <c r="Q52" i="4"/>
  <c r="Q156" i="4"/>
  <c r="Q127" i="4"/>
  <c r="Q99" i="4"/>
  <c r="Q70" i="4"/>
  <c r="Q38" i="4"/>
  <c r="Q144" i="4"/>
  <c r="Q55" i="4"/>
  <c r="Q83" i="4"/>
  <c r="Q110" i="4"/>
  <c r="Q24" i="4"/>
  <c r="Q109" i="4"/>
  <c r="Q20" i="4"/>
  <c r="Q155" i="4"/>
  <c r="Q126" i="4"/>
  <c r="Q98" i="4"/>
  <c r="Q66" i="4"/>
  <c r="Q37" i="4"/>
  <c r="Q154" i="4"/>
  <c r="Q125" i="4"/>
  <c r="Q93" i="4"/>
  <c r="Q64" i="4"/>
  <c r="Q36" i="4"/>
  <c r="Q116" i="4"/>
  <c r="Q143" i="4"/>
  <c r="Q26" i="4"/>
  <c r="Q82" i="4"/>
  <c r="Q80" i="4"/>
  <c r="K159" i="4"/>
  <c r="K151" i="4"/>
  <c r="K143" i="4"/>
  <c r="K135" i="4"/>
  <c r="K127" i="4"/>
  <c r="K119" i="4"/>
  <c r="K111" i="4"/>
  <c r="K103" i="4"/>
  <c r="K95" i="4"/>
  <c r="K87" i="4"/>
  <c r="K79" i="4"/>
  <c r="K71" i="4"/>
  <c r="K63" i="4"/>
  <c r="K55" i="4"/>
  <c r="K47" i="4"/>
  <c r="K39" i="4"/>
  <c r="K31" i="4"/>
  <c r="K23" i="4"/>
  <c r="K160" i="4"/>
  <c r="K150" i="4"/>
  <c r="K141" i="4"/>
  <c r="K132" i="4"/>
  <c r="K123" i="4"/>
  <c r="K114" i="4"/>
  <c r="K105" i="4"/>
  <c r="K96" i="4"/>
  <c r="K86" i="4"/>
  <c r="K77" i="4"/>
  <c r="K68" i="4"/>
  <c r="K59" i="4"/>
  <c r="K50" i="4"/>
  <c r="K41" i="4"/>
  <c r="K32" i="4"/>
  <c r="K22" i="4"/>
  <c r="K147" i="4"/>
  <c r="K120" i="4"/>
  <c r="K101" i="4"/>
  <c r="K92" i="4"/>
  <c r="K74" i="4"/>
  <c r="K56" i="4"/>
  <c r="K158" i="4"/>
  <c r="K149" i="4"/>
  <c r="K140" i="4"/>
  <c r="K131" i="4"/>
  <c r="K122" i="4"/>
  <c r="K113" i="4"/>
  <c r="K104" i="4"/>
  <c r="K94" i="4"/>
  <c r="K85" i="4"/>
  <c r="K76" i="4"/>
  <c r="K67" i="4"/>
  <c r="K58" i="4"/>
  <c r="K49" i="4"/>
  <c r="K40" i="4"/>
  <c r="K30" i="4"/>
  <c r="K21" i="4"/>
  <c r="K138" i="4"/>
  <c r="K110" i="4"/>
  <c r="K83" i="4"/>
  <c r="K65" i="4"/>
  <c r="K46" i="4"/>
  <c r="K157" i="4"/>
  <c r="K148" i="4"/>
  <c r="K139" i="4"/>
  <c r="K130" i="4"/>
  <c r="K121" i="4"/>
  <c r="K112" i="4"/>
  <c r="K102" i="4"/>
  <c r="K93" i="4"/>
  <c r="K84" i="4"/>
  <c r="K75" i="4"/>
  <c r="K66" i="4"/>
  <c r="K57" i="4"/>
  <c r="K48" i="4"/>
  <c r="K38" i="4"/>
  <c r="K29" i="4"/>
  <c r="K156" i="4"/>
  <c r="K129" i="4"/>
  <c r="K146" i="4"/>
  <c r="K128" i="4"/>
  <c r="K109" i="4"/>
  <c r="K91" i="4"/>
  <c r="K73" i="4"/>
  <c r="K54" i="4"/>
  <c r="K37" i="4"/>
  <c r="K25" i="4"/>
  <c r="K124" i="4"/>
  <c r="K155" i="4"/>
  <c r="K100" i="4"/>
  <c r="K45" i="4"/>
  <c r="K154" i="4"/>
  <c r="K99" i="4"/>
  <c r="K44" i="4"/>
  <c r="K153" i="4"/>
  <c r="K98" i="4"/>
  <c r="K43" i="4"/>
  <c r="K133" i="4"/>
  <c r="K97" i="4"/>
  <c r="K60" i="4"/>
  <c r="K163" i="4"/>
  <c r="K145" i="4"/>
  <c r="K126" i="4"/>
  <c r="K108" i="4"/>
  <c r="K90" i="4"/>
  <c r="K72" i="4"/>
  <c r="K53" i="4"/>
  <c r="K36" i="4"/>
  <c r="K24" i="4"/>
  <c r="K106" i="4"/>
  <c r="K118" i="4"/>
  <c r="K64" i="4"/>
  <c r="K33" i="4"/>
  <c r="K136" i="4"/>
  <c r="K81" i="4"/>
  <c r="K28" i="4"/>
  <c r="K116" i="4"/>
  <c r="K61" i="4"/>
  <c r="K152" i="4"/>
  <c r="K78" i="4"/>
  <c r="K26" i="4"/>
  <c r="K162" i="4"/>
  <c r="K144" i="4"/>
  <c r="K125" i="4"/>
  <c r="K107" i="4"/>
  <c r="K89" i="4"/>
  <c r="K70" i="4"/>
  <c r="K52" i="4"/>
  <c r="K35" i="4"/>
  <c r="K161" i="4"/>
  <c r="K142" i="4"/>
  <c r="K88" i="4"/>
  <c r="K69" i="4"/>
  <c r="K51" i="4"/>
  <c r="K34" i="4"/>
  <c r="K137" i="4"/>
  <c r="K82" i="4"/>
  <c r="K117" i="4"/>
  <c r="K62" i="4"/>
  <c r="K134" i="4"/>
  <c r="K80" i="4"/>
  <c r="K27" i="4"/>
  <c r="K115" i="4"/>
  <c r="K42" i="4"/>
  <c r="S159" i="4"/>
  <c r="S151" i="4"/>
  <c r="S143" i="4"/>
  <c r="S135" i="4"/>
  <c r="S127" i="4"/>
  <c r="S119" i="4"/>
  <c r="S111" i="4"/>
  <c r="S103" i="4"/>
  <c r="S95" i="4"/>
  <c r="S87" i="4"/>
  <c r="S79" i="4"/>
  <c r="S71" i="4"/>
  <c r="S63" i="4"/>
  <c r="S55" i="4"/>
  <c r="S47" i="4"/>
  <c r="S39" i="4"/>
  <c r="S31" i="4"/>
  <c r="S23" i="4"/>
  <c r="S15" i="4"/>
  <c r="S155" i="4"/>
  <c r="S146" i="4"/>
  <c r="S137" i="4"/>
  <c r="S128" i="4"/>
  <c r="S118" i="4"/>
  <c r="S109" i="4"/>
  <c r="S100" i="4"/>
  <c r="S91" i="4"/>
  <c r="S82" i="4"/>
  <c r="S73" i="4"/>
  <c r="S64" i="4"/>
  <c r="S54" i="4"/>
  <c r="S45" i="4"/>
  <c r="S36" i="4"/>
  <c r="S27" i="4"/>
  <c r="S18" i="4"/>
  <c r="S163" i="4"/>
  <c r="S154" i="4"/>
  <c r="S145" i="4"/>
  <c r="S136" i="4"/>
  <c r="S126" i="4"/>
  <c r="S117" i="4"/>
  <c r="S108" i="4"/>
  <c r="S99" i="4"/>
  <c r="S90" i="4"/>
  <c r="S81" i="4"/>
  <c r="S72" i="4"/>
  <c r="S62" i="4"/>
  <c r="S53" i="4"/>
  <c r="S44" i="4"/>
  <c r="S35" i="4"/>
  <c r="S26" i="4"/>
  <c r="S17" i="4"/>
  <c r="S162" i="4"/>
  <c r="S153" i="4"/>
  <c r="S144" i="4"/>
  <c r="S134" i="4"/>
  <c r="S125" i="4"/>
  <c r="S116" i="4"/>
  <c r="S107" i="4"/>
  <c r="S98" i="4"/>
  <c r="S89" i="4"/>
  <c r="S80" i="4"/>
  <c r="S70" i="4"/>
  <c r="S61" i="4"/>
  <c r="S52" i="4"/>
  <c r="S43" i="4"/>
  <c r="S34" i="4"/>
  <c r="S25" i="4"/>
  <c r="S16" i="4"/>
  <c r="S160" i="4"/>
  <c r="S147" i="4"/>
  <c r="S131" i="4"/>
  <c r="S115" i="4"/>
  <c r="S102" i="4"/>
  <c r="S86" i="4"/>
  <c r="S74" i="4"/>
  <c r="S58" i="4"/>
  <c r="S42" i="4"/>
  <c r="S29" i="4"/>
  <c r="S14" i="4"/>
  <c r="S156" i="4"/>
  <c r="S112" i="4"/>
  <c r="S67" i="4"/>
  <c r="S22" i="4"/>
  <c r="S158" i="4"/>
  <c r="S142" i="4"/>
  <c r="S130" i="4"/>
  <c r="S114" i="4"/>
  <c r="S101" i="4"/>
  <c r="S85" i="4"/>
  <c r="S69" i="4"/>
  <c r="S57" i="4"/>
  <c r="S41" i="4"/>
  <c r="S28" i="4"/>
  <c r="S124" i="4"/>
  <c r="S83" i="4"/>
  <c r="S38" i="4"/>
  <c r="S157" i="4"/>
  <c r="S141" i="4"/>
  <c r="S129" i="4"/>
  <c r="S113" i="4"/>
  <c r="S97" i="4"/>
  <c r="S84" i="4"/>
  <c r="S68" i="4"/>
  <c r="S56" i="4"/>
  <c r="S40" i="4"/>
  <c r="S24" i="4"/>
  <c r="S140" i="4"/>
  <c r="S96" i="4"/>
  <c r="S51" i="4"/>
  <c r="S152" i="4"/>
  <c r="S123" i="4"/>
  <c r="S94" i="4"/>
  <c r="S66" i="4"/>
  <c r="S37" i="4"/>
  <c r="S110" i="4"/>
  <c r="S21" i="4"/>
  <c r="S106" i="4"/>
  <c r="S20" i="4"/>
  <c r="S76" i="4"/>
  <c r="S132" i="4"/>
  <c r="S46" i="4"/>
  <c r="S150" i="4"/>
  <c r="S122" i="4"/>
  <c r="S93" i="4"/>
  <c r="S65" i="4"/>
  <c r="S33" i="4"/>
  <c r="S139" i="4"/>
  <c r="S50" i="4"/>
  <c r="S138" i="4"/>
  <c r="S77" i="4"/>
  <c r="S105" i="4"/>
  <c r="S48" i="4"/>
  <c r="S161" i="4"/>
  <c r="S75" i="4"/>
  <c r="S149" i="4"/>
  <c r="S121" i="4"/>
  <c r="S92" i="4"/>
  <c r="S60" i="4"/>
  <c r="S32" i="4"/>
  <c r="S148" i="4"/>
  <c r="S120" i="4"/>
  <c r="S88" i="4"/>
  <c r="S59" i="4"/>
  <c r="S30" i="4"/>
  <c r="S78" i="4"/>
  <c r="S49" i="4"/>
  <c r="S133" i="4"/>
  <c r="S19" i="4"/>
  <c r="S104" i="4"/>
  <c r="U157" i="4"/>
  <c r="U149" i="4"/>
  <c r="U141" i="4"/>
  <c r="U133" i="4"/>
  <c r="U125" i="4"/>
  <c r="U117" i="4"/>
  <c r="U109" i="4"/>
  <c r="U101" i="4"/>
  <c r="U93" i="4"/>
  <c r="U85" i="4"/>
  <c r="U77" i="4"/>
  <c r="U69" i="4"/>
  <c r="U61" i="4"/>
  <c r="U53" i="4"/>
  <c r="U45" i="4"/>
  <c r="U37" i="4"/>
  <c r="U29" i="4"/>
  <c r="U21" i="4"/>
  <c r="U159" i="4"/>
  <c r="U150" i="4"/>
  <c r="U140" i="4"/>
  <c r="U131" i="4"/>
  <c r="U122" i="4"/>
  <c r="U113" i="4"/>
  <c r="U104" i="4"/>
  <c r="U95" i="4"/>
  <c r="U86" i="4"/>
  <c r="U76" i="4"/>
  <c r="U67" i="4"/>
  <c r="U58" i="4"/>
  <c r="U49" i="4"/>
  <c r="U40" i="4"/>
  <c r="U31" i="4"/>
  <c r="U22" i="4"/>
  <c r="U158" i="4"/>
  <c r="U148" i="4"/>
  <c r="U139" i="4"/>
  <c r="U130" i="4"/>
  <c r="U121" i="4"/>
  <c r="U112" i="4"/>
  <c r="U103" i="4"/>
  <c r="U94" i="4"/>
  <c r="U84" i="4"/>
  <c r="U75" i="4"/>
  <c r="U66" i="4"/>
  <c r="U57" i="4"/>
  <c r="U48" i="4"/>
  <c r="U39" i="4"/>
  <c r="U30" i="4"/>
  <c r="U20" i="4"/>
  <c r="U156" i="4"/>
  <c r="U147" i="4"/>
  <c r="U138" i="4"/>
  <c r="U129" i="4"/>
  <c r="U120" i="4"/>
  <c r="U111" i="4"/>
  <c r="U102" i="4"/>
  <c r="U92" i="4"/>
  <c r="U83" i="4"/>
  <c r="U74" i="4"/>
  <c r="U65" i="4"/>
  <c r="U56" i="4"/>
  <c r="U47" i="4"/>
  <c r="U38" i="4"/>
  <c r="U28" i="4"/>
  <c r="U19" i="4"/>
  <c r="U154" i="4"/>
  <c r="U142" i="4"/>
  <c r="U126" i="4"/>
  <c r="U110" i="4"/>
  <c r="U97" i="4"/>
  <c r="U81" i="4"/>
  <c r="U68" i="4"/>
  <c r="U52" i="4"/>
  <c r="U36" i="4"/>
  <c r="U24" i="4"/>
  <c r="U163" i="4"/>
  <c r="U90" i="4"/>
  <c r="U46" i="4"/>
  <c r="U153" i="4"/>
  <c r="U137" i="4"/>
  <c r="U124" i="4"/>
  <c r="U108" i="4"/>
  <c r="U96" i="4"/>
  <c r="U80" i="4"/>
  <c r="U64" i="4"/>
  <c r="U51" i="4"/>
  <c r="U35" i="4"/>
  <c r="U23" i="4"/>
  <c r="U135" i="4"/>
  <c r="U119" i="4"/>
  <c r="U78" i="4"/>
  <c r="U17" i="4"/>
  <c r="U152" i="4"/>
  <c r="U136" i="4"/>
  <c r="U123" i="4"/>
  <c r="U107" i="4"/>
  <c r="U91" i="4"/>
  <c r="U79" i="4"/>
  <c r="U63" i="4"/>
  <c r="U50" i="4"/>
  <c r="U34" i="4"/>
  <c r="U18" i="4"/>
  <c r="U151" i="4"/>
  <c r="U106" i="4"/>
  <c r="U62" i="4"/>
  <c r="U33" i="4"/>
  <c r="U146" i="4"/>
  <c r="U118" i="4"/>
  <c r="U89" i="4"/>
  <c r="U60" i="4"/>
  <c r="U32" i="4"/>
  <c r="U105" i="4"/>
  <c r="U44" i="4"/>
  <c r="U132" i="4"/>
  <c r="U43" i="4"/>
  <c r="U160" i="4"/>
  <c r="U99" i="4"/>
  <c r="U155" i="4"/>
  <c r="U70" i="4"/>
  <c r="U145" i="4"/>
  <c r="U116" i="4"/>
  <c r="U88" i="4"/>
  <c r="U59" i="4"/>
  <c r="U27" i="4"/>
  <c r="U134" i="4"/>
  <c r="U73" i="4"/>
  <c r="U14" i="4"/>
  <c r="U161" i="4"/>
  <c r="U100" i="4"/>
  <c r="U15" i="4"/>
  <c r="U128" i="4"/>
  <c r="U42" i="4"/>
  <c r="U98" i="4"/>
  <c r="U144" i="4"/>
  <c r="U115" i="4"/>
  <c r="U87" i="4"/>
  <c r="U55" i="4"/>
  <c r="U26" i="4"/>
  <c r="U143" i="4"/>
  <c r="U114" i="4"/>
  <c r="U82" i="4"/>
  <c r="U54" i="4"/>
  <c r="U25" i="4"/>
  <c r="U162" i="4"/>
  <c r="U16" i="4"/>
  <c r="U72" i="4"/>
  <c r="U71" i="4"/>
  <c r="U127" i="4"/>
  <c r="U41" i="4"/>
  <c r="AE163" i="4"/>
  <c r="AE155" i="4"/>
  <c r="AE147" i="4"/>
  <c r="AE139" i="4"/>
  <c r="AE131" i="4"/>
  <c r="AE123" i="4"/>
  <c r="AE115" i="4"/>
  <c r="AE107" i="4"/>
  <c r="AE99" i="4"/>
  <c r="AE91" i="4"/>
  <c r="AE83" i="4"/>
  <c r="AE75" i="4"/>
  <c r="AE67" i="4"/>
  <c r="AE59" i="4"/>
  <c r="AE51" i="4"/>
  <c r="AE43" i="4"/>
  <c r="AE35" i="4"/>
  <c r="AE27" i="4"/>
  <c r="AE19" i="4"/>
  <c r="AE157" i="4"/>
  <c r="AE148" i="4"/>
  <c r="AE138" i="4"/>
  <c r="AE129" i="4"/>
  <c r="AE120" i="4"/>
  <c r="AE111" i="4"/>
  <c r="AE102" i="4"/>
  <c r="AE93" i="4"/>
  <c r="AE84" i="4"/>
  <c r="AE74" i="4"/>
  <c r="AE65" i="4"/>
  <c r="AE56" i="4"/>
  <c r="AE47" i="4"/>
  <c r="AE38" i="4"/>
  <c r="AE29" i="4"/>
  <c r="AE20" i="4"/>
  <c r="AE156" i="4"/>
  <c r="AE146" i="4"/>
  <c r="AE137" i="4"/>
  <c r="AE128" i="4"/>
  <c r="AE119" i="4"/>
  <c r="AE110" i="4"/>
  <c r="AE101" i="4"/>
  <c r="AE92" i="4"/>
  <c r="AE82" i="4"/>
  <c r="AE73" i="4"/>
  <c r="AE64" i="4"/>
  <c r="AE55" i="4"/>
  <c r="AE46" i="4"/>
  <c r="AE37" i="4"/>
  <c r="AE28" i="4"/>
  <c r="AE18" i="4"/>
  <c r="AE154" i="4"/>
  <c r="AE145" i="4"/>
  <c r="AE136" i="4"/>
  <c r="AE127" i="4"/>
  <c r="AE118" i="4"/>
  <c r="AE109" i="4"/>
  <c r="AE100" i="4"/>
  <c r="AE90" i="4"/>
  <c r="AE81" i="4"/>
  <c r="AE72" i="4"/>
  <c r="AE63" i="4"/>
  <c r="AE54" i="4"/>
  <c r="AE45" i="4"/>
  <c r="AE36" i="4"/>
  <c r="AE26" i="4"/>
  <c r="AE17" i="4"/>
  <c r="AE159" i="4"/>
  <c r="AE143" i="4"/>
  <c r="AE130" i="4"/>
  <c r="AE114" i="4"/>
  <c r="AE98" i="4"/>
  <c r="AE86" i="4"/>
  <c r="AE70" i="4"/>
  <c r="AE57" i="4"/>
  <c r="AE41" i="4"/>
  <c r="AE25" i="4"/>
  <c r="AE158" i="4"/>
  <c r="AE142" i="4"/>
  <c r="AE126" i="4"/>
  <c r="AE113" i="4"/>
  <c r="AE97" i="4"/>
  <c r="AE85" i="4"/>
  <c r="AE69" i="4"/>
  <c r="AE53" i="4"/>
  <c r="AE40" i="4"/>
  <c r="AE24" i="4"/>
  <c r="AE153" i="4"/>
  <c r="AE141" i="4"/>
  <c r="AE125" i="4"/>
  <c r="AE112" i="4"/>
  <c r="AE96" i="4"/>
  <c r="AE80" i="4"/>
  <c r="AE68" i="4"/>
  <c r="AE52" i="4"/>
  <c r="AE39" i="4"/>
  <c r="AE23" i="4"/>
  <c r="AE149" i="4"/>
  <c r="AE122" i="4"/>
  <c r="AE103" i="4"/>
  <c r="AE77" i="4"/>
  <c r="AE50" i="4"/>
  <c r="AE31" i="4"/>
  <c r="AE144" i="4"/>
  <c r="AE121" i="4"/>
  <c r="AE95" i="4"/>
  <c r="AE76" i="4"/>
  <c r="AE49" i="4"/>
  <c r="AE30" i="4"/>
  <c r="AE162" i="4"/>
  <c r="AE140" i="4"/>
  <c r="AE117" i="4"/>
  <c r="AE94" i="4"/>
  <c r="AE71" i="4"/>
  <c r="AE48" i="4"/>
  <c r="AE22" i="4"/>
  <c r="AE151" i="4"/>
  <c r="AE108" i="4"/>
  <c r="AE78" i="4"/>
  <c r="AE34" i="4"/>
  <c r="AE134" i="4"/>
  <c r="AE150" i="4"/>
  <c r="AE106" i="4"/>
  <c r="AE66" i="4"/>
  <c r="AE33" i="4"/>
  <c r="AE61" i="4"/>
  <c r="AE135" i="4"/>
  <c r="AE105" i="4"/>
  <c r="AE62" i="4"/>
  <c r="AE32" i="4"/>
  <c r="AE104" i="4"/>
  <c r="AE21" i="4"/>
  <c r="AE133" i="4"/>
  <c r="AE60" i="4"/>
  <c r="AE161" i="4"/>
  <c r="AE15" i="4"/>
  <c r="AE87" i="4"/>
  <c r="AE79" i="4"/>
  <c r="AE132" i="4"/>
  <c r="AE58" i="4"/>
  <c r="AE89" i="4"/>
  <c r="AE88" i="4"/>
  <c r="AE14" i="4"/>
  <c r="AE160" i="4"/>
  <c r="AE152" i="4"/>
  <c r="AE124" i="4"/>
  <c r="AE44" i="4"/>
  <c r="AE116" i="4"/>
  <c r="AE42" i="4"/>
  <c r="AE16" i="4"/>
  <c r="V162" i="4"/>
  <c r="V154" i="4"/>
  <c r="V146" i="4"/>
  <c r="V161" i="4"/>
  <c r="V153" i="4"/>
  <c r="V145" i="4"/>
  <c r="V137" i="4"/>
  <c r="V129" i="4"/>
  <c r="V121" i="4"/>
  <c r="V113" i="4"/>
  <c r="V105" i="4"/>
  <c r="V97" i="4"/>
  <c r="V89" i="4"/>
  <c r="V160" i="4"/>
  <c r="V152" i="4"/>
  <c r="V144" i="4"/>
  <c r="V136" i="4"/>
  <c r="V128" i="4"/>
  <c r="V120" i="4"/>
  <c r="V112" i="4"/>
  <c r="V104" i="4"/>
  <c r="V96" i="4"/>
  <c r="V88" i="4"/>
  <c r="V80" i="4"/>
  <c r="V72" i="4"/>
  <c r="V64" i="4"/>
  <c r="V56" i="4"/>
  <c r="V48" i="4"/>
  <c r="V40" i="4"/>
  <c r="V32" i="4"/>
  <c r="V24" i="4"/>
  <c r="V16" i="4"/>
  <c r="V159" i="4"/>
  <c r="V148" i="4"/>
  <c r="V135" i="4"/>
  <c r="V125" i="4"/>
  <c r="V115" i="4"/>
  <c r="V103" i="4"/>
  <c r="V93" i="4"/>
  <c r="V83" i="4"/>
  <c r="V74" i="4"/>
  <c r="V65" i="4"/>
  <c r="V55" i="4"/>
  <c r="V46" i="4"/>
  <c r="V37" i="4"/>
  <c r="V28" i="4"/>
  <c r="V19" i="4"/>
  <c r="V158" i="4"/>
  <c r="V147" i="4"/>
  <c r="V134" i="4"/>
  <c r="V124" i="4"/>
  <c r="V114" i="4"/>
  <c r="V102" i="4"/>
  <c r="V92" i="4"/>
  <c r="V82" i="4"/>
  <c r="V73" i="4"/>
  <c r="V63" i="4"/>
  <c r="V54" i="4"/>
  <c r="V45" i="4"/>
  <c r="V36" i="4"/>
  <c r="V27" i="4"/>
  <c r="V18" i="4"/>
  <c r="V157" i="4"/>
  <c r="V143" i="4"/>
  <c r="V133" i="4"/>
  <c r="V123" i="4"/>
  <c r="V111" i="4"/>
  <c r="V101" i="4"/>
  <c r="V91" i="4"/>
  <c r="V81" i="4"/>
  <c r="V71" i="4"/>
  <c r="V62" i="4"/>
  <c r="V53" i="4"/>
  <c r="V44" i="4"/>
  <c r="V35" i="4"/>
  <c r="V26" i="4"/>
  <c r="V17" i="4"/>
  <c r="V149" i="4"/>
  <c r="V130" i="4"/>
  <c r="V110" i="4"/>
  <c r="V95" i="4"/>
  <c r="V78" i="4"/>
  <c r="V66" i="4"/>
  <c r="V50" i="4"/>
  <c r="V34" i="4"/>
  <c r="V21" i="4"/>
  <c r="V163" i="4"/>
  <c r="V107" i="4"/>
  <c r="V59" i="4"/>
  <c r="V142" i="4"/>
  <c r="V127" i="4"/>
  <c r="V109" i="4"/>
  <c r="V94" i="4"/>
  <c r="V77" i="4"/>
  <c r="V61" i="4"/>
  <c r="V49" i="4"/>
  <c r="V33" i="4"/>
  <c r="V20" i="4"/>
  <c r="V140" i="4"/>
  <c r="V75" i="4"/>
  <c r="V30" i="4"/>
  <c r="V141" i="4"/>
  <c r="V126" i="4"/>
  <c r="V108" i="4"/>
  <c r="V90" i="4"/>
  <c r="V76" i="4"/>
  <c r="V60" i="4"/>
  <c r="V47" i="4"/>
  <c r="V31" i="4"/>
  <c r="V15" i="4"/>
  <c r="V122" i="4"/>
  <c r="V87" i="4"/>
  <c r="V43" i="4"/>
  <c r="V156" i="4"/>
  <c r="V119" i="4"/>
  <c r="V86" i="4"/>
  <c r="V58" i="4"/>
  <c r="V29" i="4"/>
  <c r="V14" i="4"/>
  <c r="V106" i="4"/>
  <c r="V42" i="4"/>
  <c r="V138" i="4"/>
  <c r="V41" i="4"/>
  <c r="V99" i="4"/>
  <c r="V98" i="4"/>
  <c r="V155" i="4"/>
  <c r="V118" i="4"/>
  <c r="V85" i="4"/>
  <c r="V57" i="4"/>
  <c r="V25" i="4"/>
  <c r="V70" i="4"/>
  <c r="V100" i="4"/>
  <c r="V132" i="4"/>
  <c r="V68" i="4"/>
  <c r="V131" i="4"/>
  <c r="V38" i="4"/>
  <c r="V151" i="4"/>
  <c r="V117" i="4"/>
  <c r="V84" i="4"/>
  <c r="V52" i="4"/>
  <c r="V23" i="4"/>
  <c r="V150" i="4"/>
  <c r="V116" i="4"/>
  <c r="V79" i="4"/>
  <c r="V51" i="4"/>
  <c r="V22" i="4"/>
  <c r="V139" i="4"/>
  <c r="V69" i="4"/>
  <c r="V39" i="4"/>
  <c r="V67" i="4"/>
  <c r="AD160" i="4"/>
  <c r="AD152" i="4"/>
  <c r="AD144" i="4"/>
  <c r="AD136" i="4"/>
  <c r="AD128" i="4"/>
  <c r="AD120" i="4"/>
  <c r="AD112" i="4"/>
  <c r="AD104" i="4"/>
  <c r="AD96" i="4"/>
  <c r="AD88" i="4"/>
  <c r="AD80" i="4"/>
  <c r="AD72" i="4"/>
  <c r="AD64" i="4"/>
  <c r="AD56" i="4"/>
  <c r="AD48" i="4"/>
  <c r="AD40" i="4"/>
  <c r="AD32" i="4"/>
  <c r="AD24" i="4"/>
  <c r="AD16" i="4"/>
  <c r="AD159" i="4"/>
  <c r="AD150" i="4"/>
  <c r="AD141" i="4"/>
  <c r="AD132" i="4"/>
  <c r="AD123" i="4"/>
  <c r="AD114" i="4"/>
  <c r="AD105" i="4"/>
  <c r="AD95" i="4"/>
  <c r="AD86" i="4"/>
  <c r="AD77" i="4"/>
  <c r="AD68" i="4"/>
  <c r="AD59" i="4"/>
  <c r="AD50" i="4"/>
  <c r="AD41" i="4"/>
  <c r="AD31" i="4"/>
  <c r="AD22" i="4"/>
  <c r="AD158" i="4"/>
  <c r="AD149" i="4"/>
  <c r="AD140" i="4"/>
  <c r="AD131" i="4"/>
  <c r="AD122" i="4"/>
  <c r="AD113" i="4"/>
  <c r="AD103" i="4"/>
  <c r="AD94" i="4"/>
  <c r="AD85" i="4"/>
  <c r="AD76" i="4"/>
  <c r="AD67" i="4"/>
  <c r="AD58" i="4"/>
  <c r="AD49" i="4"/>
  <c r="AD39" i="4"/>
  <c r="AD30" i="4"/>
  <c r="AD21" i="4"/>
  <c r="AD157" i="4"/>
  <c r="AD148" i="4"/>
  <c r="AD139" i="4"/>
  <c r="AD130" i="4"/>
  <c r="AD121" i="4"/>
  <c r="AD111" i="4"/>
  <c r="AD102" i="4"/>
  <c r="AD93" i="4"/>
  <c r="AD84" i="4"/>
  <c r="AD75" i="4"/>
  <c r="AD66" i="4"/>
  <c r="AD57" i="4"/>
  <c r="AD47" i="4"/>
  <c r="AD38" i="4"/>
  <c r="AD29" i="4"/>
  <c r="AD20" i="4"/>
  <c r="AD162" i="4"/>
  <c r="AD146" i="4"/>
  <c r="AD133" i="4"/>
  <c r="AD117" i="4"/>
  <c r="AD101" i="4"/>
  <c r="AD89" i="4"/>
  <c r="AD73" i="4"/>
  <c r="AD60" i="4"/>
  <c r="AD44" i="4"/>
  <c r="AD28" i="4"/>
  <c r="AD15" i="4"/>
  <c r="AD161" i="4"/>
  <c r="AD145" i="4"/>
  <c r="AD129" i="4"/>
  <c r="AD116" i="4"/>
  <c r="AD100" i="4"/>
  <c r="AD87" i="4"/>
  <c r="AD71" i="4"/>
  <c r="AD55" i="4"/>
  <c r="AD43" i="4"/>
  <c r="AD27" i="4"/>
  <c r="AD156" i="4"/>
  <c r="AD143" i="4"/>
  <c r="AD127" i="4"/>
  <c r="AD115" i="4"/>
  <c r="AD99" i="4"/>
  <c r="AD83" i="4"/>
  <c r="AD70" i="4"/>
  <c r="AD54" i="4"/>
  <c r="AD42" i="4"/>
  <c r="AD26" i="4"/>
  <c r="AD154" i="4"/>
  <c r="AD134" i="4"/>
  <c r="AD108" i="4"/>
  <c r="AD82" i="4"/>
  <c r="AD62" i="4"/>
  <c r="AD36" i="4"/>
  <c r="AD17" i="4"/>
  <c r="AD153" i="4"/>
  <c r="AD126" i="4"/>
  <c r="AD107" i="4"/>
  <c r="AD81" i="4"/>
  <c r="AD61" i="4"/>
  <c r="AD35" i="4"/>
  <c r="AD151" i="4"/>
  <c r="AD125" i="4"/>
  <c r="AD106" i="4"/>
  <c r="AD79" i="4"/>
  <c r="AD53" i="4"/>
  <c r="AD34" i="4"/>
  <c r="AD147" i="4"/>
  <c r="AD110" i="4"/>
  <c r="AD74" i="4"/>
  <c r="AD37" i="4"/>
  <c r="AD137" i="4"/>
  <c r="AD63" i="4"/>
  <c r="AD142" i="4"/>
  <c r="AD109" i="4"/>
  <c r="AD69" i="4"/>
  <c r="AD33" i="4"/>
  <c r="AD23" i="4"/>
  <c r="AD138" i="4"/>
  <c r="AD98" i="4"/>
  <c r="AD65" i="4"/>
  <c r="AD25" i="4"/>
  <c r="AD97" i="4"/>
  <c r="AD135" i="4"/>
  <c r="AD52" i="4"/>
  <c r="AD92" i="4"/>
  <c r="AD14" i="4"/>
  <c r="AD124" i="4"/>
  <c r="AD51" i="4"/>
  <c r="AD19" i="4"/>
  <c r="AD18" i="4"/>
  <c r="AD90" i="4"/>
  <c r="AD155" i="4"/>
  <c r="AD119" i="4"/>
  <c r="AD46" i="4"/>
  <c r="AD118" i="4"/>
  <c r="AD45" i="4"/>
  <c r="AD91" i="4"/>
  <c r="AD163" i="4"/>
  <c r="AD78" i="4"/>
  <c r="O163" i="4"/>
  <c r="O155" i="4"/>
  <c r="O147" i="4"/>
  <c r="O139" i="4"/>
  <c r="O131" i="4"/>
  <c r="O123" i="4"/>
  <c r="O115" i="4"/>
  <c r="O107" i="4"/>
  <c r="O99" i="4"/>
  <c r="O91" i="4"/>
  <c r="O83" i="4"/>
  <c r="O75" i="4"/>
  <c r="O67" i="4"/>
  <c r="O59" i="4"/>
  <c r="O51" i="4"/>
  <c r="O43" i="4"/>
  <c r="O35" i="4"/>
  <c r="O27" i="4"/>
  <c r="O19" i="4"/>
  <c r="O154" i="4"/>
  <c r="O145" i="4"/>
  <c r="O136" i="4"/>
  <c r="O127" i="4"/>
  <c r="O118" i="4"/>
  <c r="O109" i="4"/>
  <c r="O100" i="4"/>
  <c r="O90" i="4"/>
  <c r="O81" i="4"/>
  <c r="O72" i="4"/>
  <c r="O63" i="4"/>
  <c r="O54" i="4"/>
  <c r="O45" i="4"/>
  <c r="O36" i="4"/>
  <c r="O26" i="4"/>
  <c r="O17" i="4"/>
  <c r="O153" i="4"/>
  <c r="O143" i="4"/>
  <c r="O133" i="4"/>
  <c r="O122" i="4"/>
  <c r="O112" i="4"/>
  <c r="O102" i="4"/>
  <c r="O92" i="4"/>
  <c r="O80" i="4"/>
  <c r="O70" i="4"/>
  <c r="O60" i="4"/>
  <c r="O49" i="4"/>
  <c r="O39" i="4"/>
  <c r="O29" i="4"/>
  <c r="O18" i="4"/>
  <c r="O140" i="4"/>
  <c r="O108" i="4"/>
  <c r="O77" i="4"/>
  <c r="O46" i="4"/>
  <c r="O162" i="4"/>
  <c r="O152" i="4"/>
  <c r="O142" i="4"/>
  <c r="O132" i="4"/>
  <c r="O121" i="4"/>
  <c r="O111" i="4"/>
  <c r="O101" i="4"/>
  <c r="O89" i="4"/>
  <c r="O79" i="4"/>
  <c r="O69" i="4"/>
  <c r="O58" i="4"/>
  <c r="O48" i="4"/>
  <c r="O38" i="4"/>
  <c r="O28" i="4"/>
  <c r="O16" i="4"/>
  <c r="O160" i="4"/>
  <c r="O129" i="4"/>
  <c r="O97" i="4"/>
  <c r="O66" i="4"/>
  <c r="O34" i="4"/>
  <c r="O161" i="4"/>
  <c r="O151" i="4"/>
  <c r="O141" i="4"/>
  <c r="O130" i="4"/>
  <c r="O120" i="4"/>
  <c r="O110" i="4"/>
  <c r="O98" i="4"/>
  <c r="O88" i="4"/>
  <c r="O78" i="4"/>
  <c r="O68" i="4"/>
  <c r="O57" i="4"/>
  <c r="O47" i="4"/>
  <c r="O37" i="4"/>
  <c r="O25" i="4"/>
  <c r="O15" i="4"/>
  <c r="O150" i="4"/>
  <c r="O119" i="4"/>
  <c r="O87" i="4"/>
  <c r="O56" i="4"/>
  <c r="O24" i="4"/>
  <c r="O159" i="4"/>
  <c r="O138" i="4"/>
  <c r="O117" i="4"/>
  <c r="O96" i="4"/>
  <c r="O76" i="4"/>
  <c r="O55" i="4"/>
  <c r="O33" i="4"/>
  <c r="O149" i="4"/>
  <c r="O106" i="4"/>
  <c r="O44" i="4"/>
  <c r="O105" i="4"/>
  <c r="O42" i="4"/>
  <c r="O104" i="4"/>
  <c r="O41" i="4"/>
  <c r="O124" i="4"/>
  <c r="O61" i="4"/>
  <c r="O158" i="4"/>
  <c r="O137" i="4"/>
  <c r="O116" i="4"/>
  <c r="O95" i="4"/>
  <c r="O74" i="4"/>
  <c r="O53" i="4"/>
  <c r="O32" i="4"/>
  <c r="O128" i="4"/>
  <c r="O65" i="4"/>
  <c r="O23" i="4"/>
  <c r="O126" i="4"/>
  <c r="O85" i="4"/>
  <c r="O22" i="4"/>
  <c r="O125" i="4"/>
  <c r="O84" i="4"/>
  <c r="O21" i="4"/>
  <c r="O144" i="4"/>
  <c r="O82" i="4"/>
  <c r="O40" i="4"/>
  <c r="O157" i="4"/>
  <c r="O135" i="4"/>
  <c r="O114" i="4"/>
  <c r="O94" i="4"/>
  <c r="O73" i="4"/>
  <c r="O52" i="4"/>
  <c r="O31" i="4"/>
  <c r="O156" i="4"/>
  <c r="O134" i="4"/>
  <c r="O113" i="4"/>
  <c r="O93" i="4"/>
  <c r="O71" i="4"/>
  <c r="O50" i="4"/>
  <c r="O30" i="4"/>
  <c r="O86" i="4"/>
  <c r="O148" i="4"/>
  <c r="O64" i="4"/>
  <c r="O146" i="4"/>
  <c r="O62" i="4"/>
  <c r="O103" i="4"/>
  <c r="O20" i="4"/>
  <c r="O14" i="4"/>
  <c r="W157" i="4"/>
  <c r="W149" i="4"/>
  <c r="W141" i="4"/>
  <c r="W133" i="4"/>
  <c r="W125" i="4"/>
  <c r="W117" i="4"/>
  <c r="W109" i="4"/>
  <c r="W101" i="4"/>
  <c r="W93" i="4"/>
  <c r="W85" i="4"/>
  <c r="W77" i="4"/>
  <c r="W69" i="4"/>
  <c r="W61" i="4"/>
  <c r="W53" i="4"/>
  <c r="W45" i="4"/>
  <c r="W37" i="4"/>
  <c r="W29" i="4"/>
  <c r="W21" i="4"/>
  <c r="W156" i="4"/>
  <c r="W148" i="4"/>
  <c r="W140" i="4"/>
  <c r="W132" i="4"/>
  <c r="W124" i="4"/>
  <c r="W116" i="4"/>
  <c r="W108" i="4"/>
  <c r="W100" i="4"/>
  <c r="W92" i="4"/>
  <c r="W84" i="4"/>
  <c r="W76" i="4"/>
  <c r="W68" i="4"/>
  <c r="W60" i="4"/>
  <c r="W52" i="4"/>
  <c r="W44" i="4"/>
  <c r="W36" i="4"/>
  <c r="W28" i="4"/>
  <c r="W20" i="4"/>
  <c r="W163" i="4"/>
  <c r="W155" i="4"/>
  <c r="W147" i="4"/>
  <c r="W139" i="4"/>
  <c r="W131" i="4"/>
  <c r="W123" i="4"/>
  <c r="W115" i="4"/>
  <c r="W107" i="4"/>
  <c r="W99" i="4"/>
  <c r="W91" i="4"/>
  <c r="W83" i="4"/>
  <c r="W75" i="4"/>
  <c r="W67" i="4"/>
  <c r="W59" i="4"/>
  <c r="W51" i="4"/>
  <c r="W43" i="4"/>
  <c r="W35" i="4"/>
  <c r="W27" i="4"/>
  <c r="W19" i="4"/>
  <c r="W152" i="4"/>
  <c r="W138" i="4"/>
  <c r="W127" i="4"/>
  <c r="W113" i="4"/>
  <c r="W102" i="4"/>
  <c r="W88" i="4"/>
  <c r="W74" i="4"/>
  <c r="W63" i="4"/>
  <c r="W49" i="4"/>
  <c r="W38" i="4"/>
  <c r="W24" i="4"/>
  <c r="W162" i="4"/>
  <c r="W151" i="4"/>
  <c r="W137" i="4"/>
  <c r="W126" i="4"/>
  <c r="W112" i="4"/>
  <c r="W98" i="4"/>
  <c r="W87" i="4"/>
  <c r="W73" i="4"/>
  <c r="W62" i="4"/>
  <c r="W48" i="4"/>
  <c r="W34" i="4"/>
  <c r="W23" i="4"/>
  <c r="W161" i="4"/>
  <c r="W150" i="4"/>
  <c r="W136" i="4"/>
  <c r="W122" i="4"/>
  <c r="W111" i="4"/>
  <c r="W97" i="4"/>
  <c r="W86" i="4"/>
  <c r="W72" i="4"/>
  <c r="W58" i="4"/>
  <c r="W47" i="4"/>
  <c r="W33" i="4"/>
  <c r="W22" i="4"/>
  <c r="W160" i="4"/>
  <c r="W143" i="4"/>
  <c r="W120" i="4"/>
  <c r="W103" i="4"/>
  <c r="W80" i="4"/>
  <c r="W57" i="4"/>
  <c r="W40" i="4"/>
  <c r="W17" i="4"/>
  <c r="W114" i="4"/>
  <c r="W54" i="4"/>
  <c r="W159" i="4"/>
  <c r="W142" i="4"/>
  <c r="W119" i="4"/>
  <c r="W96" i="4"/>
  <c r="W79" i="4"/>
  <c r="W56" i="4"/>
  <c r="W39" i="4"/>
  <c r="W16" i="4"/>
  <c r="W154" i="4"/>
  <c r="W71" i="4"/>
  <c r="W158" i="4"/>
  <c r="W135" i="4"/>
  <c r="W118" i="4"/>
  <c r="W95" i="4"/>
  <c r="W78" i="4"/>
  <c r="W55" i="4"/>
  <c r="W32" i="4"/>
  <c r="W15" i="4"/>
  <c r="W134" i="4"/>
  <c r="W94" i="4"/>
  <c r="W31" i="4"/>
  <c r="W130" i="4"/>
  <c r="W90" i="4"/>
  <c r="W50" i="4"/>
  <c r="W70" i="4"/>
  <c r="W106" i="4"/>
  <c r="W145" i="4"/>
  <c r="W65" i="4"/>
  <c r="W144" i="4"/>
  <c r="W18" i="4"/>
  <c r="W129" i="4"/>
  <c r="W89" i="4"/>
  <c r="W46" i="4"/>
  <c r="W110" i="4"/>
  <c r="W30" i="4"/>
  <c r="W66" i="4"/>
  <c r="W105" i="4"/>
  <c r="W104" i="4"/>
  <c r="W128" i="4"/>
  <c r="W82" i="4"/>
  <c r="W42" i="4"/>
  <c r="W14" i="4"/>
  <c r="W121" i="4"/>
  <c r="W81" i="4"/>
  <c r="W41" i="4"/>
  <c r="W153" i="4"/>
  <c r="W146" i="4"/>
  <c r="W26" i="4"/>
  <c r="W25" i="4"/>
  <c r="W64" i="4"/>
  <c r="X160" i="4"/>
  <c r="X152" i="4"/>
  <c r="X144" i="4"/>
  <c r="X136" i="4"/>
  <c r="X128" i="4"/>
  <c r="X120" i="4"/>
  <c r="X112" i="4"/>
  <c r="X104" i="4"/>
  <c r="X96" i="4"/>
  <c r="X88" i="4"/>
  <c r="X80" i="4"/>
  <c r="X72" i="4"/>
  <c r="X64" i="4"/>
  <c r="X56" i="4"/>
  <c r="X48" i="4"/>
  <c r="X40" i="4"/>
  <c r="X32" i="4"/>
  <c r="X24" i="4"/>
  <c r="X16" i="4"/>
  <c r="X159" i="4"/>
  <c r="X151" i="4"/>
  <c r="X143" i="4"/>
  <c r="X135" i="4"/>
  <c r="X127" i="4"/>
  <c r="X119" i="4"/>
  <c r="X111" i="4"/>
  <c r="X103" i="4"/>
  <c r="X95" i="4"/>
  <c r="X87" i="4"/>
  <c r="X79" i="4"/>
  <c r="X71" i="4"/>
  <c r="X63" i="4"/>
  <c r="X55" i="4"/>
  <c r="X47" i="4"/>
  <c r="X39" i="4"/>
  <c r="X31" i="4"/>
  <c r="X23" i="4"/>
  <c r="X15" i="4"/>
  <c r="X158" i="4"/>
  <c r="X150" i="4"/>
  <c r="X142" i="4"/>
  <c r="X134" i="4"/>
  <c r="X126" i="4"/>
  <c r="X118" i="4"/>
  <c r="X110" i="4"/>
  <c r="X102" i="4"/>
  <c r="X94" i="4"/>
  <c r="X86" i="4"/>
  <c r="X78" i="4"/>
  <c r="X70" i="4"/>
  <c r="X62" i="4"/>
  <c r="X54" i="4"/>
  <c r="X46" i="4"/>
  <c r="X38" i="4"/>
  <c r="X30" i="4"/>
  <c r="X22" i="4"/>
  <c r="X156" i="4"/>
  <c r="X145" i="4"/>
  <c r="X131" i="4"/>
  <c r="X117" i="4"/>
  <c r="X106" i="4"/>
  <c r="X92" i="4"/>
  <c r="X81" i="4"/>
  <c r="X67" i="4"/>
  <c r="X53" i="4"/>
  <c r="X42" i="4"/>
  <c r="X28" i="4"/>
  <c r="X17" i="4"/>
  <c r="X155" i="4"/>
  <c r="X141" i="4"/>
  <c r="X130" i="4"/>
  <c r="X116" i="4"/>
  <c r="X105" i="4"/>
  <c r="X91" i="4"/>
  <c r="X77" i="4"/>
  <c r="X66" i="4"/>
  <c r="X52" i="4"/>
  <c r="X41" i="4"/>
  <c r="X27" i="4"/>
  <c r="X154" i="4"/>
  <c r="X140" i="4"/>
  <c r="X129" i="4"/>
  <c r="X115" i="4"/>
  <c r="X101" i="4"/>
  <c r="X90" i="4"/>
  <c r="X76" i="4"/>
  <c r="X65" i="4"/>
  <c r="X51" i="4"/>
  <c r="X37" i="4"/>
  <c r="X26" i="4"/>
  <c r="X157" i="4"/>
  <c r="X137" i="4"/>
  <c r="X114" i="4"/>
  <c r="X97" i="4"/>
  <c r="X74" i="4"/>
  <c r="X57" i="4"/>
  <c r="X34" i="4"/>
  <c r="X108" i="4"/>
  <c r="X45" i="4"/>
  <c r="X153" i="4"/>
  <c r="X133" i="4"/>
  <c r="X113" i="4"/>
  <c r="X93" i="4"/>
  <c r="X73" i="4"/>
  <c r="X50" i="4"/>
  <c r="X33" i="4"/>
  <c r="X148" i="4"/>
  <c r="X68" i="4"/>
  <c r="X149" i="4"/>
  <c r="X132" i="4"/>
  <c r="X109" i="4"/>
  <c r="X89" i="4"/>
  <c r="X69" i="4"/>
  <c r="X49" i="4"/>
  <c r="X29" i="4"/>
  <c r="X125" i="4"/>
  <c r="X85" i="4"/>
  <c r="X25" i="4"/>
  <c r="X147" i="4"/>
  <c r="X107" i="4"/>
  <c r="X61" i="4"/>
  <c r="X21" i="4"/>
  <c r="X44" i="4"/>
  <c r="X83" i="4"/>
  <c r="X122" i="4"/>
  <c r="X121" i="4"/>
  <c r="X146" i="4"/>
  <c r="X100" i="4"/>
  <c r="X60" i="4"/>
  <c r="X20" i="4"/>
  <c r="X84" i="4"/>
  <c r="X123" i="4"/>
  <c r="X43" i="4"/>
  <c r="X162" i="4"/>
  <c r="X82" i="4"/>
  <c r="X161" i="4"/>
  <c r="X75" i="4"/>
  <c r="X139" i="4"/>
  <c r="X99" i="4"/>
  <c r="X59" i="4"/>
  <c r="X19" i="4"/>
  <c r="X138" i="4"/>
  <c r="X98" i="4"/>
  <c r="X58" i="4"/>
  <c r="X18" i="4"/>
  <c r="X124" i="4"/>
  <c r="X163" i="4"/>
  <c r="X36" i="4"/>
  <c r="X35" i="4"/>
  <c r="AA159" i="4"/>
  <c r="AA151" i="4"/>
  <c r="AA143" i="4"/>
  <c r="AA135" i="4"/>
  <c r="AA127" i="4"/>
  <c r="AA119" i="4"/>
  <c r="AA111" i="4"/>
  <c r="AA103" i="4"/>
  <c r="AA95" i="4"/>
  <c r="AA87" i="4"/>
  <c r="AA79" i="4"/>
  <c r="AA71" i="4"/>
  <c r="AA63" i="4"/>
  <c r="AA55" i="4"/>
  <c r="AA47" i="4"/>
  <c r="AA39" i="4"/>
  <c r="AA31" i="4"/>
  <c r="AA23" i="4"/>
  <c r="AA158" i="4"/>
  <c r="AA149" i="4"/>
  <c r="AA140" i="4"/>
  <c r="AA131" i="4"/>
  <c r="AA122" i="4"/>
  <c r="AA113" i="4"/>
  <c r="AA104" i="4"/>
  <c r="AA94" i="4"/>
  <c r="AA85" i="4"/>
  <c r="AA76" i="4"/>
  <c r="AA67" i="4"/>
  <c r="AA58" i="4"/>
  <c r="AA49" i="4"/>
  <c r="AA40" i="4"/>
  <c r="AA30" i="4"/>
  <c r="AA21" i="4"/>
  <c r="AA157" i="4"/>
  <c r="AA148" i="4"/>
  <c r="AA139" i="4"/>
  <c r="AA130" i="4"/>
  <c r="AA121" i="4"/>
  <c r="AA112" i="4"/>
  <c r="AA102" i="4"/>
  <c r="AA93" i="4"/>
  <c r="AA84" i="4"/>
  <c r="AA75" i="4"/>
  <c r="AA66" i="4"/>
  <c r="AA57" i="4"/>
  <c r="AA48" i="4"/>
  <c r="AA38" i="4"/>
  <c r="AA29" i="4"/>
  <c r="AA20" i="4"/>
  <c r="AA156" i="4"/>
  <c r="AA147" i="4"/>
  <c r="AA138" i="4"/>
  <c r="AA129" i="4"/>
  <c r="AA120" i="4"/>
  <c r="AA110" i="4"/>
  <c r="AA101" i="4"/>
  <c r="AA92" i="4"/>
  <c r="AA83" i="4"/>
  <c r="AA74" i="4"/>
  <c r="AA65" i="4"/>
  <c r="AA56" i="4"/>
  <c r="AA46" i="4"/>
  <c r="AA37" i="4"/>
  <c r="AA28" i="4"/>
  <c r="AA19" i="4"/>
  <c r="AA154" i="4"/>
  <c r="AA141" i="4"/>
  <c r="AA125" i="4"/>
  <c r="AA109" i="4"/>
  <c r="AA97" i="4"/>
  <c r="AA81" i="4"/>
  <c r="AA68" i="4"/>
  <c r="AA52" i="4"/>
  <c r="AA36" i="4"/>
  <c r="AA24" i="4"/>
  <c r="AA153" i="4"/>
  <c r="AA137" i="4"/>
  <c r="AA124" i="4"/>
  <c r="AA108" i="4"/>
  <c r="AA96" i="4"/>
  <c r="AA80" i="4"/>
  <c r="AA64" i="4"/>
  <c r="AA51" i="4"/>
  <c r="AA35" i="4"/>
  <c r="AA22" i="4"/>
  <c r="AA152" i="4"/>
  <c r="AA136" i="4"/>
  <c r="AA123" i="4"/>
  <c r="AA107" i="4"/>
  <c r="AA91" i="4"/>
  <c r="AA78" i="4"/>
  <c r="AA62" i="4"/>
  <c r="AA50" i="4"/>
  <c r="AA34" i="4"/>
  <c r="AA18" i="4"/>
  <c r="AA160" i="4"/>
  <c r="AA133" i="4"/>
  <c r="AA114" i="4"/>
  <c r="AA88" i="4"/>
  <c r="AA61" i="4"/>
  <c r="AA42" i="4"/>
  <c r="AA16" i="4"/>
  <c r="AA155" i="4"/>
  <c r="AA132" i="4"/>
  <c r="AA106" i="4"/>
  <c r="AA86" i="4"/>
  <c r="AA60" i="4"/>
  <c r="AA41" i="4"/>
  <c r="AA15" i="4"/>
  <c r="AA150" i="4"/>
  <c r="AA128" i="4"/>
  <c r="AA105" i="4"/>
  <c r="AA82" i="4"/>
  <c r="AA59" i="4"/>
  <c r="AA33" i="4"/>
  <c r="AA145" i="4"/>
  <c r="AA115" i="4"/>
  <c r="AA72" i="4"/>
  <c r="AA32" i="4"/>
  <c r="AA14" i="4"/>
  <c r="AA134" i="4"/>
  <c r="AA25" i="4"/>
  <c r="AA144" i="4"/>
  <c r="AA100" i="4"/>
  <c r="AA70" i="4"/>
  <c r="AA27" i="4"/>
  <c r="AA98" i="4"/>
  <c r="AA142" i="4"/>
  <c r="AA99" i="4"/>
  <c r="AA69" i="4"/>
  <c r="AA26" i="4"/>
  <c r="AA54" i="4"/>
  <c r="AA126" i="4"/>
  <c r="AA53" i="4"/>
  <c r="AA163" i="4"/>
  <c r="AA162" i="4"/>
  <c r="AA77" i="4"/>
  <c r="AA73" i="4"/>
  <c r="AA118" i="4"/>
  <c r="AA45" i="4"/>
  <c r="AA17" i="4"/>
  <c r="AA89" i="4"/>
  <c r="AA161" i="4"/>
  <c r="AA146" i="4"/>
  <c r="AA117" i="4"/>
  <c r="AA44" i="4"/>
  <c r="AA116" i="4"/>
  <c r="AA43" i="4"/>
  <c r="AA90" i="4"/>
  <c r="AC157" i="4"/>
  <c r="AC149" i="4"/>
  <c r="AC141" i="4"/>
  <c r="AC133" i="4"/>
  <c r="AC125" i="4"/>
  <c r="AC117" i="4"/>
  <c r="AC109" i="4"/>
  <c r="AC101" i="4"/>
  <c r="AC93" i="4"/>
  <c r="AC85" i="4"/>
  <c r="AC77" i="4"/>
  <c r="AC69" i="4"/>
  <c r="AC61" i="4"/>
  <c r="AC53" i="4"/>
  <c r="AC45" i="4"/>
  <c r="AC37" i="4"/>
  <c r="AC29" i="4"/>
  <c r="AC21" i="4"/>
  <c r="AC162" i="4"/>
  <c r="AC153" i="4"/>
  <c r="AC144" i="4"/>
  <c r="AC135" i="4"/>
  <c r="AC126" i="4"/>
  <c r="AC116" i="4"/>
  <c r="AC107" i="4"/>
  <c r="AC98" i="4"/>
  <c r="AC89" i="4"/>
  <c r="AC80" i="4"/>
  <c r="AC71" i="4"/>
  <c r="AC62" i="4"/>
  <c r="AC52" i="4"/>
  <c r="AC43" i="4"/>
  <c r="AC34" i="4"/>
  <c r="AC25" i="4"/>
  <c r="AC16" i="4"/>
  <c r="AC161" i="4"/>
  <c r="AC152" i="4"/>
  <c r="AC143" i="4"/>
  <c r="AC134" i="4"/>
  <c r="AC124" i="4"/>
  <c r="AC115" i="4"/>
  <c r="AC106" i="4"/>
  <c r="AC97" i="4"/>
  <c r="AC88" i="4"/>
  <c r="AC79" i="4"/>
  <c r="AC70" i="4"/>
  <c r="AC60" i="4"/>
  <c r="AC51" i="4"/>
  <c r="AC42" i="4"/>
  <c r="AC33" i="4"/>
  <c r="AC24" i="4"/>
  <c r="AC15" i="4"/>
  <c r="AC160" i="4"/>
  <c r="AC151" i="4"/>
  <c r="AC142" i="4"/>
  <c r="AC132" i="4"/>
  <c r="AC123" i="4"/>
  <c r="AC114" i="4"/>
  <c r="AC105" i="4"/>
  <c r="AC96" i="4"/>
  <c r="AC87" i="4"/>
  <c r="AC78" i="4"/>
  <c r="AC68" i="4"/>
  <c r="AC59" i="4"/>
  <c r="AC50" i="4"/>
  <c r="AC41" i="4"/>
  <c r="AC32" i="4"/>
  <c r="AC23" i="4"/>
  <c r="AC148" i="4"/>
  <c r="AC136" i="4"/>
  <c r="AC120" i="4"/>
  <c r="AC104" i="4"/>
  <c r="AC91" i="4"/>
  <c r="AC75" i="4"/>
  <c r="AC63" i="4"/>
  <c r="AC47" i="4"/>
  <c r="AC31" i="4"/>
  <c r="AC18" i="4"/>
  <c r="AC163" i="4"/>
  <c r="AC147" i="4"/>
  <c r="AC131" i="4"/>
  <c r="AC119" i="4"/>
  <c r="AC103" i="4"/>
  <c r="AC90" i="4"/>
  <c r="AC74" i="4"/>
  <c r="AC58" i="4"/>
  <c r="AC46" i="4"/>
  <c r="AC30" i="4"/>
  <c r="AC17" i="4"/>
  <c r="AC159" i="4"/>
  <c r="AC146" i="4"/>
  <c r="AC130" i="4"/>
  <c r="AC118" i="4"/>
  <c r="AC102" i="4"/>
  <c r="AC86" i="4"/>
  <c r="AC73" i="4"/>
  <c r="AC57" i="4"/>
  <c r="AC44" i="4"/>
  <c r="AC28" i="4"/>
  <c r="AC139" i="4"/>
  <c r="AC113" i="4"/>
  <c r="AC94" i="4"/>
  <c r="AC67" i="4"/>
  <c r="AC48" i="4"/>
  <c r="AC22" i="4"/>
  <c r="AC158" i="4"/>
  <c r="AC138" i="4"/>
  <c r="AC112" i="4"/>
  <c r="AC92" i="4"/>
  <c r="AC66" i="4"/>
  <c r="AC40" i="4"/>
  <c r="AC20" i="4"/>
  <c r="AC156" i="4"/>
  <c r="AC137" i="4"/>
  <c r="AC111" i="4"/>
  <c r="AC84" i="4"/>
  <c r="AC65" i="4"/>
  <c r="AC39" i="4"/>
  <c r="AC19" i="4"/>
  <c r="AC150" i="4"/>
  <c r="AC110" i="4"/>
  <c r="AC76" i="4"/>
  <c r="AC36" i="4"/>
  <c r="AC99" i="4"/>
  <c r="AC26" i="4"/>
  <c r="AC145" i="4"/>
  <c r="AC108" i="4"/>
  <c r="AC72" i="4"/>
  <c r="AC35" i="4"/>
  <c r="AC140" i="4"/>
  <c r="AC100" i="4"/>
  <c r="AC64" i="4"/>
  <c r="AC27" i="4"/>
  <c r="AC129" i="4"/>
  <c r="AC56" i="4"/>
  <c r="AC128" i="4"/>
  <c r="AC55" i="4"/>
  <c r="AC95" i="4"/>
  <c r="AC83" i="4"/>
  <c r="AC155" i="4"/>
  <c r="AC154" i="4"/>
  <c r="AC127" i="4"/>
  <c r="AC54" i="4"/>
  <c r="AC82" i="4"/>
  <c r="AC81" i="4"/>
  <c r="AC122" i="4"/>
  <c r="AC49" i="4"/>
  <c r="AC121" i="4"/>
  <c r="AC38" i="4"/>
  <c r="AC14" i="4"/>
  <c r="T162" i="4"/>
  <c r="T154" i="4"/>
  <c r="T146" i="4"/>
  <c r="T138" i="4"/>
  <c r="T130" i="4"/>
  <c r="T122" i="4"/>
  <c r="T114" i="4"/>
  <c r="T106" i="4"/>
  <c r="T98" i="4"/>
  <c r="T90" i="4"/>
  <c r="T82" i="4"/>
  <c r="T74" i="4"/>
  <c r="T66" i="4"/>
  <c r="T58" i="4"/>
  <c r="T50" i="4"/>
  <c r="T42" i="4"/>
  <c r="T34" i="4"/>
  <c r="T26" i="4"/>
  <c r="T18" i="4"/>
  <c r="T161" i="4"/>
  <c r="T152" i="4"/>
  <c r="T143" i="4"/>
  <c r="T134" i="4"/>
  <c r="T125" i="4"/>
  <c r="T116" i="4"/>
  <c r="T107" i="4"/>
  <c r="T97" i="4"/>
  <c r="T88" i="4"/>
  <c r="T79" i="4"/>
  <c r="T70" i="4"/>
  <c r="T61" i="4"/>
  <c r="T52" i="4"/>
  <c r="T43" i="4"/>
  <c r="T33" i="4"/>
  <c r="T24" i="4"/>
  <c r="T15" i="4"/>
  <c r="T160" i="4"/>
  <c r="T151" i="4"/>
  <c r="T142" i="4"/>
  <c r="T133" i="4"/>
  <c r="T124" i="4"/>
  <c r="T115" i="4"/>
  <c r="T105" i="4"/>
  <c r="T96" i="4"/>
  <c r="T87" i="4"/>
  <c r="T78" i="4"/>
  <c r="T69" i="4"/>
  <c r="T60" i="4"/>
  <c r="T51" i="4"/>
  <c r="T41" i="4"/>
  <c r="T32" i="4"/>
  <c r="T23" i="4"/>
  <c r="T159" i="4"/>
  <c r="T150" i="4"/>
  <c r="T141" i="4"/>
  <c r="T132" i="4"/>
  <c r="T123" i="4"/>
  <c r="T113" i="4"/>
  <c r="T104" i="4"/>
  <c r="T95" i="4"/>
  <c r="T86" i="4"/>
  <c r="T77" i="4"/>
  <c r="T68" i="4"/>
  <c r="T59" i="4"/>
  <c r="T49" i="4"/>
  <c r="T40" i="4"/>
  <c r="T31" i="4"/>
  <c r="T22" i="4"/>
  <c r="T157" i="4"/>
  <c r="T144" i="4"/>
  <c r="T128" i="4"/>
  <c r="T112" i="4"/>
  <c r="T100" i="4"/>
  <c r="T84" i="4"/>
  <c r="T71" i="4"/>
  <c r="T55" i="4"/>
  <c r="T39" i="4"/>
  <c r="T27" i="4"/>
  <c r="T153" i="4"/>
  <c r="T121" i="4"/>
  <c r="T93" i="4"/>
  <c r="T48" i="4"/>
  <c r="T156" i="4"/>
  <c r="T140" i="4"/>
  <c r="T127" i="4"/>
  <c r="T111" i="4"/>
  <c r="T99" i="4"/>
  <c r="T83" i="4"/>
  <c r="T67" i="4"/>
  <c r="T54" i="4"/>
  <c r="T38" i="4"/>
  <c r="T25" i="4"/>
  <c r="T80" i="4"/>
  <c r="T36" i="4"/>
  <c r="T155" i="4"/>
  <c r="T139" i="4"/>
  <c r="T126" i="4"/>
  <c r="T110" i="4"/>
  <c r="T94" i="4"/>
  <c r="T81" i="4"/>
  <c r="T65" i="4"/>
  <c r="T53" i="4"/>
  <c r="T37" i="4"/>
  <c r="T21" i="4"/>
  <c r="T137" i="4"/>
  <c r="T109" i="4"/>
  <c r="T64" i="4"/>
  <c r="T20" i="4"/>
  <c r="T149" i="4"/>
  <c r="T120" i="4"/>
  <c r="T92" i="4"/>
  <c r="T63" i="4"/>
  <c r="T35" i="4"/>
  <c r="T108" i="4"/>
  <c r="T19" i="4"/>
  <c r="T103" i="4"/>
  <c r="T46" i="4"/>
  <c r="T163" i="4"/>
  <c r="T73" i="4"/>
  <c r="T16" i="4"/>
  <c r="T129" i="4"/>
  <c r="T72" i="4"/>
  <c r="T148" i="4"/>
  <c r="T119" i="4"/>
  <c r="T91" i="4"/>
  <c r="T62" i="4"/>
  <c r="T30" i="4"/>
  <c r="T136" i="4"/>
  <c r="T76" i="4"/>
  <c r="T75" i="4"/>
  <c r="T131" i="4"/>
  <c r="T45" i="4"/>
  <c r="T158" i="4"/>
  <c r="T101" i="4"/>
  <c r="T147" i="4"/>
  <c r="T118" i="4"/>
  <c r="T89" i="4"/>
  <c r="T57" i="4"/>
  <c r="T29" i="4"/>
  <c r="T145" i="4"/>
  <c r="T117" i="4"/>
  <c r="T85" i="4"/>
  <c r="T56" i="4"/>
  <c r="T28" i="4"/>
  <c r="T47" i="4"/>
  <c r="T135" i="4"/>
  <c r="T17" i="4"/>
  <c r="T14" i="4"/>
  <c r="T102" i="4"/>
  <c r="T44" i="4"/>
  <c r="AB162" i="4"/>
  <c r="AB154" i="4"/>
  <c r="AB146" i="4"/>
  <c r="AB138" i="4"/>
  <c r="AB130" i="4"/>
  <c r="AB122" i="4"/>
  <c r="AB114" i="4"/>
  <c r="AB106" i="4"/>
  <c r="AB98" i="4"/>
  <c r="AB90" i="4"/>
  <c r="AB82" i="4"/>
  <c r="AB74" i="4"/>
  <c r="AB66" i="4"/>
  <c r="AB58" i="4"/>
  <c r="AB50" i="4"/>
  <c r="AB42" i="4"/>
  <c r="AB34" i="4"/>
  <c r="AB26" i="4"/>
  <c r="AB18" i="4"/>
  <c r="AB156" i="4"/>
  <c r="AB147" i="4"/>
  <c r="AB137" i="4"/>
  <c r="AB128" i="4"/>
  <c r="AB119" i="4"/>
  <c r="AB110" i="4"/>
  <c r="AB101" i="4"/>
  <c r="AB92" i="4"/>
  <c r="AB83" i="4"/>
  <c r="AB73" i="4"/>
  <c r="AB64" i="4"/>
  <c r="AB55" i="4"/>
  <c r="AB46" i="4"/>
  <c r="AB37" i="4"/>
  <c r="AB28" i="4"/>
  <c r="AB19" i="4"/>
  <c r="AB155" i="4"/>
  <c r="AB145" i="4"/>
  <c r="AB136" i="4"/>
  <c r="AB127" i="4"/>
  <c r="AB118" i="4"/>
  <c r="AB109" i="4"/>
  <c r="AB100" i="4"/>
  <c r="AB91" i="4"/>
  <c r="AB81" i="4"/>
  <c r="AB72" i="4"/>
  <c r="AB63" i="4"/>
  <c r="AB54" i="4"/>
  <c r="AB45" i="4"/>
  <c r="AB36" i="4"/>
  <c r="AB27" i="4"/>
  <c r="AB17" i="4"/>
  <c r="AB163" i="4"/>
  <c r="AB153" i="4"/>
  <c r="AB144" i="4"/>
  <c r="AB135" i="4"/>
  <c r="AB126" i="4"/>
  <c r="AB117" i="4"/>
  <c r="AB108" i="4"/>
  <c r="AB99" i="4"/>
  <c r="AB89" i="4"/>
  <c r="AB80" i="4"/>
  <c r="AB71" i="4"/>
  <c r="AB62" i="4"/>
  <c r="AB53" i="4"/>
  <c r="AB44" i="4"/>
  <c r="AB35" i="4"/>
  <c r="AB25" i="4"/>
  <c r="AB16" i="4"/>
  <c r="AB151" i="4"/>
  <c r="AB139" i="4"/>
  <c r="AB123" i="4"/>
  <c r="AB107" i="4"/>
  <c r="AB94" i="4"/>
  <c r="AB78" i="4"/>
  <c r="AB65" i="4"/>
  <c r="AB49" i="4"/>
  <c r="AB33" i="4"/>
  <c r="AB21" i="4"/>
  <c r="AB150" i="4"/>
  <c r="AB134" i="4"/>
  <c r="AB121" i="4"/>
  <c r="AB105" i="4"/>
  <c r="AB93" i="4"/>
  <c r="AB77" i="4"/>
  <c r="AB61" i="4"/>
  <c r="AB48" i="4"/>
  <c r="AB32" i="4"/>
  <c r="AB20" i="4"/>
  <c r="AB161" i="4"/>
  <c r="AB149" i="4"/>
  <c r="AB133" i="4"/>
  <c r="AB120" i="4"/>
  <c r="AB104" i="4"/>
  <c r="AB88" i="4"/>
  <c r="AB76" i="4"/>
  <c r="AB60" i="4"/>
  <c r="AB47" i="4"/>
  <c r="AB31" i="4"/>
  <c r="AB15" i="4"/>
  <c r="AB148" i="4"/>
  <c r="AB125" i="4"/>
  <c r="AB102" i="4"/>
  <c r="AB79" i="4"/>
  <c r="AB56" i="4"/>
  <c r="AB30" i="4"/>
  <c r="AB143" i="4"/>
  <c r="AB124" i="4"/>
  <c r="AB97" i="4"/>
  <c r="AB75" i="4"/>
  <c r="AB52" i="4"/>
  <c r="AB29" i="4"/>
  <c r="AB142" i="4"/>
  <c r="AB116" i="4"/>
  <c r="AB96" i="4"/>
  <c r="AB70" i="4"/>
  <c r="AB51" i="4"/>
  <c r="AB24" i="4"/>
  <c r="AB152" i="4"/>
  <c r="AB112" i="4"/>
  <c r="AB69" i="4"/>
  <c r="AB39" i="4"/>
  <c r="AB59" i="4"/>
  <c r="AB141" i="4"/>
  <c r="AB111" i="4"/>
  <c r="AB68" i="4"/>
  <c r="AB38" i="4"/>
  <c r="AB132" i="4"/>
  <c r="AB140" i="4"/>
  <c r="AB103" i="4"/>
  <c r="AB67" i="4"/>
  <c r="AB23" i="4"/>
  <c r="AB95" i="4"/>
  <c r="AB22" i="4"/>
  <c r="AB131" i="4"/>
  <c r="AB57" i="4"/>
  <c r="AB14" i="4"/>
  <c r="AB158" i="4"/>
  <c r="AB157" i="4"/>
  <c r="AB129" i="4"/>
  <c r="AB43" i="4"/>
  <c r="AB87" i="4"/>
  <c r="AB159" i="4"/>
  <c r="AB115" i="4"/>
  <c r="AB41" i="4"/>
  <c r="AB113" i="4"/>
  <c r="AB40" i="4"/>
  <c r="AB160" i="4"/>
  <c r="AB86" i="4"/>
  <c r="AB85" i="4"/>
  <c r="AB84" i="4"/>
  <c r="AJ162" i="4"/>
  <c r="AJ154" i="4"/>
  <c r="AJ146" i="4"/>
  <c r="AJ138" i="4"/>
  <c r="AJ130" i="4"/>
  <c r="AJ122" i="4"/>
  <c r="AJ114" i="4"/>
  <c r="AJ106" i="4"/>
  <c r="AJ98" i="4"/>
  <c r="AJ90" i="4"/>
  <c r="AJ82" i="4"/>
  <c r="AJ74" i="4"/>
  <c r="AJ66" i="4"/>
  <c r="AJ58" i="4"/>
  <c r="AJ50" i="4"/>
  <c r="AJ42" i="4"/>
  <c r="AJ34" i="4"/>
  <c r="AJ26" i="4"/>
  <c r="AJ18" i="4"/>
  <c r="AJ161" i="4"/>
  <c r="AJ153" i="4"/>
  <c r="AJ145" i="4"/>
  <c r="AJ137" i="4"/>
  <c r="AJ129" i="4"/>
  <c r="AJ121" i="4"/>
  <c r="AJ113" i="4"/>
  <c r="AJ105" i="4"/>
  <c r="AJ97" i="4"/>
  <c r="AJ89" i="4"/>
  <c r="AJ81" i="4"/>
  <c r="AJ73" i="4"/>
  <c r="AJ65" i="4"/>
  <c r="AJ57" i="4"/>
  <c r="AJ49" i="4"/>
  <c r="AJ41" i="4"/>
  <c r="AJ33" i="4"/>
  <c r="AJ25" i="4"/>
  <c r="AJ17" i="4"/>
  <c r="AJ160" i="4"/>
  <c r="AJ152" i="4"/>
  <c r="AJ144" i="4"/>
  <c r="AJ136" i="4"/>
  <c r="AJ128" i="4"/>
  <c r="AJ120" i="4"/>
  <c r="AJ112" i="4"/>
  <c r="AJ104" i="4"/>
  <c r="AJ96" i="4"/>
  <c r="AJ88" i="4"/>
  <c r="AJ80" i="4"/>
  <c r="AJ72" i="4"/>
  <c r="AJ64" i="4"/>
  <c r="AJ56" i="4"/>
  <c r="AJ48" i="4"/>
  <c r="AJ40" i="4"/>
  <c r="AJ32" i="4"/>
  <c r="AJ24" i="4"/>
  <c r="AJ159" i="4"/>
  <c r="AJ148" i="4"/>
  <c r="AJ134" i="4"/>
  <c r="AJ123" i="4"/>
  <c r="AJ109" i="4"/>
  <c r="AJ95" i="4"/>
  <c r="AJ84" i="4"/>
  <c r="AJ70" i="4"/>
  <c r="AJ59" i="4"/>
  <c r="AJ45" i="4"/>
  <c r="AJ31" i="4"/>
  <c r="AJ20" i="4"/>
  <c r="AJ158" i="4"/>
  <c r="AJ147" i="4"/>
  <c r="AJ133" i="4"/>
  <c r="AJ119" i="4"/>
  <c r="AJ108" i="4"/>
  <c r="AJ94" i="4"/>
  <c r="AJ83" i="4"/>
  <c r="AJ69" i="4"/>
  <c r="AJ55" i="4"/>
  <c r="AJ44" i="4"/>
  <c r="AJ30" i="4"/>
  <c r="AJ19" i="4"/>
  <c r="AJ157" i="4"/>
  <c r="AJ143" i="4"/>
  <c r="AJ132" i="4"/>
  <c r="AJ118" i="4"/>
  <c r="AJ107" i="4"/>
  <c r="AJ93" i="4"/>
  <c r="AJ79" i="4"/>
  <c r="AJ68" i="4"/>
  <c r="AJ54" i="4"/>
  <c r="AJ43" i="4"/>
  <c r="AJ29" i="4"/>
  <c r="AJ16" i="4"/>
  <c r="AJ150" i="4"/>
  <c r="AJ127" i="4"/>
  <c r="AJ110" i="4"/>
  <c r="AJ87" i="4"/>
  <c r="AJ67" i="4"/>
  <c r="AJ47" i="4"/>
  <c r="AJ27" i="4"/>
  <c r="AJ155" i="4"/>
  <c r="AJ131" i="4"/>
  <c r="AJ103" i="4"/>
  <c r="AJ85" i="4"/>
  <c r="AJ61" i="4"/>
  <c r="AJ37" i="4"/>
  <c r="AJ141" i="4"/>
  <c r="AJ116" i="4"/>
  <c r="AJ91" i="4"/>
  <c r="AJ62" i="4"/>
  <c r="AJ36" i="4"/>
  <c r="AJ140" i="4"/>
  <c r="AJ115" i="4"/>
  <c r="AJ86" i="4"/>
  <c r="AJ60" i="4"/>
  <c r="AJ35" i="4"/>
  <c r="AJ139" i="4"/>
  <c r="AJ111" i="4"/>
  <c r="AJ78" i="4"/>
  <c r="AJ53" i="4"/>
  <c r="AJ28" i="4"/>
  <c r="AJ151" i="4"/>
  <c r="AJ102" i="4"/>
  <c r="AJ71" i="4"/>
  <c r="AJ22" i="4"/>
  <c r="AJ149" i="4"/>
  <c r="AJ101" i="4"/>
  <c r="AJ63" i="4"/>
  <c r="AJ21" i="4"/>
  <c r="AJ142" i="4"/>
  <c r="AJ100" i="4"/>
  <c r="AJ52" i="4"/>
  <c r="AJ15" i="4"/>
  <c r="AJ124" i="4"/>
  <c r="AJ46" i="4"/>
  <c r="AJ117" i="4"/>
  <c r="AJ39" i="4"/>
  <c r="AJ99" i="4"/>
  <c r="AJ38" i="4"/>
  <c r="AJ76" i="4"/>
  <c r="AJ14" i="4"/>
  <c r="AJ23" i="4"/>
  <c r="AJ163" i="4"/>
  <c r="AJ75" i="4"/>
  <c r="AJ156" i="4"/>
  <c r="AJ51" i="4"/>
  <c r="AJ135" i="4"/>
  <c r="AJ126" i="4"/>
  <c r="AJ125" i="4"/>
  <c r="AJ92" i="4"/>
  <c r="AJ77" i="4"/>
  <c r="M157" i="4"/>
  <c r="M149" i="4"/>
  <c r="M141" i="4"/>
  <c r="M133" i="4"/>
  <c r="M125" i="4"/>
  <c r="M117" i="4"/>
  <c r="M109" i="4"/>
  <c r="M101" i="4"/>
  <c r="M93" i="4"/>
  <c r="M85" i="4"/>
  <c r="M77" i="4"/>
  <c r="M69" i="4"/>
  <c r="M61" i="4"/>
  <c r="M53" i="4"/>
  <c r="M45" i="4"/>
  <c r="M37" i="4"/>
  <c r="M29" i="4"/>
  <c r="M21" i="4"/>
  <c r="M163" i="4"/>
  <c r="M154" i="4"/>
  <c r="M145" i="4"/>
  <c r="M136" i="4"/>
  <c r="M127" i="4"/>
  <c r="M118" i="4"/>
  <c r="M108" i="4"/>
  <c r="M99" i="4"/>
  <c r="M90" i="4"/>
  <c r="M81" i="4"/>
  <c r="M72" i="4"/>
  <c r="M63" i="4"/>
  <c r="M54" i="4"/>
  <c r="M44" i="4"/>
  <c r="M35" i="4"/>
  <c r="M26" i="4"/>
  <c r="M17" i="4"/>
  <c r="M142" i="4"/>
  <c r="M123" i="4"/>
  <c r="M105" i="4"/>
  <c r="M78" i="4"/>
  <c r="M41" i="4"/>
  <c r="M162" i="4"/>
  <c r="M153" i="4"/>
  <c r="M144" i="4"/>
  <c r="M135" i="4"/>
  <c r="M126" i="4"/>
  <c r="M116" i="4"/>
  <c r="M107" i="4"/>
  <c r="M98" i="4"/>
  <c r="M89" i="4"/>
  <c r="M80" i="4"/>
  <c r="M71" i="4"/>
  <c r="M62" i="4"/>
  <c r="M52" i="4"/>
  <c r="M43" i="4"/>
  <c r="M34" i="4"/>
  <c r="M25" i="4"/>
  <c r="M16" i="4"/>
  <c r="M160" i="4"/>
  <c r="M132" i="4"/>
  <c r="M87" i="4"/>
  <c r="M59" i="4"/>
  <c r="M32" i="4"/>
  <c r="M161" i="4"/>
  <c r="M152" i="4"/>
  <c r="M143" i="4"/>
  <c r="M134" i="4"/>
  <c r="M124" i="4"/>
  <c r="M115" i="4"/>
  <c r="M106" i="4"/>
  <c r="M97" i="4"/>
  <c r="M88" i="4"/>
  <c r="M79" i="4"/>
  <c r="M70" i="4"/>
  <c r="M60" i="4"/>
  <c r="M51" i="4"/>
  <c r="M42" i="4"/>
  <c r="M33" i="4"/>
  <c r="M24" i="4"/>
  <c r="M15" i="4"/>
  <c r="M151" i="4"/>
  <c r="M114" i="4"/>
  <c r="M96" i="4"/>
  <c r="M68" i="4"/>
  <c r="M50" i="4"/>
  <c r="M23" i="4"/>
  <c r="M159" i="4"/>
  <c r="M140" i="4"/>
  <c r="M122" i="4"/>
  <c r="M104" i="4"/>
  <c r="M86" i="4"/>
  <c r="M67" i="4"/>
  <c r="M49" i="4"/>
  <c r="M31" i="4"/>
  <c r="M131" i="4"/>
  <c r="M95" i="4"/>
  <c r="M58" i="4"/>
  <c r="M130" i="4"/>
  <c r="M94" i="4"/>
  <c r="M39" i="4"/>
  <c r="M111" i="4"/>
  <c r="M56" i="4"/>
  <c r="M110" i="4"/>
  <c r="M55" i="4"/>
  <c r="M158" i="4"/>
  <c r="M139" i="4"/>
  <c r="M121" i="4"/>
  <c r="M103" i="4"/>
  <c r="M84" i="4"/>
  <c r="M66" i="4"/>
  <c r="M48" i="4"/>
  <c r="M30" i="4"/>
  <c r="M14" i="4"/>
  <c r="M113" i="4"/>
  <c r="M76" i="4"/>
  <c r="M22" i="4"/>
  <c r="M148" i="4"/>
  <c r="M112" i="4"/>
  <c r="M57" i="4"/>
  <c r="M129" i="4"/>
  <c r="M74" i="4"/>
  <c r="M19" i="4"/>
  <c r="M128" i="4"/>
  <c r="M73" i="4"/>
  <c r="M18" i="4"/>
  <c r="M156" i="4"/>
  <c r="M138" i="4"/>
  <c r="M120" i="4"/>
  <c r="M102" i="4"/>
  <c r="M83" i="4"/>
  <c r="M65" i="4"/>
  <c r="M47" i="4"/>
  <c r="M28" i="4"/>
  <c r="M155" i="4"/>
  <c r="M137" i="4"/>
  <c r="M119" i="4"/>
  <c r="M100" i="4"/>
  <c r="M82" i="4"/>
  <c r="M64" i="4"/>
  <c r="M46" i="4"/>
  <c r="M27" i="4"/>
  <c r="M150" i="4"/>
  <c r="M40" i="4"/>
  <c r="M75" i="4"/>
  <c r="M20" i="4"/>
  <c r="M147" i="4"/>
  <c r="M92" i="4"/>
  <c r="M38" i="4"/>
  <c r="M146" i="4"/>
  <c r="M91" i="4"/>
  <c r="M36" i="4"/>
  <c r="J156" i="4"/>
  <c r="J148" i="4"/>
  <c r="J140" i="4"/>
  <c r="J132" i="4"/>
  <c r="J124" i="4"/>
  <c r="J116" i="4"/>
  <c r="J108" i="4"/>
  <c r="J100" i="4"/>
  <c r="J92" i="4"/>
  <c r="J84" i="4"/>
  <c r="J76" i="4"/>
  <c r="J68" i="4"/>
  <c r="J60" i="4"/>
  <c r="J52" i="4"/>
  <c r="J44" i="4"/>
  <c r="J36" i="4"/>
  <c r="J28" i="4"/>
  <c r="J162" i="4"/>
  <c r="J153" i="4"/>
  <c r="J144" i="4"/>
  <c r="J135" i="4"/>
  <c r="J126" i="4"/>
  <c r="J117" i="4"/>
  <c r="J107" i="4"/>
  <c r="J98" i="4"/>
  <c r="J89" i="4"/>
  <c r="J80" i="4"/>
  <c r="J71" i="4"/>
  <c r="J62" i="4"/>
  <c r="J53" i="4"/>
  <c r="J43" i="4"/>
  <c r="J34" i="4"/>
  <c r="J25" i="4"/>
  <c r="J161" i="4"/>
  <c r="J152" i="4"/>
  <c r="J143" i="4"/>
  <c r="J134" i="4"/>
  <c r="J125" i="4"/>
  <c r="J115" i="4"/>
  <c r="J106" i="4"/>
  <c r="J97" i="4"/>
  <c r="J88" i="4"/>
  <c r="J79" i="4"/>
  <c r="J70" i="4"/>
  <c r="J61" i="4"/>
  <c r="J51" i="4"/>
  <c r="J42" i="4"/>
  <c r="J33" i="4"/>
  <c r="J24" i="4"/>
  <c r="J160" i="4"/>
  <c r="J151" i="4"/>
  <c r="J142" i="4"/>
  <c r="J133" i="4"/>
  <c r="J123" i="4"/>
  <c r="J114" i="4"/>
  <c r="J105" i="4"/>
  <c r="J96" i="4"/>
  <c r="J87" i="4"/>
  <c r="J78" i="4"/>
  <c r="J69" i="4"/>
  <c r="J59" i="4"/>
  <c r="J50" i="4"/>
  <c r="J41" i="4"/>
  <c r="J32" i="4"/>
  <c r="J23" i="4"/>
  <c r="J158" i="4"/>
  <c r="J145" i="4"/>
  <c r="J129" i="4"/>
  <c r="J113" i="4"/>
  <c r="J101" i="4"/>
  <c r="J85" i="4"/>
  <c r="J72" i="4"/>
  <c r="J56" i="4"/>
  <c r="J40" i="4"/>
  <c r="J27" i="4"/>
  <c r="J154" i="4"/>
  <c r="J94" i="4"/>
  <c r="J49" i="4"/>
  <c r="J21" i="4"/>
  <c r="J121" i="4"/>
  <c r="J77" i="4"/>
  <c r="J35" i="4"/>
  <c r="J149" i="4"/>
  <c r="J91" i="4"/>
  <c r="J47" i="4"/>
  <c r="J31" i="4"/>
  <c r="J147" i="4"/>
  <c r="J119" i="4"/>
  <c r="J74" i="4"/>
  <c r="J30" i="4"/>
  <c r="J159" i="4"/>
  <c r="J118" i="4"/>
  <c r="J73" i="4"/>
  <c r="J157" i="4"/>
  <c r="J141" i="4"/>
  <c r="J128" i="4"/>
  <c r="J112" i="4"/>
  <c r="J99" i="4"/>
  <c r="J83" i="4"/>
  <c r="J67" i="4"/>
  <c r="J55" i="4"/>
  <c r="J39" i="4"/>
  <c r="J26" i="4"/>
  <c r="J122" i="4"/>
  <c r="J81" i="4"/>
  <c r="J37" i="4"/>
  <c r="J137" i="4"/>
  <c r="J109" i="4"/>
  <c r="J64" i="4"/>
  <c r="J136" i="4"/>
  <c r="J104" i="4"/>
  <c r="J63" i="4"/>
  <c r="J163" i="4"/>
  <c r="J131" i="4"/>
  <c r="J90" i="4"/>
  <c r="J46" i="4"/>
  <c r="J130" i="4"/>
  <c r="J86" i="4"/>
  <c r="J155" i="4"/>
  <c r="J139" i="4"/>
  <c r="J127" i="4"/>
  <c r="J111" i="4"/>
  <c r="J95" i="4"/>
  <c r="J82" i="4"/>
  <c r="J66" i="4"/>
  <c r="J54" i="4"/>
  <c r="J38" i="4"/>
  <c r="J22" i="4"/>
  <c r="J138" i="4"/>
  <c r="J110" i="4"/>
  <c r="J65" i="4"/>
  <c r="J150" i="4"/>
  <c r="J93" i="4"/>
  <c r="J48" i="4"/>
  <c r="J120" i="4"/>
  <c r="J75" i="4"/>
  <c r="J103" i="4"/>
  <c r="J58" i="4"/>
  <c r="J146" i="4"/>
  <c r="J102" i="4"/>
  <c r="J57" i="4"/>
  <c r="J45" i="4"/>
  <c r="J29" i="4"/>
  <c r="AI159" i="4"/>
  <c r="AI151" i="4"/>
  <c r="AI143" i="4"/>
  <c r="AI135" i="4"/>
  <c r="AI127" i="4"/>
  <c r="AI119" i="4"/>
  <c r="AI111" i="4"/>
  <c r="AI103" i="4"/>
  <c r="AI95" i="4"/>
  <c r="AI87" i="4"/>
  <c r="AI158" i="4"/>
  <c r="AI150" i="4"/>
  <c r="AI142" i="4"/>
  <c r="AI134" i="4"/>
  <c r="AI126" i="4"/>
  <c r="AI118" i="4"/>
  <c r="AI110" i="4"/>
  <c r="AI102" i="4"/>
  <c r="AI94" i="4"/>
  <c r="AI86" i="4"/>
  <c r="AI157" i="4"/>
  <c r="AI147" i="4"/>
  <c r="AI137" i="4"/>
  <c r="AI125" i="4"/>
  <c r="AI115" i="4"/>
  <c r="AI105" i="4"/>
  <c r="AI93" i="4"/>
  <c r="AI83" i="4"/>
  <c r="AI75" i="4"/>
  <c r="AI67" i="4"/>
  <c r="AI59" i="4"/>
  <c r="AI51" i="4"/>
  <c r="AI43" i="4"/>
  <c r="AI35" i="4"/>
  <c r="AI27" i="4"/>
  <c r="AI19" i="4"/>
  <c r="AI156" i="4"/>
  <c r="AI146" i="4"/>
  <c r="AI136" i="4"/>
  <c r="AI124" i="4"/>
  <c r="AI114" i="4"/>
  <c r="AI104" i="4"/>
  <c r="AI92" i="4"/>
  <c r="AI82" i="4"/>
  <c r="AI74" i="4"/>
  <c r="AI66" i="4"/>
  <c r="AI58" i="4"/>
  <c r="AI50" i="4"/>
  <c r="AI42" i="4"/>
  <c r="AI34" i="4"/>
  <c r="AI26" i="4"/>
  <c r="AI18" i="4"/>
  <c r="AI155" i="4"/>
  <c r="AI145" i="4"/>
  <c r="AI133" i="4"/>
  <c r="AI123" i="4"/>
  <c r="AI113" i="4"/>
  <c r="AI101" i="4"/>
  <c r="AI91" i="4"/>
  <c r="AI81" i="4"/>
  <c r="AI73" i="4"/>
  <c r="AI65" i="4"/>
  <c r="AI57" i="4"/>
  <c r="AI49" i="4"/>
  <c r="AI41" i="4"/>
  <c r="AI33" i="4"/>
  <c r="AI25" i="4"/>
  <c r="AI17" i="4"/>
  <c r="AI160" i="4"/>
  <c r="AI140" i="4"/>
  <c r="AI122" i="4"/>
  <c r="AI107" i="4"/>
  <c r="AI89" i="4"/>
  <c r="AI76" i="4"/>
  <c r="AI62" i="4"/>
  <c r="AI48" i="4"/>
  <c r="AI37" i="4"/>
  <c r="AI23" i="4"/>
  <c r="AI163" i="4"/>
  <c r="AI144" i="4"/>
  <c r="AI128" i="4"/>
  <c r="AI106" i="4"/>
  <c r="AI85" i="4"/>
  <c r="AI70" i="4"/>
  <c r="AI55" i="4"/>
  <c r="AI40" i="4"/>
  <c r="AI28" i="4"/>
  <c r="AI161" i="4"/>
  <c r="AI138" i="4"/>
  <c r="AI116" i="4"/>
  <c r="AI96" i="4"/>
  <c r="AI72" i="4"/>
  <c r="AI56" i="4"/>
  <c r="AI39" i="4"/>
  <c r="AI22" i="4"/>
  <c r="AI154" i="4"/>
  <c r="AI132" i="4"/>
  <c r="AI112" i="4"/>
  <c r="AI90" i="4"/>
  <c r="AI71" i="4"/>
  <c r="AI54" i="4"/>
  <c r="AI38" i="4"/>
  <c r="AI21" i="4"/>
  <c r="AI153" i="4"/>
  <c r="AI131" i="4"/>
  <c r="AI109" i="4"/>
  <c r="AI88" i="4"/>
  <c r="AI69" i="4"/>
  <c r="AI53" i="4"/>
  <c r="AI36" i="4"/>
  <c r="AI20" i="4"/>
  <c r="AI139" i="4"/>
  <c r="AI99" i="4"/>
  <c r="AI68" i="4"/>
  <c r="AI45" i="4"/>
  <c r="AI15" i="4"/>
  <c r="AI130" i="4"/>
  <c r="AI98" i="4"/>
  <c r="AI64" i="4"/>
  <c r="AI44" i="4"/>
  <c r="AI129" i="4"/>
  <c r="AI97" i="4"/>
  <c r="AI63" i="4"/>
  <c r="AI32" i="4"/>
  <c r="AI141" i="4"/>
  <c r="AI79" i="4"/>
  <c r="AI31" i="4"/>
  <c r="AI121" i="4"/>
  <c r="AI78" i="4"/>
  <c r="AI30" i="4"/>
  <c r="AI120" i="4"/>
  <c r="AI77" i="4"/>
  <c r="AI29" i="4"/>
  <c r="AI14" i="4"/>
  <c r="AI117" i="4"/>
  <c r="AI47" i="4"/>
  <c r="AI84" i="4"/>
  <c r="AI108" i="4"/>
  <c r="AI46" i="4"/>
  <c r="AI100" i="4"/>
  <c r="AI24" i="4"/>
  <c r="AI16" i="4"/>
  <c r="AI162" i="4"/>
  <c r="AI52" i="4"/>
  <c r="AI152" i="4"/>
  <c r="AI80" i="4"/>
  <c r="AI61" i="4"/>
  <c r="AI60" i="4"/>
  <c r="AI149" i="4"/>
  <c r="AI148" i="4"/>
  <c r="AK157" i="4"/>
  <c r="AK149" i="4"/>
  <c r="AK141" i="4"/>
  <c r="AK133" i="4"/>
  <c r="AK125" i="4"/>
  <c r="AK117" i="4"/>
  <c r="AK109" i="4"/>
  <c r="AK101" i="4"/>
  <c r="AK93" i="4"/>
  <c r="AK85" i="4"/>
  <c r="AK77" i="4"/>
  <c r="AK69" i="4"/>
  <c r="AK61" i="4"/>
  <c r="AK53" i="4"/>
  <c r="AK45" i="4"/>
  <c r="AK37" i="4"/>
  <c r="AK29" i="4"/>
  <c r="AK21" i="4"/>
  <c r="AK156" i="4"/>
  <c r="AK148" i="4"/>
  <c r="AK140" i="4"/>
  <c r="AK132" i="4"/>
  <c r="AK124" i="4"/>
  <c r="AK116" i="4"/>
  <c r="AK108" i="4"/>
  <c r="AK100" i="4"/>
  <c r="AK92" i="4"/>
  <c r="AK84" i="4"/>
  <c r="AK76" i="4"/>
  <c r="AK68" i="4"/>
  <c r="AK60" i="4"/>
  <c r="AK52" i="4"/>
  <c r="AK44" i="4"/>
  <c r="AK36" i="4"/>
  <c r="AK28" i="4"/>
  <c r="AK20" i="4"/>
  <c r="AK163" i="4"/>
  <c r="AK155" i="4"/>
  <c r="AK147" i="4"/>
  <c r="AK139" i="4"/>
  <c r="AK131" i="4"/>
  <c r="AK123" i="4"/>
  <c r="AK115" i="4"/>
  <c r="AK107" i="4"/>
  <c r="AK99" i="4"/>
  <c r="AK91" i="4"/>
  <c r="AK83" i="4"/>
  <c r="AK75" i="4"/>
  <c r="AK67" i="4"/>
  <c r="AK59" i="4"/>
  <c r="AK51" i="4"/>
  <c r="AK43" i="4"/>
  <c r="AK35" i="4"/>
  <c r="AK27" i="4"/>
  <c r="AK19" i="4"/>
  <c r="AK152" i="4"/>
  <c r="AK138" i="4"/>
  <c r="AK127" i="4"/>
  <c r="AK113" i="4"/>
  <c r="AK102" i="4"/>
  <c r="AK88" i="4"/>
  <c r="AK74" i="4"/>
  <c r="AK63" i="4"/>
  <c r="AK49" i="4"/>
  <c r="AK38" i="4"/>
  <c r="AK24" i="4"/>
  <c r="AK162" i="4"/>
  <c r="AK151" i="4"/>
  <c r="AK137" i="4"/>
  <c r="AK126" i="4"/>
  <c r="AK112" i="4"/>
  <c r="AK98" i="4"/>
  <c r="AK87" i="4"/>
  <c r="AK73" i="4"/>
  <c r="AK62" i="4"/>
  <c r="AK48" i="4"/>
  <c r="AK34" i="4"/>
  <c r="AK23" i="4"/>
  <c r="AK161" i="4"/>
  <c r="AK150" i="4"/>
  <c r="AK136" i="4"/>
  <c r="AK122" i="4"/>
  <c r="AK111" i="4"/>
  <c r="AK97" i="4"/>
  <c r="AK86" i="4"/>
  <c r="AK72" i="4"/>
  <c r="AK58" i="4"/>
  <c r="AK47" i="4"/>
  <c r="AK33" i="4"/>
  <c r="AK22" i="4"/>
  <c r="AK144" i="4"/>
  <c r="AK121" i="4"/>
  <c r="AK104" i="4"/>
  <c r="AK81" i="4"/>
  <c r="AK64" i="4"/>
  <c r="AK41" i="4"/>
  <c r="AK18" i="4"/>
  <c r="AK145" i="4"/>
  <c r="AK120" i="4"/>
  <c r="AK96" i="4"/>
  <c r="AK78" i="4"/>
  <c r="AK54" i="4"/>
  <c r="AK30" i="4"/>
  <c r="AK154" i="4"/>
  <c r="AK129" i="4"/>
  <c r="AK103" i="4"/>
  <c r="AK71" i="4"/>
  <c r="AK46" i="4"/>
  <c r="AK17" i="4"/>
  <c r="AK153" i="4"/>
  <c r="AK128" i="4"/>
  <c r="AK95" i="4"/>
  <c r="AK70" i="4"/>
  <c r="AK42" i="4"/>
  <c r="AK16" i="4"/>
  <c r="AK146" i="4"/>
  <c r="AK119" i="4"/>
  <c r="AK94" i="4"/>
  <c r="AK66" i="4"/>
  <c r="AK40" i="4"/>
  <c r="AK15" i="4"/>
  <c r="AK134" i="4"/>
  <c r="AK89" i="4"/>
  <c r="AK50" i="4"/>
  <c r="AK130" i="4"/>
  <c r="AK82" i="4"/>
  <c r="AK39" i="4"/>
  <c r="AK160" i="4"/>
  <c r="AK118" i="4"/>
  <c r="AK80" i="4"/>
  <c r="AK32" i="4"/>
  <c r="AK106" i="4"/>
  <c r="AK31" i="4"/>
  <c r="AK159" i="4"/>
  <c r="AK105" i="4"/>
  <c r="AK26" i="4"/>
  <c r="AK158" i="4"/>
  <c r="AK90" i="4"/>
  <c r="AK25" i="4"/>
  <c r="AK142" i="4"/>
  <c r="AK55" i="4"/>
  <c r="AK135" i="4"/>
  <c r="AK110" i="4"/>
  <c r="AK114" i="4"/>
  <c r="AK79" i="4"/>
  <c r="AK65" i="4"/>
  <c r="AK14" i="4"/>
  <c r="AK143" i="4"/>
  <c r="AK57" i="4"/>
  <c r="AK56" i="4"/>
  <c r="AM163" i="4"/>
  <c r="AM155" i="4"/>
  <c r="AM147" i="4"/>
  <c r="AM139" i="4"/>
  <c r="AM131" i="4"/>
  <c r="AM123" i="4"/>
  <c r="AM115" i="4"/>
  <c r="AM107" i="4"/>
  <c r="AM99" i="4"/>
  <c r="AM91" i="4"/>
  <c r="AM83" i="4"/>
  <c r="AM75" i="4"/>
  <c r="AM67" i="4"/>
  <c r="AM59" i="4"/>
  <c r="AM51" i="4"/>
  <c r="AM43" i="4"/>
  <c r="AM35" i="4"/>
  <c r="AM27" i="4"/>
  <c r="AM19" i="4"/>
  <c r="AM162" i="4"/>
  <c r="AM154" i="4"/>
  <c r="AM146" i="4"/>
  <c r="AM138" i="4"/>
  <c r="AM130" i="4"/>
  <c r="AM122" i="4"/>
  <c r="AM114" i="4"/>
  <c r="AM106" i="4"/>
  <c r="AM98" i="4"/>
  <c r="AM90" i="4"/>
  <c r="AM82" i="4"/>
  <c r="AM74" i="4"/>
  <c r="AM66" i="4"/>
  <c r="AM58" i="4"/>
  <c r="AM50" i="4"/>
  <c r="AM42" i="4"/>
  <c r="AM34" i="4"/>
  <c r="AM26" i="4"/>
  <c r="AM18" i="4"/>
  <c r="AM161" i="4"/>
  <c r="AM153" i="4"/>
  <c r="AM145" i="4"/>
  <c r="AM137" i="4"/>
  <c r="AM129" i="4"/>
  <c r="AM121" i="4"/>
  <c r="AM113" i="4"/>
  <c r="AM105" i="4"/>
  <c r="AM97" i="4"/>
  <c r="AM89" i="4"/>
  <c r="AM81" i="4"/>
  <c r="AM73" i="4"/>
  <c r="AM65" i="4"/>
  <c r="AM57" i="4"/>
  <c r="AM49" i="4"/>
  <c r="AM41" i="4"/>
  <c r="AM33" i="4"/>
  <c r="AM25" i="4"/>
  <c r="AM17" i="4"/>
  <c r="AM160" i="4"/>
  <c r="AM149" i="4"/>
  <c r="AM135" i="4"/>
  <c r="AM124" i="4"/>
  <c r="AM110" i="4"/>
  <c r="AM96" i="4"/>
  <c r="AM85" i="4"/>
  <c r="AM71" i="4"/>
  <c r="AM60" i="4"/>
  <c r="AM46" i="4"/>
  <c r="AM32" i="4"/>
  <c r="AM21" i="4"/>
  <c r="AM159" i="4"/>
  <c r="AM148" i="4"/>
  <c r="AM134" i="4"/>
  <c r="AM120" i="4"/>
  <c r="AM109" i="4"/>
  <c r="AM95" i="4"/>
  <c r="AM84" i="4"/>
  <c r="AM70" i="4"/>
  <c r="AM56" i="4"/>
  <c r="AM45" i="4"/>
  <c r="AM31" i="4"/>
  <c r="AM20" i="4"/>
  <c r="AM158" i="4"/>
  <c r="AM144" i="4"/>
  <c r="AM133" i="4"/>
  <c r="AM119" i="4"/>
  <c r="AM108" i="4"/>
  <c r="AM94" i="4"/>
  <c r="AM80" i="4"/>
  <c r="AM69" i="4"/>
  <c r="AM55" i="4"/>
  <c r="AM44" i="4"/>
  <c r="AM30" i="4"/>
  <c r="AM16" i="4"/>
  <c r="AM152" i="4"/>
  <c r="AM132" i="4"/>
  <c r="AM112" i="4"/>
  <c r="AM92" i="4"/>
  <c r="AM72" i="4"/>
  <c r="AM52" i="4"/>
  <c r="AM29" i="4"/>
  <c r="AM157" i="4"/>
  <c r="AM136" i="4"/>
  <c r="AM111" i="4"/>
  <c r="AM87" i="4"/>
  <c r="AM63" i="4"/>
  <c r="AM39" i="4"/>
  <c r="AM15" i="4"/>
  <c r="AM156" i="4"/>
  <c r="AM128" i="4"/>
  <c r="AM104" i="4"/>
  <c r="AM86" i="4"/>
  <c r="AM62" i="4"/>
  <c r="AM38" i="4"/>
  <c r="AM151" i="4"/>
  <c r="AM127" i="4"/>
  <c r="AM103" i="4"/>
  <c r="AM79" i="4"/>
  <c r="AM61" i="4"/>
  <c r="AM37" i="4"/>
  <c r="AM150" i="4"/>
  <c r="AM117" i="4"/>
  <c r="AM77" i="4"/>
  <c r="AM40" i="4"/>
  <c r="AM143" i="4"/>
  <c r="AM116" i="4"/>
  <c r="AM76" i="4"/>
  <c r="AM36" i="4"/>
  <c r="AM142" i="4"/>
  <c r="AM102" i="4"/>
  <c r="AM68" i="4"/>
  <c r="AM28" i="4"/>
  <c r="AM141" i="4"/>
  <c r="AM88" i="4"/>
  <c r="AM23" i="4"/>
  <c r="AM140" i="4"/>
  <c r="AM78" i="4"/>
  <c r="AM22" i="4"/>
  <c r="AM126" i="4"/>
  <c r="AM64" i="4"/>
  <c r="AM125" i="4"/>
  <c r="AM47" i="4"/>
  <c r="AM118" i="4"/>
  <c r="AM24" i="4"/>
  <c r="AM101" i="4"/>
  <c r="AM100" i="4"/>
  <c r="AM93" i="4"/>
  <c r="AM54" i="4"/>
  <c r="AM53" i="4"/>
  <c r="AM48" i="4"/>
  <c r="AM14" i="4"/>
  <c r="Z162" i="4"/>
  <c r="Z154" i="4"/>
  <c r="Z146" i="4"/>
  <c r="Z138" i="4"/>
  <c r="Z130" i="4"/>
  <c r="Z122" i="4"/>
  <c r="Z114" i="4"/>
  <c r="Z106" i="4"/>
  <c r="Z98" i="4"/>
  <c r="Z90" i="4"/>
  <c r="Z82" i="4"/>
  <c r="Z74" i="4"/>
  <c r="Z66" i="4"/>
  <c r="Z58" i="4"/>
  <c r="Z50" i="4"/>
  <c r="Z42" i="4"/>
  <c r="Z34" i="4"/>
  <c r="Z26" i="4"/>
  <c r="Z18" i="4"/>
  <c r="Z161" i="4"/>
  <c r="Z153" i="4"/>
  <c r="Z145" i="4"/>
  <c r="Z137" i="4"/>
  <c r="Z129" i="4"/>
  <c r="Z121" i="4"/>
  <c r="Z113" i="4"/>
  <c r="Z105" i="4"/>
  <c r="Z97" i="4"/>
  <c r="Z89" i="4"/>
  <c r="Z81" i="4"/>
  <c r="Z73" i="4"/>
  <c r="Z65" i="4"/>
  <c r="Z57" i="4"/>
  <c r="Z49" i="4"/>
  <c r="Z41" i="4"/>
  <c r="Z33" i="4"/>
  <c r="Z160" i="4"/>
  <c r="Z152" i="4"/>
  <c r="Z144" i="4"/>
  <c r="Z136" i="4"/>
  <c r="Z128" i="4"/>
  <c r="Z120" i="4"/>
  <c r="Z112" i="4"/>
  <c r="Z104" i="4"/>
  <c r="Z96" i="4"/>
  <c r="Z88" i="4"/>
  <c r="Z80" i="4"/>
  <c r="Z158" i="4"/>
  <c r="Z147" i="4"/>
  <c r="Z133" i="4"/>
  <c r="Z119" i="4"/>
  <c r="Z108" i="4"/>
  <c r="Z94" i="4"/>
  <c r="Z83" i="4"/>
  <c r="Z70" i="4"/>
  <c r="Z60" i="4"/>
  <c r="Z48" i="4"/>
  <c r="Z38" i="4"/>
  <c r="Z28" i="4"/>
  <c r="Z19" i="4"/>
  <c r="Z157" i="4"/>
  <c r="Z143" i="4"/>
  <c r="Z132" i="4"/>
  <c r="Z118" i="4"/>
  <c r="Z107" i="4"/>
  <c r="Z93" i="4"/>
  <c r="Z79" i="4"/>
  <c r="Z69" i="4"/>
  <c r="Z59" i="4"/>
  <c r="Z47" i="4"/>
  <c r="Z37" i="4"/>
  <c r="Z27" i="4"/>
  <c r="Z17" i="4"/>
  <c r="Z156" i="4"/>
  <c r="Z142" i="4"/>
  <c r="Z131" i="4"/>
  <c r="Z117" i="4"/>
  <c r="Z103" i="4"/>
  <c r="Z92" i="4"/>
  <c r="Z78" i="4"/>
  <c r="Z68" i="4"/>
  <c r="Z56" i="4"/>
  <c r="Z46" i="4"/>
  <c r="Z36" i="4"/>
  <c r="Z25" i="4"/>
  <c r="Z16" i="4"/>
  <c r="Z148" i="4"/>
  <c r="Z125" i="4"/>
  <c r="Z102" i="4"/>
  <c r="Z85" i="4"/>
  <c r="Z64" i="4"/>
  <c r="Z51" i="4"/>
  <c r="Z31" i="4"/>
  <c r="Z15" i="4"/>
  <c r="Z141" i="4"/>
  <c r="Z124" i="4"/>
  <c r="Z101" i="4"/>
  <c r="Z84" i="4"/>
  <c r="Z63" i="4"/>
  <c r="Z45" i="4"/>
  <c r="Z30" i="4"/>
  <c r="Z163" i="4"/>
  <c r="Z140" i="4"/>
  <c r="Z123" i="4"/>
  <c r="Z100" i="4"/>
  <c r="Z77" i="4"/>
  <c r="Z62" i="4"/>
  <c r="Z44" i="4"/>
  <c r="Z29" i="4"/>
  <c r="Z150" i="4"/>
  <c r="Z115" i="4"/>
  <c r="Z86" i="4"/>
  <c r="Z54" i="4"/>
  <c r="Z24" i="4"/>
  <c r="Z72" i="4"/>
  <c r="Z21" i="4"/>
  <c r="Z149" i="4"/>
  <c r="Z111" i="4"/>
  <c r="Z76" i="4"/>
  <c r="Z53" i="4"/>
  <c r="Z23" i="4"/>
  <c r="Z14" i="4"/>
  <c r="Z135" i="4"/>
  <c r="Z43" i="4"/>
  <c r="Z139" i="4"/>
  <c r="Z110" i="4"/>
  <c r="Z75" i="4"/>
  <c r="Z52" i="4"/>
  <c r="Z22" i="4"/>
  <c r="Z109" i="4"/>
  <c r="Z134" i="4"/>
  <c r="Z71" i="4"/>
  <c r="Z20" i="4"/>
  <c r="Z99" i="4"/>
  <c r="Z159" i="4"/>
  <c r="Z35" i="4"/>
  <c r="Z32" i="4"/>
  <c r="Z127" i="4"/>
  <c r="Z67" i="4"/>
  <c r="Z40" i="4"/>
  <c r="Z95" i="4"/>
  <c r="Z155" i="4"/>
  <c r="Z151" i="4"/>
  <c r="Z126" i="4"/>
  <c r="Z61" i="4"/>
  <c r="Z116" i="4"/>
  <c r="Z55" i="4"/>
  <c r="Z39" i="4"/>
  <c r="Z91" i="4"/>
  <c r="Z87" i="4"/>
  <c r="AH160" i="4"/>
  <c r="AH152" i="4"/>
  <c r="AH144" i="4"/>
  <c r="AH136" i="4"/>
  <c r="AH128" i="4"/>
  <c r="AH120" i="4"/>
  <c r="AH112" i="4"/>
  <c r="AH104" i="4"/>
  <c r="AH96" i="4"/>
  <c r="AH88" i="4"/>
  <c r="AH80" i="4"/>
  <c r="AH72" i="4"/>
  <c r="AH64" i="4"/>
  <c r="AH56" i="4"/>
  <c r="AH48" i="4"/>
  <c r="AH40" i="4"/>
  <c r="AH32" i="4"/>
  <c r="AH24" i="4"/>
  <c r="AH16" i="4"/>
  <c r="AH159" i="4"/>
  <c r="AH151" i="4"/>
  <c r="AH143" i="4"/>
  <c r="AH135" i="4"/>
  <c r="AH127" i="4"/>
  <c r="AH119" i="4"/>
  <c r="AH111" i="4"/>
  <c r="AH103" i="4"/>
  <c r="AH95" i="4"/>
  <c r="AH87" i="4"/>
  <c r="AH79" i="4"/>
  <c r="AH71" i="4"/>
  <c r="AH63" i="4"/>
  <c r="AH55" i="4"/>
  <c r="AH47" i="4"/>
  <c r="AH39" i="4"/>
  <c r="AH31" i="4"/>
  <c r="AH23" i="4"/>
  <c r="AH15" i="4"/>
  <c r="AH158" i="4"/>
  <c r="AH150" i="4"/>
  <c r="AH142" i="4"/>
  <c r="AH134" i="4"/>
  <c r="AH126" i="4"/>
  <c r="AH118" i="4"/>
  <c r="AH110" i="4"/>
  <c r="AH102" i="4"/>
  <c r="AH94" i="4"/>
  <c r="AH86" i="4"/>
  <c r="AH78" i="4"/>
  <c r="AH70" i="4"/>
  <c r="AH161" i="4"/>
  <c r="AH147" i="4"/>
  <c r="AH133" i="4"/>
  <c r="AH122" i="4"/>
  <c r="AH108" i="4"/>
  <c r="AH97" i="4"/>
  <c r="AH83" i="4"/>
  <c r="AH69" i="4"/>
  <c r="AH59" i="4"/>
  <c r="AH49" i="4"/>
  <c r="AH37" i="4"/>
  <c r="AH27" i="4"/>
  <c r="AH17" i="4"/>
  <c r="AH162" i="4"/>
  <c r="AH146" i="4"/>
  <c r="AH131" i="4"/>
  <c r="AH116" i="4"/>
  <c r="AH101" i="4"/>
  <c r="AH89" i="4"/>
  <c r="AH74" i="4"/>
  <c r="AH60" i="4"/>
  <c r="AH46" i="4"/>
  <c r="AH35" i="4"/>
  <c r="AH22" i="4"/>
  <c r="AH155" i="4"/>
  <c r="AH139" i="4"/>
  <c r="AH123" i="4"/>
  <c r="AH106" i="4"/>
  <c r="AH90" i="4"/>
  <c r="AH73" i="4"/>
  <c r="AH57" i="4"/>
  <c r="AH43" i="4"/>
  <c r="AH29" i="4"/>
  <c r="AH154" i="4"/>
  <c r="AH138" i="4"/>
  <c r="AH121" i="4"/>
  <c r="AH105" i="4"/>
  <c r="AH85" i="4"/>
  <c r="AH68" i="4"/>
  <c r="AH54" i="4"/>
  <c r="AH42" i="4"/>
  <c r="AH28" i="4"/>
  <c r="AH153" i="4"/>
  <c r="AH137" i="4"/>
  <c r="AH117" i="4"/>
  <c r="AH100" i="4"/>
  <c r="AH84" i="4"/>
  <c r="AH67" i="4"/>
  <c r="AH53" i="4"/>
  <c r="AH41" i="4"/>
  <c r="AH26" i="4"/>
  <c r="AH140" i="4"/>
  <c r="AH113" i="4"/>
  <c r="AH82" i="4"/>
  <c r="AH61" i="4"/>
  <c r="AH36" i="4"/>
  <c r="AH18" i="4"/>
  <c r="AH163" i="4"/>
  <c r="AH132" i="4"/>
  <c r="AH109" i="4"/>
  <c r="AH81" i="4"/>
  <c r="AH58" i="4"/>
  <c r="AH34" i="4"/>
  <c r="AH157" i="4"/>
  <c r="AH130" i="4"/>
  <c r="AH107" i="4"/>
  <c r="AH77" i="4"/>
  <c r="AH52" i="4"/>
  <c r="AH33" i="4"/>
  <c r="AH145" i="4"/>
  <c r="AH98" i="4"/>
  <c r="AH62" i="4"/>
  <c r="AH21" i="4"/>
  <c r="AH141" i="4"/>
  <c r="AH93" i="4"/>
  <c r="AH51" i="4"/>
  <c r="AH20" i="4"/>
  <c r="AH129" i="4"/>
  <c r="AH92" i="4"/>
  <c r="AH50" i="4"/>
  <c r="AH19" i="4"/>
  <c r="AH124" i="4"/>
  <c r="AH65" i="4"/>
  <c r="AH99" i="4"/>
  <c r="AH115" i="4"/>
  <c r="AH45" i="4"/>
  <c r="AH14" i="4"/>
  <c r="AH114" i="4"/>
  <c r="AH44" i="4"/>
  <c r="AH38" i="4"/>
  <c r="AH156" i="4"/>
  <c r="AH30" i="4"/>
  <c r="AH66" i="4"/>
  <c r="AH149" i="4"/>
  <c r="AH25" i="4"/>
  <c r="AH76" i="4"/>
  <c r="AH75" i="4"/>
  <c r="AH148" i="4"/>
  <c r="AH125" i="4"/>
  <c r="AH91" i="4"/>
  <c r="P158" i="4"/>
  <c r="P150" i="4"/>
  <c r="P142" i="4"/>
  <c r="P134" i="4"/>
  <c r="P126" i="4"/>
  <c r="P118" i="4"/>
  <c r="P110" i="4"/>
  <c r="P102" i="4"/>
  <c r="P94" i="4"/>
  <c r="P86" i="4"/>
  <c r="P78" i="4"/>
  <c r="P70" i="4"/>
  <c r="P62" i="4"/>
  <c r="P54" i="4"/>
  <c r="P46" i="4"/>
  <c r="P38" i="4"/>
  <c r="P30" i="4"/>
  <c r="P22" i="4"/>
  <c r="P163" i="4"/>
  <c r="P154" i="4"/>
  <c r="P145" i="4"/>
  <c r="P162" i="4"/>
  <c r="P153" i="4"/>
  <c r="P161" i="4"/>
  <c r="P152" i="4"/>
  <c r="P143" i="4"/>
  <c r="P133" i="4"/>
  <c r="P124" i="4"/>
  <c r="P115" i="4"/>
  <c r="P106" i="4"/>
  <c r="P97" i="4"/>
  <c r="P88" i="4"/>
  <c r="P79" i="4"/>
  <c r="P69" i="4"/>
  <c r="P60" i="4"/>
  <c r="P51" i="4"/>
  <c r="P42" i="4"/>
  <c r="P33" i="4"/>
  <c r="P24" i="4"/>
  <c r="P15" i="4"/>
  <c r="P155" i="4"/>
  <c r="P140" i="4"/>
  <c r="P130" i="4"/>
  <c r="P120" i="4"/>
  <c r="P109" i="4"/>
  <c r="P99" i="4"/>
  <c r="P89" i="4"/>
  <c r="P77" i="4"/>
  <c r="P67" i="4"/>
  <c r="P57" i="4"/>
  <c r="P47" i="4"/>
  <c r="P36" i="4"/>
  <c r="P26" i="4"/>
  <c r="P16" i="4"/>
  <c r="P148" i="4"/>
  <c r="P116" i="4"/>
  <c r="P84" i="4"/>
  <c r="P53" i="4"/>
  <c r="P21" i="4"/>
  <c r="P151" i="4"/>
  <c r="P139" i="4"/>
  <c r="P129" i="4"/>
  <c r="P119" i="4"/>
  <c r="P108" i="4"/>
  <c r="P98" i="4"/>
  <c r="P87" i="4"/>
  <c r="P76" i="4"/>
  <c r="P66" i="4"/>
  <c r="P56" i="4"/>
  <c r="P45" i="4"/>
  <c r="P35" i="4"/>
  <c r="P25" i="4"/>
  <c r="P137" i="4"/>
  <c r="P105" i="4"/>
  <c r="P74" i="4"/>
  <c r="P43" i="4"/>
  <c r="P149" i="4"/>
  <c r="P138" i="4"/>
  <c r="P128" i="4"/>
  <c r="P117" i="4"/>
  <c r="P107" i="4"/>
  <c r="P96" i="4"/>
  <c r="P85" i="4"/>
  <c r="P75" i="4"/>
  <c r="P65" i="4"/>
  <c r="P55" i="4"/>
  <c r="P44" i="4"/>
  <c r="P34" i="4"/>
  <c r="P23" i="4"/>
  <c r="P127" i="4"/>
  <c r="P95" i="4"/>
  <c r="P64" i="4"/>
  <c r="P32" i="4"/>
  <c r="P160" i="4"/>
  <c r="P136" i="4"/>
  <c r="P114" i="4"/>
  <c r="P93" i="4"/>
  <c r="P73" i="4"/>
  <c r="P52" i="4"/>
  <c r="P31" i="4"/>
  <c r="P104" i="4"/>
  <c r="P63" i="4"/>
  <c r="P123" i="4"/>
  <c r="P61" i="4"/>
  <c r="P19" i="4"/>
  <c r="P122" i="4"/>
  <c r="P81" i="4"/>
  <c r="P18" i="4"/>
  <c r="P141" i="4"/>
  <c r="P80" i="4"/>
  <c r="P17" i="4"/>
  <c r="P159" i="4"/>
  <c r="P135" i="4"/>
  <c r="P113" i="4"/>
  <c r="P92" i="4"/>
  <c r="P72" i="4"/>
  <c r="P50" i="4"/>
  <c r="P29" i="4"/>
  <c r="P125" i="4"/>
  <c r="P83" i="4"/>
  <c r="P20" i="4"/>
  <c r="P146" i="4"/>
  <c r="P103" i="4"/>
  <c r="P40" i="4"/>
  <c r="P101" i="4"/>
  <c r="P39" i="4"/>
  <c r="P14" i="4"/>
  <c r="P100" i="4"/>
  <c r="P58" i="4"/>
  <c r="P157" i="4"/>
  <c r="P132" i="4"/>
  <c r="P112" i="4"/>
  <c r="P91" i="4"/>
  <c r="P71" i="4"/>
  <c r="P49" i="4"/>
  <c r="P28" i="4"/>
  <c r="P156" i="4"/>
  <c r="P131" i="4"/>
  <c r="P111" i="4"/>
  <c r="P90" i="4"/>
  <c r="P68" i="4"/>
  <c r="P48" i="4"/>
  <c r="P27" i="4"/>
  <c r="P147" i="4"/>
  <c r="P41" i="4"/>
  <c r="P82" i="4"/>
  <c r="P144" i="4"/>
  <c r="P59" i="4"/>
  <c r="P121" i="4"/>
  <c r="P37" i="4"/>
  <c r="Y159" i="4"/>
  <c r="Y151" i="4"/>
  <c r="Y143" i="4"/>
  <c r="Y135" i="4"/>
  <c r="Y158" i="4"/>
  <c r="Y149" i="4"/>
  <c r="Y140" i="4"/>
  <c r="Y131" i="4"/>
  <c r="Y123" i="4"/>
  <c r="Y115" i="4"/>
  <c r="Y107" i="4"/>
  <c r="Y99" i="4"/>
  <c r="Y91" i="4"/>
  <c r="Y83" i="4"/>
  <c r="Y75" i="4"/>
  <c r="Y67" i="4"/>
  <c r="Y59" i="4"/>
  <c r="Y51" i="4"/>
  <c r="Y43" i="4"/>
  <c r="Y35" i="4"/>
  <c r="Y27" i="4"/>
  <c r="Y19" i="4"/>
  <c r="Y157" i="4"/>
  <c r="Y148" i="4"/>
  <c r="Y139" i="4"/>
  <c r="Y130" i="4"/>
  <c r="Y122" i="4"/>
  <c r="Y114" i="4"/>
  <c r="Y106" i="4"/>
  <c r="Y98" i="4"/>
  <c r="Y90" i="4"/>
  <c r="Y82" i="4"/>
  <c r="Y74" i="4"/>
  <c r="Y66" i="4"/>
  <c r="Y58" i="4"/>
  <c r="Y50" i="4"/>
  <c r="Y42" i="4"/>
  <c r="Y34" i="4"/>
  <c r="Y26" i="4"/>
  <c r="Y18" i="4"/>
  <c r="Y156" i="4"/>
  <c r="Y147" i="4"/>
  <c r="Y138" i="4"/>
  <c r="Y129" i="4"/>
  <c r="Y121" i="4"/>
  <c r="Y113" i="4"/>
  <c r="Y105" i="4"/>
  <c r="Y97" i="4"/>
  <c r="Y89" i="4"/>
  <c r="Y81" i="4"/>
  <c r="Y73" i="4"/>
  <c r="Y65" i="4"/>
  <c r="Y57" i="4"/>
  <c r="Y49" i="4"/>
  <c r="Y41" i="4"/>
  <c r="Y33" i="4"/>
  <c r="Y25" i="4"/>
  <c r="Y17" i="4"/>
  <c r="Y152" i="4"/>
  <c r="Y136" i="4"/>
  <c r="Y124" i="4"/>
  <c r="Y110" i="4"/>
  <c r="Y96" i="4"/>
  <c r="Y85" i="4"/>
  <c r="Y71" i="4"/>
  <c r="Y60" i="4"/>
  <c r="Y46" i="4"/>
  <c r="Y32" i="4"/>
  <c r="Y21" i="4"/>
  <c r="Y163" i="4"/>
  <c r="Y150" i="4"/>
  <c r="Y134" i="4"/>
  <c r="Y120" i="4"/>
  <c r="Y109" i="4"/>
  <c r="Y95" i="4"/>
  <c r="Y84" i="4"/>
  <c r="Y70" i="4"/>
  <c r="Y56" i="4"/>
  <c r="Y45" i="4"/>
  <c r="Y31" i="4"/>
  <c r="Y20" i="4"/>
  <c r="Y162" i="4"/>
  <c r="Y146" i="4"/>
  <c r="Y133" i="4"/>
  <c r="Y119" i="4"/>
  <c r="Y108" i="4"/>
  <c r="Y94" i="4"/>
  <c r="Y80" i="4"/>
  <c r="Y69" i="4"/>
  <c r="Y55" i="4"/>
  <c r="Y44" i="4"/>
  <c r="Y30" i="4"/>
  <c r="Y16" i="4"/>
  <c r="Y154" i="4"/>
  <c r="Y128" i="4"/>
  <c r="Y111" i="4"/>
  <c r="Y88" i="4"/>
  <c r="Y68" i="4"/>
  <c r="Y48" i="4"/>
  <c r="Y28" i="4"/>
  <c r="Y125" i="4"/>
  <c r="Y62" i="4"/>
  <c r="Y22" i="4"/>
  <c r="Y153" i="4"/>
  <c r="Y127" i="4"/>
  <c r="Y104" i="4"/>
  <c r="Y87" i="4"/>
  <c r="Y64" i="4"/>
  <c r="Y47" i="4"/>
  <c r="Y24" i="4"/>
  <c r="Y79" i="4"/>
  <c r="Y145" i="4"/>
  <c r="Y126" i="4"/>
  <c r="Y103" i="4"/>
  <c r="Y86" i="4"/>
  <c r="Y63" i="4"/>
  <c r="Y40" i="4"/>
  <c r="Y23" i="4"/>
  <c r="Y144" i="4"/>
  <c r="Y102" i="4"/>
  <c r="Y39" i="4"/>
  <c r="Y118" i="4"/>
  <c r="Y78" i="4"/>
  <c r="Y38" i="4"/>
  <c r="Y101" i="4"/>
  <c r="Y15" i="4"/>
  <c r="Y141" i="4"/>
  <c r="Y54" i="4"/>
  <c r="Y93" i="4"/>
  <c r="Y92" i="4"/>
  <c r="Y161" i="4"/>
  <c r="Y117" i="4"/>
  <c r="Y77" i="4"/>
  <c r="Y37" i="4"/>
  <c r="Y61" i="4"/>
  <c r="Y100" i="4"/>
  <c r="Y137" i="4"/>
  <c r="Y132" i="4"/>
  <c r="Y160" i="4"/>
  <c r="Y116" i="4"/>
  <c r="Y76" i="4"/>
  <c r="Y36" i="4"/>
  <c r="Y155" i="4"/>
  <c r="Y112" i="4"/>
  <c r="Y72" i="4"/>
  <c r="Y29" i="4"/>
  <c r="Y142" i="4"/>
  <c r="Y53" i="4"/>
  <c r="Y52" i="4"/>
  <c r="AG157" i="4"/>
  <c r="AG149" i="4"/>
  <c r="AG141" i="4"/>
  <c r="AG156" i="4"/>
  <c r="AG148" i="4"/>
  <c r="AG140" i="4"/>
  <c r="AG154" i="4"/>
  <c r="AG144" i="4"/>
  <c r="AG134" i="4"/>
  <c r="AG126" i="4"/>
  <c r="AG118" i="4"/>
  <c r="AG110" i="4"/>
  <c r="AG102" i="4"/>
  <c r="AG94" i="4"/>
  <c r="AG86" i="4"/>
  <c r="AG78" i="4"/>
  <c r="AG70" i="4"/>
  <c r="AG62" i="4"/>
  <c r="AG54" i="4"/>
  <c r="AG46" i="4"/>
  <c r="AG38" i="4"/>
  <c r="AG30" i="4"/>
  <c r="AG22" i="4"/>
  <c r="AG160" i="4"/>
  <c r="AG147" i="4"/>
  <c r="AG136" i="4"/>
  <c r="AG127" i="4"/>
  <c r="AG117" i="4"/>
  <c r="AG108" i="4"/>
  <c r="AG99" i="4"/>
  <c r="AG90" i="4"/>
  <c r="AG81" i="4"/>
  <c r="AG72" i="4"/>
  <c r="AG63" i="4"/>
  <c r="AG53" i="4"/>
  <c r="AG44" i="4"/>
  <c r="AG35" i="4"/>
  <c r="AG26" i="4"/>
  <c r="AG17" i="4"/>
  <c r="AG163" i="4"/>
  <c r="AG151" i="4"/>
  <c r="AG137" i="4"/>
  <c r="AG125" i="4"/>
  <c r="AG115" i="4"/>
  <c r="AG105" i="4"/>
  <c r="AG95" i="4"/>
  <c r="AG84" i="4"/>
  <c r="AG74" i="4"/>
  <c r="AG64" i="4"/>
  <c r="AG52" i="4"/>
  <c r="AG42" i="4"/>
  <c r="AG32" i="4"/>
  <c r="AG21" i="4"/>
  <c r="AG162" i="4"/>
  <c r="AG150" i="4"/>
  <c r="AG135" i="4"/>
  <c r="AG124" i="4"/>
  <c r="AG114" i="4"/>
  <c r="AG104" i="4"/>
  <c r="AG93" i="4"/>
  <c r="AG83" i="4"/>
  <c r="AG73" i="4"/>
  <c r="AG61" i="4"/>
  <c r="AG51" i="4"/>
  <c r="AG41" i="4"/>
  <c r="AG31" i="4"/>
  <c r="AG20" i="4"/>
  <c r="AG161" i="4"/>
  <c r="AG146" i="4"/>
  <c r="AG133" i="4"/>
  <c r="AG123" i="4"/>
  <c r="AG113" i="4"/>
  <c r="AG103" i="4"/>
  <c r="AG92" i="4"/>
  <c r="AG82" i="4"/>
  <c r="AG71" i="4"/>
  <c r="AG60" i="4"/>
  <c r="AG50" i="4"/>
  <c r="AG40" i="4"/>
  <c r="AG29" i="4"/>
  <c r="AG19" i="4"/>
  <c r="AG142" i="4"/>
  <c r="AG122" i="4"/>
  <c r="AG107" i="4"/>
  <c r="AG89" i="4"/>
  <c r="AG75" i="4"/>
  <c r="AG57" i="4"/>
  <c r="AG39" i="4"/>
  <c r="AG24" i="4"/>
  <c r="AG159" i="4"/>
  <c r="AG139" i="4"/>
  <c r="AG121" i="4"/>
  <c r="AG106" i="4"/>
  <c r="AG88" i="4"/>
  <c r="AG69" i="4"/>
  <c r="AG56" i="4"/>
  <c r="AG37" i="4"/>
  <c r="AG23" i="4"/>
  <c r="AG158" i="4"/>
  <c r="AG138" i="4"/>
  <c r="AG120" i="4"/>
  <c r="AG101" i="4"/>
  <c r="AG87" i="4"/>
  <c r="AG68" i="4"/>
  <c r="AG55" i="4"/>
  <c r="AG36" i="4"/>
  <c r="AG18" i="4"/>
  <c r="AG132" i="4"/>
  <c r="AG111" i="4"/>
  <c r="AG80" i="4"/>
  <c r="AG58" i="4"/>
  <c r="AG28" i="4"/>
  <c r="AG131" i="4"/>
  <c r="AG109" i="4"/>
  <c r="AG79" i="4"/>
  <c r="AG49" i="4"/>
  <c r="AG27" i="4"/>
  <c r="AG130" i="4"/>
  <c r="AG100" i="4"/>
  <c r="AG77" i="4"/>
  <c r="AG48" i="4"/>
  <c r="AG25" i="4"/>
  <c r="AG152" i="4"/>
  <c r="AG98" i="4"/>
  <c r="AG65" i="4"/>
  <c r="AG15" i="4"/>
  <c r="AG129" i="4"/>
  <c r="AG45" i="4"/>
  <c r="AG145" i="4"/>
  <c r="AG97" i="4"/>
  <c r="AG59" i="4"/>
  <c r="AG143" i="4"/>
  <c r="AG96" i="4"/>
  <c r="AG47" i="4"/>
  <c r="AG14" i="4"/>
  <c r="AG91" i="4"/>
  <c r="AG85" i="4"/>
  <c r="AG119" i="4"/>
  <c r="AG116" i="4"/>
  <c r="AG16" i="4"/>
  <c r="AG76" i="4"/>
  <c r="AG43" i="4"/>
  <c r="AG34" i="4"/>
  <c r="AG33" i="4"/>
  <c r="AG112" i="4"/>
  <c r="AG155" i="4"/>
  <c r="AG67" i="4"/>
  <c r="AG153" i="4"/>
  <c r="AG66" i="4"/>
  <c r="AG128" i="4"/>
  <c r="R156" i="4"/>
  <c r="R148" i="4"/>
  <c r="R140" i="4"/>
  <c r="R132" i="4"/>
  <c r="R124" i="4"/>
  <c r="R116" i="4"/>
  <c r="R108" i="4"/>
  <c r="R100" i="4"/>
  <c r="R92" i="4"/>
  <c r="R84" i="4"/>
  <c r="R76" i="4"/>
  <c r="R68" i="4"/>
  <c r="R60" i="4"/>
  <c r="R52" i="4"/>
  <c r="R44" i="4"/>
  <c r="R36" i="4"/>
  <c r="R28" i="4"/>
  <c r="R20" i="4"/>
  <c r="R158" i="4"/>
  <c r="R149" i="4"/>
  <c r="R139" i="4"/>
  <c r="R130" i="4"/>
  <c r="R121" i="4"/>
  <c r="R112" i="4"/>
  <c r="R103" i="4"/>
  <c r="R94" i="4"/>
  <c r="R85" i="4"/>
  <c r="R75" i="4"/>
  <c r="R66" i="4"/>
  <c r="R57" i="4"/>
  <c r="R48" i="4"/>
  <c r="R39" i="4"/>
  <c r="R30" i="4"/>
  <c r="R21" i="4"/>
  <c r="R157" i="4"/>
  <c r="R147" i="4"/>
  <c r="R138" i="4"/>
  <c r="R129" i="4"/>
  <c r="R120" i="4"/>
  <c r="R111" i="4"/>
  <c r="R102" i="4"/>
  <c r="R93" i="4"/>
  <c r="R83" i="4"/>
  <c r="R74" i="4"/>
  <c r="R65" i="4"/>
  <c r="R56" i="4"/>
  <c r="R47" i="4"/>
  <c r="R38" i="4"/>
  <c r="R29" i="4"/>
  <c r="R19" i="4"/>
  <c r="R155" i="4"/>
  <c r="R146" i="4"/>
  <c r="R137" i="4"/>
  <c r="R128" i="4"/>
  <c r="R119" i="4"/>
  <c r="R110" i="4"/>
  <c r="R101" i="4"/>
  <c r="R91" i="4"/>
  <c r="R82" i="4"/>
  <c r="R73" i="4"/>
  <c r="R64" i="4"/>
  <c r="R55" i="4"/>
  <c r="R46" i="4"/>
  <c r="R37" i="4"/>
  <c r="R27" i="4"/>
  <c r="R18" i="4"/>
  <c r="R162" i="4"/>
  <c r="R150" i="4"/>
  <c r="R134" i="4"/>
  <c r="R118" i="4"/>
  <c r="R105" i="4"/>
  <c r="R89" i="4"/>
  <c r="R77" i="4"/>
  <c r="R61" i="4"/>
  <c r="R45" i="4"/>
  <c r="R32" i="4"/>
  <c r="R16" i="4"/>
  <c r="R114" i="4"/>
  <c r="R86" i="4"/>
  <c r="R25" i="4"/>
  <c r="R161" i="4"/>
  <c r="R145" i="4"/>
  <c r="R133" i="4"/>
  <c r="R117" i="4"/>
  <c r="R104" i="4"/>
  <c r="R88" i="4"/>
  <c r="R72" i="4"/>
  <c r="R59" i="4"/>
  <c r="R43" i="4"/>
  <c r="R31" i="4"/>
  <c r="R15" i="4"/>
  <c r="R143" i="4"/>
  <c r="R98" i="4"/>
  <c r="R54" i="4"/>
  <c r="R160" i="4"/>
  <c r="R144" i="4"/>
  <c r="R131" i="4"/>
  <c r="R115" i="4"/>
  <c r="R99" i="4"/>
  <c r="R87" i="4"/>
  <c r="R71" i="4"/>
  <c r="R58" i="4"/>
  <c r="R42" i="4"/>
  <c r="R26" i="4"/>
  <c r="R159" i="4"/>
  <c r="R127" i="4"/>
  <c r="R70" i="4"/>
  <c r="R41" i="4"/>
  <c r="R154" i="4"/>
  <c r="R126" i="4"/>
  <c r="R97" i="4"/>
  <c r="R69" i="4"/>
  <c r="R40" i="4"/>
  <c r="R113" i="4"/>
  <c r="R24" i="4"/>
  <c r="R51" i="4"/>
  <c r="R136" i="4"/>
  <c r="R79" i="4"/>
  <c r="R135" i="4"/>
  <c r="R78" i="4"/>
  <c r="R153" i="4"/>
  <c r="R125" i="4"/>
  <c r="R96" i="4"/>
  <c r="R67" i="4"/>
  <c r="R35" i="4"/>
  <c r="R142" i="4"/>
  <c r="R53" i="4"/>
  <c r="R141" i="4"/>
  <c r="R109" i="4"/>
  <c r="R23" i="4"/>
  <c r="R107" i="4"/>
  <c r="R50" i="4"/>
  <c r="R106" i="4"/>
  <c r="R17" i="4"/>
  <c r="R152" i="4"/>
  <c r="R123" i="4"/>
  <c r="R95" i="4"/>
  <c r="R63" i="4"/>
  <c r="R34" i="4"/>
  <c r="R151" i="4"/>
  <c r="R122" i="4"/>
  <c r="R90" i="4"/>
  <c r="R62" i="4"/>
  <c r="R33" i="4"/>
  <c r="R81" i="4"/>
  <c r="R80" i="4"/>
  <c r="R22" i="4"/>
  <c r="R163" i="4"/>
  <c r="R49" i="4"/>
  <c r="L162" i="4"/>
  <c r="L154" i="4"/>
  <c r="L146" i="4"/>
  <c r="L138" i="4"/>
  <c r="L130" i="4"/>
  <c r="L122" i="4"/>
  <c r="L114" i="4"/>
  <c r="L106" i="4"/>
  <c r="L98" i="4"/>
  <c r="L90" i="4"/>
  <c r="L82" i="4"/>
  <c r="L74" i="4"/>
  <c r="L66" i="4"/>
  <c r="L58" i="4"/>
  <c r="L50" i="4"/>
  <c r="L42" i="4"/>
  <c r="L34" i="4"/>
  <c r="L26" i="4"/>
  <c r="L18" i="4"/>
  <c r="L157" i="4"/>
  <c r="L148" i="4"/>
  <c r="L139" i="4"/>
  <c r="L129" i="4"/>
  <c r="L120" i="4"/>
  <c r="L111" i="4"/>
  <c r="L102" i="4"/>
  <c r="L93" i="4"/>
  <c r="L84" i="4"/>
  <c r="L75" i="4"/>
  <c r="L65" i="4"/>
  <c r="L56" i="4"/>
  <c r="L47" i="4"/>
  <c r="L38" i="4"/>
  <c r="L29" i="4"/>
  <c r="L20" i="4"/>
  <c r="L163" i="4"/>
  <c r="L135" i="4"/>
  <c r="L108" i="4"/>
  <c r="L80" i="4"/>
  <c r="L62" i="4"/>
  <c r="L35" i="4"/>
  <c r="L156" i="4"/>
  <c r="L147" i="4"/>
  <c r="L137" i="4"/>
  <c r="L128" i="4"/>
  <c r="L119" i="4"/>
  <c r="L110" i="4"/>
  <c r="L101" i="4"/>
  <c r="L92" i="4"/>
  <c r="L83" i="4"/>
  <c r="L73" i="4"/>
  <c r="L64" i="4"/>
  <c r="L55" i="4"/>
  <c r="L46" i="4"/>
  <c r="L37" i="4"/>
  <c r="L28" i="4"/>
  <c r="L19" i="4"/>
  <c r="L153" i="4"/>
  <c r="L126" i="4"/>
  <c r="L99" i="4"/>
  <c r="L71" i="4"/>
  <c r="L44" i="4"/>
  <c r="L16" i="4"/>
  <c r="L155" i="4"/>
  <c r="L145" i="4"/>
  <c r="L136" i="4"/>
  <c r="L127" i="4"/>
  <c r="L118" i="4"/>
  <c r="L109" i="4"/>
  <c r="L100" i="4"/>
  <c r="L91" i="4"/>
  <c r="L81" i="4"/>
  <c r="L72" i="4"/>
  <c r="L63" i="4"/>
  <c r="L54" i="4"/>
  <c r="L45" i="4"/>
  <c r="L36" i="4"/>
  <c r="L27" i="4"/>
  <c r="L17" i="4"/>
  <c r="L144" i="4"/>
  <c r="L117" i="4"/>
  <c r="L89" i="4"/>
  <c r="L53" i="4"/>
  <c r="L25" i="4"/>
  <c r="L161" i="4"/>
  <c r="L143" i="4"/>
  <c r="L125" i="4"/>
  <c r="L107" i="4"/>
  <c r="L88" i="4"/>
  <c r="L70" i="4"/>
  <c r="L52" i="4"/>
  <c r="L33" i="4"/>
  <c r="L152" i="4"/>
  <c r="L97" i="4"/>
  <c r="L43" i="4"/>
  <c r="L133" i="4"/>
  <c r="L78" i="4"/>
  <c r="L60" i="4"/>
  <c r="L150" i="4"/>
  <c r="L95" i="4"/>
  <c r="L40" i="4"/>
  <c r="L131" i="4"/>
  <c r="L94" i="4"/>
  <c r="L39" i="4"/>
  <c r="L160" i="4"/>
  <c r="L142" i="4"/>
  <c r="L124" i="4"/>
  <c r="L105" i="4"/>
  <c r="L87" i="4"/>
  <c r="L69" i="4"/>
  <c r="L51" i="4"/>
  <c r="L32" i="4"/>
  <c r="L116" i="4"/>
  <c r="L79" i="4"/>
  <c r="L24" i="4"/>
  <c r="L151" i="4"/>
  <c r="L96" i="4"/>
  <c r="L23" i="4"/>
  <c r="L113" i="4"/>
  <c r="L59" i="4"/>
  <c r="L22" i="4"/>
  <c r="L112" i="4"/>
  <c r="L57" i="4"/>
  <c r="L159" i="4"/>
  <c r="L141" i="4"/>
  <c r="L123" i="4"/>
  <c r="L104" i="4"/>
  <c r="L86" i="4"/>
  <c r="L68" i="4"/>
  <c r="L49" i="4"/>
  <c r="L31" i="4"/>
  <c r="L158" i="4"/>
  <c r="L140" i="4"/>
  <c r="L121" i="4"/>
  <c r="L103" i="4"/>
  <c r="L85" i="4"/>
  <c r="L67" i="4"/>
  <c r="L48" i="4"/>
  <c r="L30" i="4"/>
  <c r="L134" i="4"/>
  <c r="L61" i="4"/>
  <c r="L115" i="4"/>
  <c r="L41" i="4"/>
  <c r="L132" i="4"/>
  <c r="L77" i="4"/>
  <c r="L149" i="4"/>
  <c r="L76" i="4"/>
  <c r="L21" i="4"/>
  <c r="N160" i="4"/>
  <c r="N152" i="4"/>
  <c r="N144" i="4"/>
  <c r="N136" i="4"/>
  <c r="N128" i="4"/>
  <c r="N120" i="4"/>
  <c r="N157" i="4"/>
  <c r="N148" i="4"/>
  <c r="N139" i="4"/>
  <c r="N130" i="4"/>
  <c r="N121" i="4"/>
  <c r="N112" i="4"/>
  <c r="N104" i="4"/>
  <c r="N96" i="4"/>
  <c r="N88" i="4"/>
  <c r="N80" i="4"/>
  <c r="N72" i="4"/>
  <c r="N64" i="4"/>
  <c r="N56" i="4"/>
  <c r="N48" i="4"/>
  <c r="N40" i="4"/>
  <c r="N32" i="4"/>
  <c r="N24" i="4"/>
  <c r="N16" i="4"/>
  <c r="N156" i="4"/>
  <c r="N146" i="4"/>
  <c r="N135" i="4"/>
  <c r="N125" i="4"/>
  <c r="N115" i="4"/>
  <c r="N106" i="4"/>
  <c r="N97" i="4"/>
  <c r="N87" i="4"/>
  <c r="N78" i="4"/>
  <c r="N69" i="4"/>
  <c r="N60" i="4"/>
  <c r="N51" i="4"/>
  <c r="N42" i="4"/>
  <c r="N33" i="4"/>
  <c r="N23" i="4"/>
  <c r="N153" i="4"/>
  <c r="N122" i="4"/>
  <c r="N93" i="4"/>
  <c r="N66" i="4"/>
  <c r="N47" i="4"/>
  <c r="N20" i="4"/>
  <c r="N155" i="4"/>
  <c r="N145" i="4"/>
  <c r="N134" i="4"/>
  <c r="N124" i="4"/>
  <c r="N114" i="4"/>
  <c r="N105" i="4"/>
  <c r="N95" i="4"/>
  <c r="N86" i="4"/>
  <c r="N77" i="4"/>
  <c r="N68" i="4"/>
  <c r="N59" i="4"/>
  <c r="N50" i="4"/>
  <c r="N41" i="4"/>
  <c r="N31" i="4"/>
  <c r="N22" i="4"/>
  <c r="N163" i="4"/>
  <c r="N142" i="4"/>
  <c r="N111" i="4"/>
  <c r="N75" i="4"/>
  <c r="N38" i="4"/>
  <c r="N154" i="4"/>
  <c r="N143" i="4"/>
  <c r="N133" i="4"/>
  <c r="N123" i="4"/>
  <c r="N113" i="4"/>
  <c r="N103" i="4"/>
  <c r="N94" i="4"/>
  <c r="N85" i="4"/>
  <c r="N76" i="4"/>
  <c r="N67" i="4"/>
  <c r="N58" i="4"/>
  <c r="N49" i="4"/>
  <c r="N39" i="4"/>
  <c r="N30" i="4"/>
  <c r="N21" i="4"/>
  <c r="N132" i="4"/>
  <c r="N102" i="4"/>
  <c r="N84" i="4"/>
  <c r="N57" i="4"/>
  <c r="N29" i="4"/>
  <c r="N162" i="4"/>
  <c r="N141" i="4"/>
  <c r="N119" i="4"/>
  <c r="N101" i="4"/>
  <c r="N83" i="4"/>
  <c r="N65" i="4"/>
  <c r="N46" i="4"/>
  <c r="N28" i="4"/>
  <c r="N14" i="4"/>
  <c r="N131" i="4"/>
  <c r="N92" i="4"/>
  <c r="N37" i="4"/>
  <c r="N150" i="4"/>
  <c r="N91" i="4"/>
  <c r="N36" i="4"/>
  <c r="N149" i="4"/>
  <c r="N90" i="4"/>
  <c r="N35" i="4"/>
  <c r="N17" i="4"/>
  <c r="N147" i="4"/>
  <c r="N107" i="4"/>
  <c r="N52" i="4"/>
  <c r="N15" i="4"/>
  <c r="N161" i="4"/>
  <c r="N140" i="4"/>
  <c r="N118" i="4"/>
  <c r="N100" i="4"/>
  <c r="N82" i="4"/>
  <c r="N63" i="4"/>
  <c r="N45" i="4"/>
  <c r="N27" i="4"/>
  <c r="N110" i="4"/>
  <c r="N55" i="4"/>
  <c r="N19" i="4"/>
  <c r="N109" i="4"/>
  <c r="N54" i="4"/>
  <c r="N108" i="4"/>
  <c r="N53" i="4"/>
  <c r="N126" i="4"/>
  <c r="N89" i="4"/>
  <c r="N34" i="4"/>
  <c r="N159" i="4"/>
  <c r="N138" i="4"/>
  <c r="N117" i="4"/>
  <c r="N99" i="4"/>
  <c r="N81" i="4"/>
  <c r="N62" i="4"/>
  <c r="N44" i="4"/>
  <c r="N26" i="4"/>
  <c r="N158" i="4"/>
  <c r="N137" i="4"/>
  <c r="N116" i="4"/>
  <c r="N98" i="4"/>
  <c r="N79" i="4"/>
  <c r="N61" i="4"/>
  <c r="N43" i="4"/>
  <c r="N25" i="4"/>
  <c r="N151" i="4"/>
  <c r="N74" i="4"/>
  <c r="N129" i="4"/>
  <c r="N73" i="4"/>
  <c r="N18" i="4"/>
  <c r="N127" i="4"/>
  <c r="N71" i="4"/>
  <c r="N70" i="4"/>
  <c r="AL160" i="4"/>
  <c r="AL152" i="4"/>
  <c r="AL144" i="4"/>
  <c r="AL136" i="4"/>
  <c r="AL128" i="4"/>
  <c r="AL120" i="4"/>
  <c r="AL112" i="4"/>
  <c r="AL104" i="4"/>
  <c r="AL96" i="4"/>
  <c r="AL88" i="4"/>
  <c r="AL80" i="4"/>
  <c r="AL72" i="4"/>
  <c r="AL64" i="4"/>
  <c r="AL56" i="4"/>
  <c r="AL48" i="4"/>
  <c r="AL40" i="4"/>
  <c r="AL32" i="4"/>
  <c r="AL24" i="4"/>
  <c r="AL16" i="4"/>
  <c r="AL159" i="4"/>
  <c r="AL151" i="4"/>
  <c r="AL143" i="4"/>
  <c r="AL135" i="4"/>
  <c r="AL127" i="4"/>
  <c r="AL119" i="4"/>
  <c r="AL111" i="4"/>
  <c r="AL103" i="4"/>
  <c r="AL95" i="4"/>
  <c r="AL87" i="4"/>
  <c r="AL79" i="4"/>
  <c r="AL71" i="4"/>
  <c r="AL63" i="4"/>
  <c r="AL55" i="4"/>
  <c r="AL47" i="4"/>
  <c r="AL39" i="4"/>
  <c r="AL31" i="4"/>
  <c r="AL23" i="4"/>
  <c r="AL15" i="4"/>
  <c r="AL158" i="4"/>
  <c r="AL150" i="4"/>
  <c r="AL142" i="4"/>
  <c r="AL134" i="4"/>
  <c r="AL126" i="4"/>
  <c r="AL118" i="4"/>
  <c r="AL110" i="4"/>
  <c r="AL102" i="4"/>
  <c r="AL94" i="4"/>
  <c r="AL86" i="4"/>
  <c r="AL78" i="4"/>
  <c r="AL70" i="4"/>
  <c r="AL62" i="4"/>
  <c r="AL54" i="4"/>
  <c r="AL46" i="4"/>
  <c r="AL38" i="4"/>
  <c r="AL30" i="4"/>
  <c r="AL22" i="4"/>
  <c r="AL156" i="4"/>
  <c r="AL145" i="4"/>
  <c r="AL131" i="4"/>
  <c r="AL117" i="4"/>
  <c r="AL106" i="4"/>
  <c r="AL92" i="4"/>
  <c r="AL81" i="4"/>
  <c r="AL67" i="4"/>
  <c r="AL53" i="4"/>
  <c r="AL42" i="4"/>
  <c r="AL28" i="4"/>
  <c r="AL17" i="4"/>
  <c r="AL155" i="4"/>
  <c r="AL141" i="4"/>
  <c r="AL130" i="4"/>
  <c r="AL116" i="4"/>
  <c r="AL105" i="4"/>
  <c r="AL91" i="4"/>
  <c r="AL77" i="4"/>
  <c r="AL66" i="4"/>
  <c r="AL52" i="4"/>
  <c r="AL41" i="4"/>
  <c r="AL27" i="4"/>
  <c r="AL154" i="4"/>
  <c r="AL140" i="4"/>
  <c r="AL129" i="4"/>
  <c r="AL115" i="4"/>
  <c r="AL101" i="4"/>
  <c r="AL90" i="4"/>
  <c r="AL76" i="4"/>
  <c r="AL65" i="4"/>
  <c r="AL51" i="4"/>
  <c r="AL37" i="4"/>
  <c r="AL26" i="4"/>
  <c r="AL161" i="4"/>
  <c r="AL138" i="4"/>
  <c r="AL121" i="4"/>
  <c r="AL98" i="4"/>
  <c r="AL75" i="4"/>
  <c r="AL58" i="4"/>
  <c r="AL35" i="4"/>
  <c r="AL18" i="4"/>
  <c r="AL146" i="4"/>
  <c r="AL122" i="4"/>
  <c r="AL163" i="4"/>
  <c r="AL139" i="4"/>
  <c r="AL114" i="4"/>
  <c r="AL162" i="4"/>
  <c r="AL137" i="4"/>
  <c r="AL113" i="4"/>
  <c r="AL89" i="4"/>
  <c r="AL68" i="4"/>
  <c r="AL44" i="4"/>
  <c r="AL20" i="4"/>
  <c r="AL149" i="4"/>
  <c r="AL109" i="4"/>
  <c r="AL84" i="4"/>
  <c r="AL59" i="4"/>
  <c r="AL33" i="4"/>
  <c r="AL148" i="4"/>
  <c r="AL108" i="4"/>
  <c r="AL83" i="4"/>
  <c r="AL57" i="4"/>
  <c r="AL29" i="4"/>
  <c r="AL147" i="4"/>
  <c r="AL107" i="4"/>
  <c r="AL82" i="4"/>
  <c r="AL50" i="4"/>
  <c r="AL25" i="4"/>
  <c r="AL123" i="4"/>
  <c r="AL69" i="4"/>
  <c r="AL21" i="4"/>
  <c r="AL100" i="4"/>
  <c r="AL61" i="4"/>
  <c r="AL19" i="4"/>
  <c r="AL157" i="4"/>
  <c r="AL99" i="4"/>
  <c r="AL60" i="4"/>
  <c r="AL93" i="4"/>
  <c r="AL34" i="4"/>
  <c r="AL85" i="4"/>
  <c r="AL153" i="4"/>
  <c r="AL74" i="4"/>
  <c r="AL124" i="4"/>
  <c r="AL49" i="4"/>
  <c r="AL97" i="4"/>
  <c r="AL73" i="4"/>
  <c r="AL45" i="4"/>
  <c r="AL43" i="4"/>
  <c r="AL36" i="4"/>
  <c r="AL133" i="4"/>
  <c r="AL132" i="4"/>
  <c r="AL14" i="4"/>
  <c r="AL125" i="4"/>
  <c r="AI13" i="4"/>
  <c r="AL13" i="4"/>
  <c r="BF13" i="5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B13" i="5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AA13" i="4"/>
  <c r="AE13" i="4"/>
  <c r="Y13" i="4"/>
  <c r="K13" i="4"/>
  <c r="AB13" i="4"/>
  <c r="Q13" i="4"/>
  <c r="AJ13" i="4"/>
  <c r="O13" i="4"/>
  <c r="P13" i="4"/>
  <c r="M13" i="4"/>
  <c r="V13" i="4"/>
  <c r="BK13" i="5"/>
  <c r="AF13" i="4"/>
  <c r="BU13" i="5"/>
  <c r="T13" i="4"/>
  <c r="BI13" i="5"/>
  <c r="AX13" i="5"/>
  <c r="I13" i="4"/>
  <c r="R13" i="4"/>
  <c r="Z13" i="4"/>
  <c r="BO13" i="5"/>
  <c r="S13" i="4"/>
  <c r="BH13" i="5"/>
  <c r="N13" i="4"/>
  <c r="X13" i="4"/>
  <c r="BM13" i="5"/>
  <c r="AC13" i="4"/>
  <c r="BR13" i="5"/>
  <c r="L13" i="4"/>
  <c r="AH13" i="4"/>
  <c r="U13" i="4"/>
  <c r="BJ13" i="5"/>
  <c r="W13" i="4"/>
  <c r="BL13" i="5"/>
  <c r="AD13" i="4"/>
  <c r="J13" i="4"/>
  <c r="AY13" i="5"/>
  <c r="AK13" i="4"/>
  <c r="BZ13" i="5"/>
  <c r="AM13" i="4"/>
  <c r="CB13" i="5"/>
  <c r="AG13" i="4"/>
  <c r="AY133" i="4" l="1"/>
  <c r="AX133" i="4"/>
  <c r="AX34" i="4"/>
  <c r="W33" i="8" s="1"/>
  <c r="AY68" i="4"/>
  <c r="AX68" i="4"/>
  <c r="AX98" i="4"/>
  <c r="AY98" i="4"/>
  <c r="AX150" i="4"/>
  <c r="AY150" i="4"/>
  <c r="AY84" i="4"/>
  <c r="AX84" i="4"/>
  <c r="AX115" i="4"/>
  <c r="AY115" i="4"/>
  <c r="AY66" i="4"/>
  <c r="AX66" i="4"/>
  <c r="AY125" i="4"/>
  <c r="AX125" i="4"/>
  <c r="AY116" i="4"/>
  <c r="AX116" i="4"/>
  <c r="AX53" i="4"/>
  <c r="AY53" i="4"/>
  <c r="AX126" i="4"/>
  <c r="AY126" i="4"/>
  <c r="AX45" i="4"/>
  <c r="W44" i="8" s="1"/>
  <c r="AY45" i="4"/>
  <c r="Z44" i="8" s="1"/>
  <c r="AX118" i="4"/>
  <c r="AY118" i="4"/>
  <c r="AY46" i="4"/>
  <c r="Z45" i="8" s="1"/>
  <c r="AX46" i="4"/>
  <c r="W45" i="8" s="1"/>
  <c r="AY119" i="4"/>
  <c r="AX119" i="4"/>
  <c r="AX41" i="4"/>
  <c r="W40" i="8" s="1"/>
  <c r="AX105" i="4"/>
  <c r="AY105" i="4"/>
  <c r="AX152" i="4"/>
  <c r="AY152" i="4"/>
  <c r="AX61" i="4"/>
  <c r="AY61" i="4"/>
  <c r="AY86" i="4"/>
  <c r="AX86" i="4"/>
  <c r="AY87" i="4"/>
  <c r="AX87" i="4"/>
  <c r="AY27" i="4"/>
  <c r="Z26" i="8" s="1"/>
  <c r="AX27" i="4"/>
  <c r="W26" i="8" s="1"/>
  <c r="AY101" i="4"/>
  <c r="AX101" i="4"/>
  <c r="AY34" i="4"/>
  <c r="Z33" i="8" s="1"/>
  <c r="AY78" i="4"/>
  <c r="AX78" i="4"/>
  <c r="AY114" i="4"/>
  <c r="AX114" i="4"/>
  <c r="AY131" i="4"/>
  <c r="AX131" i="4"/>
  <c r="AY62" i="4"/>
  <c r="AX62" i="4"/>
  <c r="AY135" i="4"/>
  <c r="AX135" i="4"/>
  <c r="AX113" i="4"/>
  <c r="AX60" i="4"/>
  <c r="AY60" i="4"/>
  <c r="AY149" i="4"/>
  <c r="AX149" i="4"/>
  <c r="AX123" i="4"/>
  <c r="AY123" i="4"/>
  <c r="AY157" i="4"/>
  <c r="AX157" i="4"/>
  <c r="AX130" i="4"/>
  <c r="AY130" i="4"/>
  <c r="AY107" i="4"/>
  <c r="AX107" i="4"/>
  <c r="AY29" i="4"/>
  <c r="Z28" i="8" s="1"/>
  <c r="AX29" i="4"/>
  <c r="W28" i="8" s="1"/>
  <c r="AY143" i="4"/>
  <c r="AX143" i="4"/>
  <c r="AY139" i="4"/>
  <c r="AX139" i="4"/>
  <c r="AX30" i="4"/>
  <c r="W29" i="8" s="1"/>
  <c r="AY30" i="4"/>
  <c r="Z29" i="8" s="1"/>
  <c r="AY148" i="4"/>
  <c r="AX148" i="4"/>
  <c r="AX71" i="4"/>
  <c r="AY71" i="4"/>
  <c r="AX144" i="4"/>
  <c r="AY144" i="4"/>
  <c r="AY63" i="4"/>
  <c r="AX63" i="4"/>
  <c r="AX136" i="4"/>
  <c r="AY136" i="4"/>
  <c r="AY64" i="4"/>
  <c r="AX64" i="4"/>
  <c r="AY138" i="4"/>
  <c r="AX138" i="4"/>
  <c r="AX57" i="4"/>
  <c r="AY57" i="4"/>
  <c r="AX121" i="4"/>
  <c r="AY121" i="4"/>
  <c r="AY41" i="4"/>
  <c r="Z40" i="8" s="1"/>
  <c r="AY39" i="4"/>
  <c r="Z38" i="8" s="1"/>
  <c r="AX39" i="4"/>
  <c r="W38" i="8" s="1"/>
  <c r="AX108" i="4"/>
  <c r="AY108" i="4"/>
  <c r="AX28" i="4"/>
  <c r="W27" i="8" s="1"/>
  <c r="AY28" i="4"/>
  <c r="Z27" i="8" s="1"/>
  <c r="AX25" i="4"/>
  <c r="W24" i="8" s="1"/>
  <c r="AY25" i="4"/>
  <c r="Z24" i="8" s="1"/>
  <c r="AX23" i="4"/>
  <c r="W22" i="8" s="1"/>
  <c r="AY23" i="4"/>
  <c r="Z22" i="8" s="1"/>
  <c r="AX52" i="4"/>
  <c r="AY52" i="4"/>
  <c r="AY21" i="4"/>
  <c r="Z20" i="8" s="1"/>
  <c r="AX21" i="4"/>
  <c r="W20" i="8" s="1"/>
  <c r="AY103" i="4"/>
  <c r="AX103" i="4"/>
  <c r="AX117" i="4"/>
  <c r="AY117" i="4"/>
  <c r="AY109" i="4"/>
  <c r="AX109" i="4"/>
  <c r="AY33" i="4"/>
  <c r="Z32" i="8" s="1"/>
  <c r="AX33" i="4"/>
  <c r="W32" i="8" s="1"/>
  <c r="AY161" i="4"/>
  <c r="AX161" i="4"/>
  <c r="AY137" i="4"/>
  <c r="AX112" i="4"/>
  <c r="AY112" i="4"/>
  <c r="AX54" i="4"/>
  <c r="AY54" i="4"/>
  <c r="AX49" i="4"/>
  <c r="AY49" i="4"/>
  <c r="AY89" i="4"/>
  <c r="AY113" i="4"/>
  <c r="AY76" i="4"/>
  <c r="AX76" i="4"/>
  <c r="AX47" i="4"/>
  <c r="AY47" i="4"/>
  <c r="AX22" i="4"/>
  <c r="W21" i="8" s="1"/>
  <c r="AY22" i="4"/>
  <c r="Z21" i="8" s="1"/>
  <c r="AY24" i="4"/>
  <c r="Z23" i="8" s="1"/>
  <c r="AX24" i="4"/>
  <c r="W23" i="8" s="1"/>
  <c r="AX142" i="4"/>
  <c r="AY142" i="4"/>
  <c r="AY151" i="4"/>
  <c r="AX151" i="4"/>
  <c r="AY42" i="4"/>
  <c r="Z41" i="8" s="1"/>
  <c r="AX42" i="4"/>
  <c r="W41" i="8" s="1"/>
  <c r="AX159" i="4"/>
  <c r="AY159" i="4"/>
  <c r="AY51" i="4"/>
  <c r="AX51" i="4"/>
  <c r="AX43" i="4"/>
  <c r="W42" i="8" s="1"/>
  <c r="AY43" i="4"/>
  <c r="Z42" i="8" s="1"/>
  <c r="AX160" i="4"/>
  <c r="AY160" i="4"/>
  <c r="AX80" i="4"/>
  <c r="AY80" i="4"/>
  <c r="AX154" i="4"/>
  <c r="AY154" i="4"/>
  <c r="AX72" i="4"/>
  <c r="AY72" i="4"/>
  <c r="AX146" i="4"/>
  <c r="AY146" i="4"/>
  <c r="AX74" i="4"/>
  <c r="AY74" i="4"/>
  <c r="AX147" i="4"/>
  <c r="AY147" i="4"/>
  <c r="AX65" i="4"/>
  <c r="AX129" i="4"/>
  <c r="AY129" i="4"/>
  <c r="AX120" i="4"/>
  <c r="AY120" i="4"/>
  <c r="AX69" i="4"/>
  <c r="AY69" i="4"/>
  <c r="AX124" i="4"/>
  <c r="AY124" i="4"/>
  <c r="AX134" i="4"/>
  <c r="AY134" i="4"/>
  <c r="AY35" i="4"/>
  <c r="Z34" i="8" s="1"/>
  <c r="AX35" i="4"/>
  <c r="W34" i="8" s="1"/>
  <c r="AX100" i="4"/>
  <c r="AY100" i="4"/>
  <c r="AX153" i="4"/>
  <c r="AY153" i="4"/>
  <c r="AX31" i="4"/>
  <c r="W30" i="8" s="1"/>
  <c r="AY31" i="4"/>
  <c r="Z30" i="8" s="1"/>
  <c r="AX141" i="4"/>
  <c r="AY141" i="4"/>
  <c r="AX94" i="4"/>
  <c r="AY94" i="4"/>
  <c r="AY127" i="4"/>
  <c r="AX127" i="4"/>
  <c r="AY128" i="4"/>
  <c r="AX128" i="4"/>
  <c r="AY65" i="4"/>
  <c r="AY88" i="4"/>
  <c r="AX88" i="4"/>
  <c r="AY162" i="4"/>
  <c r="AX162" i="4"/>
  <c r="AX67" i="4"/>
  <c r="AY67" i="4"/>
  <c r="AY40" i="4"/>
  <c r="Z39" i="8" s="1"/>
  <c r="AX40" i="4"/>
  <c r="W39" i="8" s="1"/>
  <c r="AX158" i="4"/>
  <c r="AY158" i="4"/>
  <c r="AY38" i="4"/>
  <c r="Z37" i="8" s="1"/>
  <c r="AX38" i="4"/>
  <c r="W37" i="8" s="1"/>
  <c r="AY58" i="4"/>
  <c r="AX58" i="4"/>
  <c r="AY48" i="4"/>
  <c r="AX48" i="4"/>
  <c r="AY95" i="4"/>
  <c r="AX95" i="4"/>
  <c r="AY59" i="4"/>
  <c r="AX59" i="4"/>
  <c r="AX90" i="4"/>
  <c r="AY90" i="4"/>
  <c r="AY163" i="4"/>
  <c r="AX163" i="4"/>
  <c r="AY82" i="4"/>
  <c r="AX82" i="4"/>
  <c r="AY155" i="4"/>
  <c r="AX155" i="4"/>
  <c r="AY83" i="4"/>
  <c r="AX83" i="4"/>
  <c r="AY156" i="4"/>
  <c r="AX156" i="4"/>
  <c r="AY73" i="4"/>
  <c r="AX73" i="4"/>
  <c r="AX137" i="4"/>
  <c r="AX77" i="4"/>
  <c r="AY77" i="4"/>
  <c r="AX89" i="4"/>
  <c r="AX122" i="4"/>
  <c r="AY122" i="4"/>
  <c r="AX85" i="4"/>
  <c r="AY85" i="4"/>
  <c r="AY106" i="4"/>
  <c r="AX106" i="4"/>
  <c r="AY102" i="4"/>
  <c r="AX102" i="4"/>
  <c r="AY96" i="4"/>
  <c r="AX96" i="4"/>
  <c r="AY44" i="4"/>
  <c r="Z43" i="8" s="1"/>
  <c r="AX44" i="4"/>
  <c r="W43" i="8" s="1"/>
  <c r="AY36" i="4"/>
  <c r="Z35" i="8" s="1"/>
  <c r="AX36" i="4"/>
  <c r="W35" i="8" s="1"/>
  <c r="AY37" i="4"/>
  <c r="Z36" i="8" s="1"/>
  <c r="AX37" i="4"/>
  <c r="W36" i="8" s="1"/>
  <c r="AY110" i="4"/>
  <c r="AX110" i="4"/>
  <c r="AY97" i="4"/>
  <c r="AX97" i="4"/>
  <c r="AX50" i="4"/>
  <c r="AY50" i="4"/>
  <c r="AX132" i="4"/>
  <c r="AY132" i="4"/>
  <c r="AY55" i="4"/>
  <c r="AX55" i="4"/>
  <c r="AY104" i="4"/>
  <c r="AX104" i="4"/>
  <c r="AX32" i="4"/>
  <c r="W31" i="8" s="1"/>
  <c r="AY32" i="4"/>
  <c r="Z31" i="8" s="1"/>
  <c r="AX111" i="4"/>
  <c r="AY111" i="4"/>
  <c r="AY56" i="4"/>
  <c r="AX56" i="4"/>
  <c r="AY20" i="4"/>
  <c r="Z19" i="8" s="1"/>
  <c r="AX20" i="4"/>
  <c r="W19" i="8" s="1"/>
  <c r="AX79" i="4"/>
  <c r="AY79" i="4"/>
  <c r="AY70" i="4"/>
  <c r="AX70" i="4"/>
  <c r="AX93" i="4"/>
  <c r="AY93" i="4"/>
  <c r="AY140" i="4"/>
  <c r="AX140" i="4"/>
  <c r="AX75" i="4"/>
  <c r="AY75" i="4"/>
  <c r="AX26" i="4"/>
  <c r="W25" i="8" s="1"/>
  <c r="AY26" i="4"/>
  <c r="Z25" i="8" s="1"/>
  <c r="AX99" i="4"/>
  <c r="AY99" i="4"/>
  <c r="AY91" i="4"/>
  <c r="AX91" i="4"/>
  <c r="AX19" i="4"/>
  <c r="W18" i="8" s="1"/>
  <c r="AY19" i="4"/>
  <c r="Z18" i="8" s="1"/>
  <c r="AY92" i="4"/>
  <c r="AX92" i="4"/>
  <c r="AY81" i="4"/>
  <c r="AX81" i="4"/>
  <c r="AY145" i="4"/>
  <c r="AX145" i="4"/>
  <c r="AX17" i="4"/>
  <c r="W16" i="8" s="1"/>
  <c r="AY17" i="4"/>
  <c r="Z16" i="8" s="1"/>
  <c r="AX18" i="4"/>
  <c r="W17" i="8" s="1"/>
  <c r="AY18" i="4"/>
  <c r="Z17" i="8" s="1"/>
  <c r="AY16" i="4"/>
  <c r="Z15" i="8" s="1"/>
  <c r="AX16" i="4"/>
  <c r="W15" i="8" s="1"/>
  <c r="AY15" i="4"/>
  <c r="Z14" i="8" s="1"/>
  <c r="AX15" i="4"/>
  <c r="W14" i="8" s="1"/>
  <c r="AY14" i="4"/>
  <c r="Z13" i="8" s="1"/>
  <c r="AW14" i="4"/>
  <c r="T13" i="8" s="1"/>
  <c r="AX14" i="4"/>
  <c r="W13" i="8" s="1"/>
  <c r="BC83" i="4"/>
  <c r="BD83" i="4" s="1"/>
  <c r="AW83" i="4"/>
  <c r="T82" i="8" s="1"/>
  <c r="AV83" i="4"/>
  <c r="P82" i="8" s="1"/>
  <c r="AU83" i="4"/>
  <c r="N82" i="8" s="1"/>
  <c r="AS83" i="4"/>
  <c r="M82" i="8" s="1"/>
  <c r="AR83" i="4"/>
  <c r="L82" i="8" s="1"/>
  <c r="AT83" i="4"/>
  <c r="R82" i="8" s="1"/>
  <c r="AQ83" i="4"/>
  <c r="J82" i="8" s="1"/>
  <c r="BC55" i="4"/>
  <c r="BD55" i="4" s="1"/>
  <c r="AW55" i="4"/>
  <c r="T54" i="8" s="1"/>
  <c r="AU55" i="4"/>
  <c r="N54" i="8" s="1"/>
  <c r="AV55" i="4"/>
  <c r="P54" i="8" s="1"/>
  <c r="AS55" i="4"/>
  <c r="M54" i="8" s="1"/>
  <c r="AT55" i="4"/>
  <c r="R54" i="8" s="1"/>
  <c r="AQ55" i="4"/>
  <c r="J54" i="8" s="1"/>
  <c r="AR55" i="4"/>
  <c r="L54" i="8" s="1"/>
  <c r="BC35" i="4"/>
  <c r="BD35" i="4" s="1"/>
  <c r="AW35" i="4"/>
  <c r="T34" i="8" s="1"/>
  <c r="AV35" i="4"/>
  <c r="R34" i="8" s="1"/>
  <c r="AU35" i="4"/>
  <c r="P34" i="8" s="1"/>
  <c r="AS35" i="4"/>
  <c r="M34" i="8" s="1"/>
  <c r="AR35" i="4"/>
  <c r="L34" i="8" s="1"/>
  <c r="AT35" i="4"/>
  <c r="N34" i="8" s="1"/>
  <c r="AQ35" i="4"/>
  <c r="J34" i="8" s="1"/>
  <c r="BC39" i="4"/>
  <c r="BD39" i="4" s="1"/>
  <c r="AW39" i="4"/>
  <c r="T38" i="8" s="1"/>
  <c r="AU39" i="4"/>
  <c r="P38" i="8" s="1"/>
  <c r="AV39" i="4"/>
  <c r="R38" i="8" s="1"/>
  <c r="AS39" i="4"/>
  <c r="M38" i="8" s="1"/>
  <c r="AT39" i="4"/>
  <c r="N38" i="8" s="1"/>
  <c r="AQ39" i="4"/>
  <c r="J38" i="8" s="1"/>
  <c r="AR39" i="4"/>
  <c r="L38" i="8" s="1"/>
  <c r="BC155" i="4"/>
  <c r="BD155" i="4" s="1"/>
  <c r="AV155" i="4"/>
  <c r="P154" i="8" s="1"/>
  <c r="AW155" i="4"/>
  <c r="T154" i="8" s="1"/>
  <c r="AU155" i="4"/>
  <c r="N154" i="8" s="1"/>
  <c r="AS155" i="4"/>
  <c r="M154" i="8" s="1"/>
  <c r="AR155" i="4"/>
  <c r="L154" i="8" s="1"/>
  <c r="AT155" i="4"/>
  <c r="R154" i="8" s="1"/>
  <c r="AQ155" i="4"/>
  <c r="J154" i="8" s="1"/>
  <c r="BC75" i="4"/>
  <c r="BD75" i="4" s="1"/>
  <c r="AW75" i="4"/>
  <c r="T74" i="8" s="1"/>
  <c r="AU75" i="4"/>
  <c r="N74" i="8" s="1"/>
  <c r="AV75" i="4"/>
  <c r="P74" i="8" s="1"/>
  <c r="AS75" i="4"/>
  <c r="M74" i="8" s="1"/>
  <c r="AR75" i="4"/>
  <c r="L74" i="8" s="1"/>
  <c r="AT75" i="4"/>
  <c r="R74" i="8" s="1"/>
  <c r="AQ75" i="4"/>
  <c r="J74" i="8" s="1"/>
  <c r="AV161" i="4"/>
  <c r="P160" i="8" s="1"/>
  <c r="BC161" i="4"/>
  <c r="BD161" i="4" s="1"/>
  <c r="AW161" i="4"/>
  <c r="T160" i="8" s="1"/>
  <c r="AU161" i="4"/>
  <c r="N160" i="8" s="1"/>
  <c r="AS161" i="4"/>
  <c r="M160" i="8" s="1"/>
  <c r="AQ161" i="4"/>
  <c r="J160" i="8" s="1"/>
  <c r="AT161" i="4"/>
  <c r="R160" i="8" s="1"/>
  <c r="AR161" i="4"/>
  <c r="L160" i="8" s="1"/>
  <c r="BC63" i="4"/>
  <c r="BD63" i="4" s="1"/>
  <c r="AW63" i="4"/>
  <c r="T62" i="8" s="1"/>
  <c r="AU63" i="4"/>
  <c r="N62" i="8" s="1"/>
  <c r="AS63" i="4"/>
  <c r="M62" i="8" s="1"/>
  <c r="AV63" i="4"/>
  <c r="P62" i="8" s="1"/>
  <c r="AT63" i="4"/>
  <c r="R62" i="8" s="1"/>
  <c r="AQ63" i="4"/>
  <c r="J62" i="8" s="1"/>
  <c r="AR63" i="4"/>
  <c r="L62" i="8" s="1"/>
  <c r="BC127" i="4"/>
  <c r="BD127" i="4" s="1"/>
  <c r="AV127" i="4"/>
  <c r="P126" i="8" s="1"/>
  <c r="AW127" i="4"/>
  <c r="T126" i="8" s="1"/>
  <c r="AU127" i="4"/>
  <c r="N126" i="8" s="1"/>
  <c r="AS127" i="4"/>
  <c r="M126" i="8" s="1"/>
  <c r="AT127" i="4"/>
  <c r="R126" i="8" s="1"/>
  <c r="AQ127" i="4"/>
  <c r="J126" i="8" s="1"/>
  <c r="AR127" i="4"/>
  <c r="L126" i="8" s="1"/>
  <c r="AW36" i="4"/>
  <c r="T35" i="8" s="1"/>
  <c r="BC36" i="4"/>
  <c r="BD36" i="4" s="1"/>
  <c r="AT36" i="4"/>
  <c r="N35" i="8" s="1"/>
  <c r="AV36" i="4"/>
  <c r="R35" i="8" s="1"/>
  <c r="AS36" i="4"/>
  <c r="M35" i="8" s="1"/>
  <c r="AU36" i="4"/>
  <c r="P35" i="8" s="1"/>
  <c r="AQ36" i="4"/>
  <c r="J35" i="8" s="1"/>
  <c r="AR36" i="4"/>
  <c r="L35" i="8" s="1"/>
  <c r="AW52" i="4"/>
  <c r="T51" i="8" s="1"/>
  <c r="BC52" i="4"/>
  <c r="BD52" i="4" s="1"/>
  <c r="AR52" i="4"/>
  <c r="L51" i="8" s="1"/>
  <c r="AT52" i="4"/>
  <c r="R51" i="8" s="1"/>
  <c r="AV52" i="4"/>
  <c r="P51" i="8" s="1"/>
  <c r="AS52" i="4"/>
  <c r="M51" i="8" s="1"/>
  <c r="AU52" i="4"/>
  <c r="N51" i="8" s="1"/>
  <c r="AQ52" i="4"/>
  <c r="J51" i="8" s="1"/>
  <c r="AW68" i="4"/>
  <c r="T67" i="8" s="1"/>
  <c r="BC68" i="4"/>
  <c r="BD68" i="4" s="1"/>
  <c r="AR68" i="4"/>
  <c r="L67" i="8" s="1"/>
  <c r="AT68" i="4"/>
  <c r="R67" i="8" s="1"/>
  <c r="AV68" i="4"/>
  <c r="P67" i="8" s="1"/>
  <c r="AU68" i="4"/>
  <c r="N67" i="8" s="1"/>
  <c r="AS68" i="4"/>
  <c r="M67" i="8" s="1"/>
  <c r="AQ68" i="4"/>
  <c r="J67" i="8" s="1"/>
  <c r="AU84" i="4"/>
  <c r="N83" i="8" s="1"/>
  <c r="AW84" i="4"/>
  <c r="T83" i="8" s="1"/>
  <c r="BC84" i="4"/>
  <c r="BD84" i="4" s="1"/>
  <c r="AR84" i="4"/>
  <c r="L83" i="8" s="1"/>
  <c r="AV84" i="4"/>
  <c r="P83" i="8" s="1"/>
  <c r="AT84" i="4"/>
  <c r="R83" i="8" s="1"/>
  <c r="AQ84" i="4"/>
  <c r="J83" i="8" s="1"/>
  <c r="AS84" i="4"/>
  <c r="M83" i="8" s="1"/>
  <c r="AU100" i="4"/>
  <c r="N99" i="8" s="1"/>
  <c r="AW100" i="4"/>
  <c r="T99" i="8" s="1"/>
  <c r="BC100" i="4"/>
  <c r="BD100" i="4" s="1"/>
  <c r="AV100" i="4"/>
  <c r="P99" i="8" s="1"/>
  <c r="AR100" i="4"/>
  <c r="L99" i="8" s="1"/>
  <c r="AT100" i="4"/>
  <c r="R99" i="8" s="1"/>
  <c r="AQ100" i="4"/>
  <c r="J99" i="8" s="1"/>
  <c r="AS100" i="4"/>
  <c r="M99" i="8" s="1"/>
  <c r="AU116" i="4"/>
  <c r="N115" i="8" s="1"/>
  <c r="AW116" i="4"/>
  <c r="T115" i="8" s="1"/>
  <c r="BC116" i="4"/>
  <c r="BD116" i="4" s="1"/>
  <c r="AV116" i="4"/>
  <c r="P115" i="8" s="1"/>
  <c r="AR116" i="4"/>
  <c r="L115" i="8" s="1"/>
  <c r="AT116" i="4"/>
  <c r="R115" i="8" s="1"/>
  <c r="AQ116" i="4"/>
  <c r="J115" i="8" s="1"/>
  <c r="AS116" i="4"/>
  <c r="M115" i="8" s="1"/>
  <c r="AU132" i="4"/>
  <c r="N131" i="8" s="1"/>
  <c r="AW132" i="4"/>
  <c r="T131" i="8" s="1"/>
  <c r="BC132" i="4"/>
  <c r="BD132" i="4" s="1"/>
  <c r="AV132" i="4"/>
  <c r="P131" i="8" s="1"/>
  <c r="AR132" i="4"/>
  <c r="L131" i="8" s="1"/>
  <c r="AT132" i="4"/>
  <c r="R131" i="8" s="1"/>
  <c r="AQ132" i="4"/>
  <c r="J131" i="8" s="1"/>
  <c r="AS132" i="4"/>
  <c r="M131" i="8" s="1"/>
  <c r="BC151" i="4"/>
  <c r="BD151" i="4" s="1"/>
  <c r="AV151" i="4"/>
  <c r="P150" i="8" s="1"/>
  <c r="AW151" i="4"/>
  <c r="T150" i="8" s="1"/>
  <c r="AS151" i="4"/>
  <c r="M150" i="8" s="1"/>
  <c r="AU151" i="4"/>
  <c r="N150" i="8" s="1"/>
  <c r="AT151" i="4"/>
  <c r="R150" i="8" s="1"/>
  <c r="AQ151" i="4"/>
  <c r="J150" i="8" s="1"/>
  <c r="AR151" i="4"/>
  <c r="L150" i="8" s="1"/>
  <c r="AV25" i="4"/>
  <c r="R24" i="8" s="1"/>
  <c r="BC25" i="4"/>
  <c r="BD25" i="4" s="1"/>
  <c r="AS25" i="4"/>
  <c r="M24" i="8" s="1"/>
  <c r="AW25" i="4"/>
  <c r="T24" i="8" s="1"/>
  <c r="AU25" i="4"/>
  <c r="P24" i="8" s="1"/>
  <c r="AQ25" i="4"/>
  <c r="J24" i="8" s="1"/>
  <c r="AR25" i="4"/>
  <c r="L24" i="8" s="1"/>
  <c r="AT25" i="4"/>
  <c r="N24" i="8" s="1"/>
  <c r="AV73" i="4"/>
  <c r="P72" i="8" s="1"/>
  <c r="BC73" i="4"/>
  <c r="BD73" i="4" s="1"/>
  <c r="AS73" i="4"/>
  <c r="M72" i="8" s="1"/>
  <c r="AW73" i="4"/>
  <c r="T72" i="8" s="1"/>
  <c r="AU73" i="4"/>
  <c r="N72" i="8" s="1"/>
  <c r="AQ73" i="4"/>
  <c r="J72" i="8" s="1"/>
  <c r="AT73" i="4"/>
  <c r="R72" i="8" s="1"/>
  <c r="AR73" i="4"/>
  <c r="L72" i="8" s="1"/>
  <c r="AV113" i="4"/>
  <c r="P112" i="8" s="1"/>
  <c r="BC113" i="4"/>
  <c r="BD113" i="4" s="1"/>
  <c r="AW113" i="4"/>
  <c r="T112" i="8" s="1"/>
  <c r="AU113" i="4"/>
  <c r="N112" i="8" s="1"/>
  <c r="AS113" i="4"/>
  <c r="M112" i="8" s="1"/>
  <c r="AQ113" i="4"/>
  <c r="J112" i="8" s="1"/>
  <c r="AR113" i="4"/>
  <c r="L112" i="8" s="1"/>
  <c r="AT113" i="4"/>
  <c r="R112" i="8" s="1"/>
  <c r="AW142" i="4"/>
  <c r="T141" i="8" s="1"/>
  <c r="AV142" i="4"/>
  <c r="P141" i="8" s="1"/>
  <c r="BC142" i="4"/>
  <c r="BD142" i="4" s="1"/>
  <c r="AT142" i="4"/>
  <c r="R141" i="8" s="1"/>
  <c r="AU142" i="4"/>
  <c r="N141" i="8" s="1"/>
  <c r="AR142" i="4"/>
  <c r="L141" i="8" s="1"/>
  <c r="AQ142" i="4"/>
  <c r="J141" i="8" s="1"/>
  <c r="AS142" i="4"/>
  <c r="M141" i="8" s="1"/>
  <c r="AW20" i="4"/>
  <c r="BC20" i="4"/>
  <c r="BD20" i="4" s="1"/>
  <c r="AT20" i="4"/>
  <c r="N19" i="8" s="1"/>
  <c r="AV20" i="4"/>
  <c r="R19" i="8" s="1"/>
  <c r="AQ20" i="4"/>
  <c r="J19" i="8" s="1"/>
  <c r="AR20" i="4"/>
  <c r="L19" i="8" s="1"/>
  <c r="AS20" i="4"/>
  <c r="M19" i="8" s="1"/>
  <c r="AU20" i="4"/>
  <c r="P19" i="8" s="1"/>
  <c r="AV29" i="4"/>
  <c r="R28" i="8" s="1"/>
  <c r="BC29" i="4"/>
  <c r="BD29" i="4" s="1"/>
  <c r="AS29" i="4"/>
  <c r="M28" i="8" s="1"/>
  <c r="AW29" i="4"/>
  <c r="T28" i="8" s="1"/>
  <c r="AU29" i="4"/>
  <c r="P28" i="8" s="1"/>
  <c r="AQ29" i="4"/>
  <c r="J28" i="8" s="1"/>
  <c r="AT29" i="4"/>
  <c r="N28" i="8" s="1"/>
  <c r="AR29" i="4"/>
  <c r="L28" i="8" s="1"/>
  <c r="AV53" i="4"/>
  <c r="P52" i="8" s="1"/>
  <c r="BC53" i="4"/>
  <c r="BD53" i="4" s="1"/>
  <c r="AS53" i="4"/>
  <c r="M52" i="8" s="1"/>
  <c r="AU53" i="4"/>
  <c r="N52" i="8" s="1"/>
  <c r="AW53" i="4"/>
  <c r="T52" i="8" s="1"/>
  <c r="AR53" i="4"/>
  <c r="L52" i="8" s="1"/>
  <c r="AQ53" i="4"/>
  <c r="J52" i="8" s="1"/>
  <c r="AT53" i="4"/>
  <c r="R52" i="8" s="1"/>
  <c r="AV77" i="4"/>
  <c r="P76" i="8" s="1"/>
  <c r="BC77" i="4"/>
  <c r="BD77" i="4" s="1"/>
  <c r="AS77" i="4"/>
  <c r="M76" i="8" s="1"/>
  <c r="AW77" i="4"/>
  <c r="T76" i="8" s="1"/>
  <c r="AU77" i="4"/>
  <c r="N76" i="8" s="1"/>
  <c r="AR77" i="4"/>
  <c r="L76" i="8" s="1"/>
  <c r="AQ77" i="4"/>
  <c r="J76" i="8" s="1"/>
  <c r="AT77" i="4"/>
  <c r="R76" i="8" s="1"/>
  <c r="AV105" i="4"/>
  <c r="P104" i="8" s="1"/>
  <c r="BC105" i="4"/>
  <c r="BD105" i="4" s="1"/>
  <c r="AS105" i="4"/>
  <c r="M104" i="8" s="1"/>
  <c r="AW105" i="4"/>
  <c r="T104" i="8" s="1"/>
  <c r="AU105" i="4"/>
  <c r="N104" i="8" s="1"/>
  <c r="AQ105" i="4"/>
  <c r="J104" i="8" s="1"/>
  <c r="AT105" i="4"/>
  <c r="R104" i="8" s="1"/>
  <c r="AR105" i="4"/>
  <c r="L104" i="8" s="1"/>
  <c r="AV133" i="4"/>
  <c r="P132" i="8" s="1"/>
  <c r="BC133" i="4"/>
  <c r="BD133" i="4" s="1"/>
  <c r="AS133" i="4"/>
  <c r="M132" i="8" s="1"/>
  <c r="AU133" i="4"/>
  <c r="N132" i="8" s="1"/>
  <c r="AW133" i="4"/>
  <c r="T132" i="8" s="1"/>
  <c r="AR133" i="4"/>
  <c r="L132" i="8" s="1"/>
  <c r="AQ133" i="4"/>
  <c r="J132" i="8" s="1"/>
  <c r="AT133" i="4"/>
  <c r="R132" i="8" s="1"/>
  <c r="AW30" i="4"/>
  <c r="T29" i="8" s="1"/>
  <c r="BC30" i="4"/>
  <c r="BD30" i="4" s="1"/>
  <c r="AV30" i="4"/>
  <c r="R29" i="8" s="1"/>
  <c r="AT30" i="4"/>
  <c r="N29" i="8" s="1"/>
  <c r="AU30" i="4"/>
  <c r="P29" i="8" s="1"/>
  <c r="AR30" i="4"/>
  <c r="L29" i="8" s="1"/>
  <c r="AQ30" i="4"/>
  <c r="J29" i="8" s="1"/>
  <c r="AS30" i="4"/>
  <c r="M29" i="8" s="1"/>
  <c r="AW46" i="4"/>
  <c r="T45" i="8" s="1"/>
  <c r="BC46" i="4"/>
  <c r="BD46" i="4" s="1"/>
  <c r="AV46" i="4"/>
  <c r="R45" i="8" s="1"/>
  <c r="AT46" i="4"/>
  <c r="N45" i="8" s="1"/>
  <c r="AU46" i="4"/>
  <c r="P45" i="8" s="1"/>
  <c r="AR46" i="4"/>
  <c r="L45" i="8" s="1"/>
  <c r="AQ46" i="4"/>
  <c r="J45" i="8" s="1"/>
  <c r="AS46" i="4"/>
  <c r="M45" i="8" s="1"/>
  <c r="AW62" i="4"/>
  <c r="T61" i="8" s="1"/>
  <c r="BC62" i="4"/>
  <c r="BD62" i="4" s="1"/>
  <c r="AV62" i="4"/>
  <c r="P61" i="8" s="1"/>
  <c r="AT62" i="4"/>
  <c r="R61" i="8" s="1"/>
  <c r="AU62" i="4"/>
  <c r="N61" i="8" s="1"/>
  <c r="AR62" i="4"/>
  <c r="L61" i="8" s="1"/>
  <c r="AQ62" i="4"/>
  <c r="J61" i="8" s="1"/>
  <c r="AS62" i="4"/>
  <c r="M61" i="8" s="1"/>
  <c r="AW78" i="4"/>
  <c r="T77" i="8" s="1"/>
  <c r="AV78" i="4"/>
  <c r="P77" i="8" s="1"/>
  <c r="BC78" i="4"/>
  <c r="BD78" i="4" s="1"/>
  <c r="AT78" i="4"/>
  <c r="R77" i="8" s="1"/>
  <c r="AU78" i="4"/>
  <c r="N77" i="8" s="1"/>
  <c r="AR78" i="4"/>
  <c r="L77" i="8" s="1"/>
  <c r="AQ78" i="4"/>
  <c r="J77" i="8" s="1"/>
  <c r="AS78" i="4"/>
  <c r="M77" i="8" s="1"/>
  <c r="AW94" i="4"/>
  <c r="T93" i="8" s="1"/>
  <c r="AV94" i="4"/>
  <c r="P93" i="8" s="1"/>
  <c r="BC94" i="4"/>
  <c r="BD94" i="4" s="1"/>
  <c r="AT94" i="4"/>
  <c r="R93" i="8" s="1"/>
  <c r="AU94" i="4"/>
  <c r="N93" i="8" s="1"/>
  <c r="AR94" i="4"/>
  <c r="L93" i="8" s="1"/>
  <c r="AQ94" i="4"/>
  <c r="J93" i="8" s="1"/>
  <c r="AS94" i="4"/>
  <c r="M93" i="8" s="1"/>
  <c r="AW110" i="4"/>
  <c r="T109" i="8" s="1"/>
  <c r="AV110" i="4"/>
  <c r="P109" i="8" s="1"/>
  <c r="BC110" i="4"/>
  <c r="BD110" i="4" s="1"/>
  <c r="AT110" i="4"/>
  <c r="R109" i="8" s="1"/>
  <c r="AU110" i="4"/>
  <c r="N109" i="8" s="1"/>
  <c r="AR110" i="4"/>
  <c r="L109" i="8" s="1"/>
  <c r="AQ110" i="4"/>
  <c r="J109" i="8" s="1"/>
  <c r="AS110" i="4"/>
  <c r="M109" i="8" s="1"/>
  <c r="AW126" i="4"/>
  <c r="T125" i="8" s="1"/>
  <c r="AV126" i="4"/>
  <c r="P125" i="8" s="1"/>
  <c r="BC126" i="4"/>
  <c r="BD126" i="4" s="1"/>
  <c r="AT126" i="4"/>
  <c r="R125" i="8" s="1"/>
  <c r="AU126" i="4"/>
  <c r="N125" i="8" s="1"/>
  <c r="AR126" i="4"/>
  <c r="L125" i="8" s="1"/>
  <c r="AQ126" i="4"/>
  <c r="J125" i="8" s="1"/>
  <c r="AS126" i="4"/>
  <c r="M125" i="8" s="1"/>
  <c r="BC143" i="4"/>
  <c r="BD143" i="4" s="1"/>
  <c r="AV143" i="4"/>
  <c r="P142" i="8" s="1"/>
  <c r="AW143" i="4"/>
  <c r="T142" i="8" s="1"/>
  <c r="AU143" i="4"/>
  <c r="N142" i="8" s="1"/>
  <c r="AS143" i="4"/>
  <c r="M142" i="8" s="1"/>
  <c r="AT143" i="4"/>
  <c r="R142" i="8" s="1"/>
  <c r="AQ143" i="4"/>
  <c r="J142" i="8" s="1"/>
  <c r="AR143" i="4"/>
  <c r="L142" i="8" s="1"/>
  <c r="AU140" i="4"/>
  <c r="N139" i="8" s="1"/>
  <c r="AW140" i="4"/>
  <c r="T139" i="8" s="1"/>
  <c r="BC140" i="4"/>
  <c r="BD140" i="4" s="1"/>
  <c r="AR140" i="4"/>
  <c r="L139" i="8" s="1"/>
  <c r="AV140" i="4"/>
  <c r="P139" i="8" s="1"/>
  <c r="AT140" i="4"/>
  <c r="R139" i="8" s="1"/>
  <c r="AQ140" i="4"/>
  <c r="J139" i="8" s="1"/>
  <c r="AS140" i="4"/>
  <c r="M139" i="8" s="1"/>
  <c r="AU156" i="4"/>
  <c r="N155" i="8" s="1"/>
  <c r="AW156" i="4"/>
  <c r="T155" i="8" s="1"/>
  <c r="BC156" i="4"/>
  <c r="BD156" i="4" s="1"/>
  <c r="AR156" i="4"/>
  <c r="L155" i="8" s="1"/>
  <c r="AV156" i="4"/>
  <c r="P155" i="8" s="1"/>
  <c r="AT156" i="4"/>
  <c r="R155" i="8" s="1"/>
  <c r="AS156" i="4"/>
  <c r="M155" i="8" s="1"/>
  <c r="AQ156" i="4"/>
  <c r="J155" i="8" s="1"/>
  <c r="BC115" i="4"/>
  <c r="BD115" i="4" s="1"/>
  <c r="AV115" i="4"/>
  <c r="P114" i="8" s="1"/>
  <c r="AW115" i="4"/>
  <c r="T114" i="8" s="1"/>
  <c r="AU115" i="4"/>
  <c r="N114" i="8" s="1"/>
  <c r="AS115" i="4"/>
  <c r="M114" i="8" s="1"/>
  <c r="AR115" i="4"/>
  <c r="L114" i="8" s="1"/>
  <c r="AT115" i="4"/>
  <c r="R114" i="8" s="1"/>
  <c r="AQ115" i="4"/>
  <c r="J114" i="8" s="1"/>
  <c r="BC103" i="4"/>
  <c r="BD103" i="4" s="1"/>
  <c r="AV103" i="4"/>
  <c r="P102" i="8" s="1"/>
  <c r="AW103" i="4"/>
  <c r="T102" i="8" s="1"/>
  <c r="AS103" i="4"/>
  <c r="M102" i="8" s="1"/>
  <c r="AU103" i="4"/>
  <c r="N102" i="8" s="1"/>
  <c r="AT103" i="4"/>
  <c r="R102" i="8" s="1"/>
  <c r="AQ103" i="4"/>
  <c r="J102" i="8" s="1"/>
  <c r="AR103" i="4"/>
  <c r="L102" i="8" s="1"/>
  <c r="BC67" i="4"/>
  <c r="BD67" i="4" s="1"/>
  <c r="AW67" i="4"/>
  <c r="T66" i="8" s="1"/>
  <c r="AV67" i="4"/>
  <c r="P66" i="8" s="1"/>
  <c r="AU67" i="4"/>
  <c r="N66" i="8" s="1"/>
  <c r="AS67" i="4"/>
  <c r="M66" i="8" s="1"/>
  <c r="AR67" i="4"/>
  <c r="L66" i="8" s="1"/>
  <c r="AT67" i="4"/>
  <c r="R66" i="8" s="1"/>
  <c r="AQ67" i="4"/>
  <c r="J66" i="8" s="1"/>
  <c r="BC71" i="4"/>
  <c r="BD71" i="4" s="1"/>
  <c r="AW71" i="4"/>
  <c r="T70" i="8" s="1"/>
  <c r="AU71" i="4"/>
  <c r="N70" i="8" s="1"/>
  <c r="AV71" i="4"/>
  <c r="P70" i="8" s="1"/>
  <c r="AS71" i="4"/>
  <c r="M70" i="8" s="1"/>
  <c r="AT71" i="4"/>
  <c r="R70" i="8" s="1"/>
  <c r="AQ71" i="4"/>
  <c r="J70" i="8" s="1"/>
  <c r="AR71" i="4"/>
  <c r="L70" i="8" s="1"/>
  <c r="BC27" i="4"/>
  <c r="BD27" i="4" s="1"/>
  <c r="AW27" i="4"/>
  <c r="T26" i="8" s="1"/>
  <c r="AU27" i="4"/>
  <c r="P26" i="8" s="1"/>
  <c r="AV27" i="4"/>
  <c r="R26" i="8" s="1"/>
  <c r="AS27" i="4"/>
  <c r="M26" i="8" s="1"/>
  <c r="AR27" i="4"/>
  <c r="L26" i="8" s="1"/>
  <c r="AT27" i="4"/>
  <c r="N26" i="8" s="1"/>
  <c r="AQ27" i="4"/>
  <c r="J26" i="8" s="1"/>
  <c r="BC107" i="4"/>
  <c r="BD107" i="4" s="1"/>
  <c r="AV107" i="4"/>
  <c r="P106" i="8" s="1"/>
  <c r="AW107" i="4"/>
  <c r="T106" i="8" s="1"/>
  <c r="AU107" i="4"/>
  <c r="N106" i="8" s="1"/>
  <c r="AS107" i="4"/>
  <c r="M106" i="8" s="1"/>
  <c r="AR107" i="4"/>
  <c r="L106" i="8" s="1"/>
  <c r="AT107" i="4"/>
  <c r="R106" i="8" s="1"/>
  <c r="AQ107" i="4"/>
  <c r="J106" i="8" s="1"/>
  <c r="BC79" i="4"/>
  <c r="BD79" i="4" s="1"/>
  <c r="AW79" i="4"/>
  <c r="T78" i="8" s="1"/>
  <c r="AV79" i="4"/>
  <c r="P78" i="8" s="1"/>
  <c r="AU79" i="4"/>
  <c r="N78" i="8" s="1"/>
  <c r="AS79" i="4"/>
  <c r="M78" i="8" s="1"/>
  <c r="AT79" i="4"/>
  <c r="R78" i="8" s="1"/>
  <c r="AQ79" i="4"/>
  <c r="J78" i="8" s="1"/>
  <c r="AR79" i="4"/>
  <c r="L78" i="8" s="1"/>
  <c r="AV145" i="4"/>
  <c r="P144" i="8" s="1"/>
  <c r="BC145" i="4"/>
  <c r="BD145" i="4" s="1"/>
  <c r="AW145" i="4"/>
  <c r="T144" i="8" s="1"/>
  <c r="AU145" i="4"/>
  <c r="N144" i="8" s="1"/>
  <c r="AS145" i="4"/>
  <c r="M144" i="8" s="1"/>
  <c r="AQ145" i="4"/>
  <c r="J144" i="8" s="1"/>
  <c r="AT145" i="4"/>
  <c r="R144" i="8" s="1"/>
  <c r="AR145" i="4"/>
  <c r="L144" i="8" s="1"/>
  <c r="AW40" i="4"/>
  <c r="T39" i="8" s="1"/>
  <c r="BC40" i="4"/>
  <c r="BD40" i="4" s="1"/>
  <c r="AV40" i="4"/>
  <c r="R39" i="8" s="1"/>
  <c r="AT40" i="4"/>
  <c r="N39" i="8" s="1"/>
  <c r="AU40" i="4"/>
  <c r="P39" i="8" s="1"/>
  <c r="AQ40" i="4"/>
  <c r="J39" i="8" s="1"/>
  <c r="AR40" i="4"/>
  <c r="L39" i="8" s="1"/>
  <c r="AS40" i="4"/>
  <c r="M39" i="8" s="1"/>
  <c r="AW56" i="4"/>
  <c r="T55" i="8" s="1"/>
  <c r="BC56" i="4"/>
  <c r="BD56" i="4" s="1"/>
  <c r="AV56" i="4"/>
  <c r="P55" i="8" s="1"/>
  <c r="AR56" i="4"/>
  <c r="L55" i="8" s="1"/>
  <c r="AT56" i="4"/>
  <c r="R55" i="8" s="1"/>
  <c r="AU56" i="4"/>
  <c r="N55" i="8" s="1"/>
  <c r="AQ56" i="4"/>
  <c r="J55" i="8" s="1"/>
  <c r="AS56" i="4"/>
  <c r="M55" i="8" s="1"/>
  <c r="AW72" i="4"/>
  <c r="T71" i="8" s="1"/>
  <c r="BC72" i="4"/>
  <c r="BD72" i="4" s="1"/>
  <c r="AV72" i="4"/>
  <c r="P71" i="8" s="1"/>
  <c r="AR72" i="4"/>
  <c r="L71" i="8" s="1"/>
  <c r="AT72" i="4"/>
  <c r="R71" i="8" s="1"/>
  <c r="AU72" i="4"/>
  <c r="N71" i="8" s="1"/>
  <c r="AQ72" i="4"/>
  <c r="J71" i="8" s="1"/>
  <c r="AS72" i="4"/>
  <c r="M71" i="8" s="1"/>
  <c r="AU88" i="4"/>
  <c r="N87" i="8" s="1"/>
  <c r="AW88" i="4"/>
  <c r="T87" i="8" s="1"/>
  <c r="BC88" i="4"/>
  <c r="BD88" i="4" s="1"/>
  <c r="AR88" i="4"/>
  <c r="L87" i="8" s="1"/>
  <c r="AT88" i="4"/>
  <c r="R87" i="8" s="1"/>
  <c r="AV88" i="4"/>
  <c r="P87" i="8" s="1"/>
  <c r="AS88" i="4"/>
  <c r="M87" i="8" s="1"/>
  <c r="AQ88" i="4"/>
  <c r="J87" i="8" s="1"/>
  <c r="AU104" i="4"/>
  <c r="N103" i="8" s="1"/>
  <c r="AW104" i="4"/>
  <c r="T103" i="8" s="1"/>
  <c r="BC104" i="4"/>
  <c r="BD104" i="4" s="1"/>
  <c r="AR104" i="4"/>
  <c r="L103" i="8" s="1"/>
  <c r="AT104" i="4"/>
  <c r="R103" i="8" s="1"/>
  <c r="AV104" i="4"/>
  <c r="P103" i="8" s="1"/>
  <c r="AS104" i="4"/>
  <c r="M103" i="8" s="1"/>
  <c r="AQ104" i="4"/>
  <c r="J103" i="8" s="1"/>
  <c r="AU120" i="4"/>
  <c r="N119" i="8" s="1"/>
  <c r="AW120" i="4"/>
  <c r="T119" i="8" s="1"/>
  <c r="BC120" i="4"/>
  <c r="BD120" i="4" s="1"/>
  <c r="AR120" i="4"/>
  <c r="L119" i="8" s="1"/>
  <c r="AT120" i="4"/>
  <c r="R119" i="8" s="1"/>
  <c r="AV120" i="4"/>
  <c r="P119" i="8" s="1"/>
  <c r="AS120" i="4"/>
  <c r="M119" i="8" s="1"/>
  <c r="AQ120" i="4"/>
  <c r="J119" i="8" s="1"/>
  <c r="AU136" i="4"/>
  <c r="N135" i="8" s="1"/>
  <c r="AW136" i="4"/>
  <c r="T135" i="8" s="1"/>
  <c r="BC136" i="4"/>
  <c r="BD136" i="4" s="1"/>
  <c r="AR136" i="4"/>
  <c r="L135" i="8" s="1"/>
  <c r="AT136" i="4"/>
  <c r="R135" i="8" s="1"/>
  <c r="AV136" i="4"/>
  <c r="P135" i="8" s="1"/>
  <c r="AQ136" i="4"/>
  <c r="J135" i="8" s="1"/>
  <c r="AS136" i="4"/>
  <c r="M135" i="8" s="1"/>
  <c r="AV157" i="4"/>
  <c r="P156" i="8" s="1"/>
  <c r="BC157" i="4"/>
  <c r="BD157" i="4" s="1"/>
  <c r="AS157" i="4"/>
  <c r="M156" i="8" s="1"/>
  <c r="AW157" i="4"/>
  <c r="T156" i="8" s="1"/>
  <c r="AU157" i="4"/>
  <c r="N156" i="8" s="1"/>
  <c r="AR157" i="4"/>
  <c r="L156" i="8" s="1"/>
  <c r="AQ157" i="4"/>
  <c r="J156" i="8" s="1"/>
  <c r="AT157" i="4"/>
  <c r="R156" i="8" s="1"/>
  <c r="AV37" i="4"/>
  <c r="R36" i="8" s="1"/>
  <c r="BC37" i="4"/>
  <c r="BD37" i="4" s="1"/>
  <c r="AS37" i="4"/>
  <c r="M36" i="8" s="1"/>
  <c r="AU37" i="4"/>
  <c r="P36" i="8" s="1"/>
  <c r="AW37" i="4"/>
  <c r="T36" i="8" s="1"/>
  <c r="AQ37" i="4"/>
  <c r="J36" i="8" s="1"/>
  <c r="AT37" i="4"/>
  <c r="N36" i="8" s="1"/>
  <c r="AR37" i="4"/>
  <c r="L36" i="8" s="1"/>
  <c r="AV81" i="4"/>
  <c r="P80" i="8" s="1"/>
  <c r="BC81" i="4"/>
  <c r="BD81" i="4" s="1"/>
  <c r="AW81" i="4"/>
  <c r="T80" i="8" s="1"/>
  <c r="AU81" i="4"/>
  <c r="N80" i="8" s="1"/>
  <c r="AS81" i="4"/>
  <c r="M80" i="8" s="1"/>
  <c r="AQ81" i="4"/>
  <c r="J80" i="8" s="1"/>
  <c r="AR81" i="4"/>
  <c r="L80" i="8" s="1"/>
  <c r="AT81" i="4"/>
  <c r="R80" i="8" s="1"/>
  <c r="AV121" i="4"/>
  <c r="P120" i="8" s="1"/>
  <c r="BC121" i="4"/>
  <c r="BD121" i="4" s="1"/>
  <c r="AS121" i="4"/>
  <c r="M120" i="8" s="1"/>
  <c r="AW121" i="4"/>
  <c r="T120" i="8" s="1"/>
  <c r="AU121" i="4"/>
  <c r="N120" i="8" s="1"/>
  <c r="AQ121" i="4"/>
  <c r="J120" i="8" s="1"/>
  <c r="AT121" i="4"/>
  <c r="R120" i="8" s="1"/>
  <c r="AR121" i="4"/>
  <c r="L120" i="8" s="1"/>
  <c r="BC147" i="4"/>
  <c r="BD147" i="4" s="1"/>
  <c r="AV147" i="4"/>
  <c r="P146" i="8" s="1"/>
  <c r="AW147" i="4"/>
  <c r="T146" i="8" s="1"/>
  <c r="AU147" i="4"/>
  <c r="N146" i="8" s="1"/>
  <c r="AS147" i="4"/>
  <c r="M146" i="8" s="1"/>
  <c r="AR147" i="4"/>
  <c r="L146" i="8" s="1"/>
  <c r="AT147" i="4"/>
  <c r="R146" i="8" s="1"/>
  <c r="AQ147" i="4"/>
  <c r="J146" i="8" s="1"/>
  <c r="AW32" i="4"/>
  <c r="T31" i="8" s="1"/>
  <c r="BC32" i="4"/>
  <c r="BD32" i="4" s="1"/>
  <c r="AV32" i="4"/>
  <c r="R31" i="8" s="1"/>
  <c r="AT32" i="4"/>
  <c r="N31" i="8" s="1"/>
  <c r="AQ32" i="4"/>
  <c r="J31" i="8" s="1"/>
  <c r="AS32" i="4"/>
  <c r="M31" i="8" s="1"/>
  <c r="AR32" i="4"/>
  <c r="L31" i="8" s="1"/>
  <c r="AU32" i="4"/>
  <c r="P31" i="8" s="1"/>
  <c r="AV33" i="4"/>
  <c r="R32" i="8" s="1"/>
  <c r="BC33" i="4"/>
  <c r="BD33" i="4" s="1"/>
  <c r="AW33" i="4"/>
  <c r="T32" i="8" s="1"/>
  <c r="AS33" i="4"/>
  <c r="M32" i="8" s="1"/>
  <c r="AU33" i="4"/>
  <c r="P32" i="8" s="1"/>
  <c r="AQ33" i="4"/>
  <c r="J32" i="8" s="1"/>
  <c r="AR33" i="4"/>
  <c r="L32" i="8" s="1"/>
  <c r="AT33" i="4"/>
  <c r="N32" i="8" s="1"/>
  <c r="AV61" i="4"/>
  <c r="P60" i="8" s="1"/>
  <c r="BC61" i="4"/>
  <c r="BD61" i="4" s="1"/>
  <c r="AS61" i="4"/>
  <c r="M60" i="8" s="1"/>
  <c r="AW61" i="4"/>
  <c r="T60" i="8" s="1"/>
  <c r="AU61" i="4"/>
  <c r="N60" i="8" s="1"/>
  <c r="AR61" i="4"/>
  <c r="L60" i="8" s="1"/>
  <c r="AQ61" i="4"/>
  <c r="J60" i="8" s="1"/>
  <c r="AT61" i="4"/>
  <c r="R60" i="8" s="1"/>
  <c r="AV85" i="4"/>
  <c r="P84" i="8" s="1"/>
  <c r="BC85" i="4"/>
  <c r="BD85" i="4" s="1"/>
  <c r="AS85" i="4"/>
  <c r="M84" i="8" s="1"/>
  <c r="AU85" i="4"/>
  <c r="N84" i="8" s="1"/>
  <c r="AW85" i="4"/>
  <c r="T84" i="8" s="1"/>
  <c r="AR85" i="4"/>
  <c r="L84" i="8" s="1"/>
  <c r="AQ85" i="4"/>
  <c r="J84" i="8" s="1"/>
  <c r="AT85" i="4"/>
  <c r="R84" i="8" s="1"/>
  <c r="AV109" i="4"/>
  <c r="P108" i="8" s="1"/>
  <c r="BC109" i="4"/>
  <c r="BD109" i="4" s="1"/>
  <c r="AS109" i="4"/>
  <c r="M108" i="8" s="1"/>
  <c r="AW109" i="4"/>
  <c r="T108" i="8" s="1"/>
  <c r="AU109" i="4"/>
  <c r="N108" i="8" s="1"/>
  <c r="AR109" i="4"/>
  <c r="L108" i="8" s="1"/>
  <c r="AQ109" i="4"/>
  <c r="J108" i="8" s="1"/>
  <c r="AT109" i="4"/>
  <c r="R108" i="8" s="1"/>
  <c r="AW18" i="4"/>
  <c r="AT18" i="4"/>
  <c r="N17" i="8" s="1"/>
  <c r="AV18" i="4"/>
  <c r="R17" i="8" s="1"/>
  <c r="AU18" i="4"/>
  <c r="P17" i="8" s="1"/>
  <c r="BC18" i="4"/>
  <c r="BD18" i="4" s="1"/>
  <c r="AS18" i="4"/>
  <c r="M17" i="8" s="1"/>
  <c r="AR18" i="4"/>
  <c r="L17" i="8" s="1"/>
  <c r="AQ18" i="4"/>
  <c r="J17" i="8" s="1"/>
  <c r="AW34" i="4"/>
  <c r="T33" i="8" s="1"/>
  <c r="AT34" i="4"/>
  <c r="N33" i="8" s="1"/>
  <c r="AV34" i="4"/>
  <c r="R33" i="8" s="1"/>
  <c r="AU34" i="4"/>
  <c r="P33" i="8" s="1"/>
  <c r="BC34" i="4"/>
  <c r="BD34" i="4" s="1"/>
  <c r="AS34" i="4"/>
  <c r="M33" i="8" s="1"/>
  <c r="AR34" i="4"/>
  <c r="L33" i="8" s="1"/>
  <c r="AQ34" i="4"/>
  <c r="J33" i="8" s="1"/>
  <c r="AW50" i="4"/>
  <c r="T49" i="8" s="1"/>
  <c r="AT50" i="4"/>
  <c r="R49" i="8" s="1"/>
  <c r="AV50" i="4"/>
  <c r="P49" i="8" s="1"/>
  <c r="AU50" i="4"/>
  <c r="N49" i="8" s="1"/>
  <c r="AR50" i="4"/>
  <c r="L49" i="8" s="1"/>
  <c r="BC50" i="4"/>
  <c r="BD50" i="4" s="1"/>
  <c r="AS50" i="4"/>
  <c r="M49" i="8" s="1"/>
  <c r="AQ50" i="4"/>
  <c r="J49" i="8" s="1"/>
  <c r="AW66" i="4"/>
  <c r="T65" i="8" s="1"/>
  <c r="AT66" i="4"/>
  <c r="R65" i="8" s="1"/>
  <c r="AV66" i="4"/>
  <c r="P65" i="8" s="1"/>
  <c r="AU66" i="4"/>
  <c r="N65" i="8" s="1"/>
  <c r="AR66" i="4"/>
  <c r="L65" i="8" s="1"/>
  <c r="BC66" i="4"/>
  <c r="BD66" i="4" s="1"/>
  <c r="AS66" i="4"/>
  <c r="M65" i="8" s="1"/>
  <c r="AQ66" i="4"/>
  <c r="J65" i="8" s="1"/>
  <c r="AW82" i="4"/>
  <c r="T81" i="8" s="1"/>
  <c r="AV82" i="4"/>
  <c r="P81" i="8" s="1"/>
  <c r="AT82" i="4"/>
  <c r="R81" i="8" s="1"/>
  <c r="AR82" i="4"/>
  <c r="L81" i="8" s="1"/>
  <c r="BC82" i="4"/>
  <c r="BD82" i="4" s="1"/>
  <c r="AU82" i="4"/>
  <c r="N81" i="8" s="1"/>
  <c r="AS82" i="4"/>
  <c r="M81" i="8" s="1"/>
  <c r="AQ82" i="4"/>
  <c r="J81" i="8" s="1"/>
  <c r="AW98" i="4"/>
  <c r="T97" i="8" s="1"/>
  <c r="AV98" i="4"/>
  <c r="P97" i="8" s="1"/>
  <c r="AT98" i="4"/>
  <c r="R97" i="8" s="1"/>
  <c r="AR98" i="4"/>
  <c r="L97" i="8" s="1"/>
  <c r="BC98" i="4"/>
  <c r="BD98" i="4" s="1"/>
  <c r="AU98" i="4"/>
  <c r="N97" i="8" s="1"/>
  <c r="AS98" i="4"/>
  <c r="M97" i="8" s="1"/>
  <c r="AQ98" i="4"/>
  <c r="J97" i="8" s="1"/>
  <c r="AW114" i="4"/>
  <c r="T113" i="8" s="1"/>
  <c r="AV114" i="4"/>
  <c r="P113" i="8" s="1"/>
  <c r="AT114" i="4"/>
  <c r="R113" i="8" s="1"/>
  <c r="AR114" i="4"/>
  <c r="L113" i="8" s="1"/>
  <c r="BC114" i="4"/>
  <c r="BD114" i="4" s="1"/>
  <c r="AU114" i="4"/>
  <c r="N113" i="8" s="1"/>
  <c r="AS114" i="4"/>
  <c r="M113" i="8" s="1"/>
  <c r="AQ114" i="4"/>
  <c r="J113" i="8" s="1"/>
  <c r="AW130" i="4"/>
  <c r="T129" i="8" s="1"/>
  <c r="AV130" i="4"/>
  <c r="P129" i="8" s="1"/>
  <c r="AT130" i="4"/>
  <c r="R129" i="8" s="1"/>
  <c r="AR130" i="4"/>
  <c r="L129" i="8" s="1"/>
  <c r="BC130" i="4"/>
  <c r="BD130" i="4" s="1"/>
  <c r="AU130" i="4"/>
  <c r="N129" i="8" s="1"/>
  <c r="AS130" i="4"/>
  <c r="M129" i="8" s="1"/>
  <c r="AQ130" i="4"/>
  <c r="J129" i="8" s="1"/>
  <c r="AV149" i="4"/>
  <c r="P148" i="8" s="1"/>
  <c r="BC149" i="4"/>
  <c r="BD149" i="4" s="1"/>
  <c r="AS149" i="4"/>
  <c r="M148" i="8" s="1"/>
  <c r="AU149" i="4"/>
  <c r="N148" i="8" s="1"/>
  <c r="AW149" i="4"/>
  <c r="T148" i="8" s="1"/>
  <c r="AR149" i="4"/>
  <c r="L148" i="8" s="1"/>
  <c r="AQ149" i="4"/>
  <c r="J148" i="8" s="1"/>
  <c r="AT149" i="4"/>
  <c r="R148" i="8" s="1"/>
  <c r="AU144" i="4"/>
  <c r="N143" i="8" s="1"/>
  <c r="AW144" i="4"/>
  <c r="T143" i="8" s="1"/>
  <c r="BC144" i="4"/>
  <c r="BD144" i="4" s="1"/>
  <c r="AR144" i="4"/>
  <c r="L143" i="8" s="1"/>
  <c r="AV144" i="4"/>
  <c r="P143" i="8" s="1"/>
  <c r="AT144" i="4"/>
  <c r="R143" i="8" s="1"/>
  <c r="AQ144" i="4"/>
  <c r="J143" i="8" s="1"/>
  <c r="AS144" i="4"/>
  <c r="M143" i="8" s="1"/>
  <c r="AU160" i="4"/>
  <c r="N159" i="8" s="1"/>
  <c r="AW160" i="4"/>
  <c r="T159" i="8" s="1"/>
  <c r="BC160" i="4"/>
  <c r="BD160" i="4" s="1"/>
  <c r="AR160" i="4"/>
  <c r="L159" i="8" s="1"/>
  <c r="AV160" i="4"/>
  <c r="P159" i="8" s="1"/>
  <c r="AT160" i="4"/>
  <c r="R159" i="8" s="1"/>
  <c r="AQ160" i="4"/>
  <c r="J159" i="8" s="1"/>
  <c r="AS160" i="4"/>
  <c r="M159" i="8" s="1"/>
  <c r="BC19" i="4"/>
  <c r="BD19" i="4" s="1"/>
  <c r="AW19" i="4"/>
  <c r="T18" i="8" s="1"/>
  <c r="AV19" i="4"/>
  <c r="R18" i="8" s="1"/>
  <c r="AU19" i="4"/>
  <c r="P18" i="8" s="1"/>
  <c r="AS19" i="4"/>
  <c r="M18" i="8" s="1"/>
  <c r="AR19" i="4"/>
  <c r="L18" i="8" s="1"/>
  <c r="AT19" i="4"/>
  <c r="N18" i="8" s="1"/>
  <c r="AQ19" i="4"/>
  <c r="J18" i="8" s="1"/>
  <c r="BC131" i="4"/>
  <c r="BD131" i="4" s="1"/>
  <c r="AV131" i="4"/>
  <c r="P130" i="8" s="1"/>
  <c r="AW131" i="4"/>
  <c r="T130" i="8" s="1"/>
  <c r="AU131" i="4"/>
  <c r="N130" i="8" s="1"/>
  <c r="AS131" i="4"/>
  <c r="M130" i="8" s="1"/>
  <c r="AR131" i="4"/>
  <c r="L130" i="8" s="1"/>
  <c r="AT131" i="4"/>
  <c r="R130" i="8" s="1"/>
  <c r="AQ131" i="4"/>
  <c r="J130" i="8" s="1"/>
  <c r="BC135" i="4"/>
  <c r="BD135" i="4" s="1"/>
  <c r="AV135" i="4"/>
  <c r="P134" i="8" s="1"/>
  <c r="AW135" i="4"/>
  <c r="T134" i="8" s="1"/>
  <c r="AS135" i="4"/>
  <c r="M134" i="8" s="1"/>
  <c r="AU135" i="4"/>
  <c r="N134" i="8" s="1"/>
  <c r="AT135" i="4"/>
  <c r="R134" i="8" s="1"/>
  <c r="AQ135" i="4"/>
  <c r="J134" i="8" s="1"/>
  <c r="AR135" i="4"/>
  <c r="L134" i="8" s="1"/>
  <c r="BC99" i="4"/>
  <c r="BD99" i="4" s="1"/>
  <c r="AV99" i="4"/>
  <c r="P98" i="8" s="1"/>
  <c r="AW99" i="4"/>
  <c r="T98" i="8" s="1"/>
  <c r="AU99" i="4"/>
  <c r="N98" i="8" s="1"/>
  <c r="AS99" i="4"/>
  <c r="M98" i="8" s="1"/>
  <c r="AR99" i="4"/>
  <c r="L98" i="8" s="1"/>
  <c r="AT99" i="4"/>
  <c r="R98" i="8" s="1"/>
  <c r="AQ99" i="4"/>
  <c r="J98" i="8" s="1"/>
  <c r="BC87" i="4"/>
  <c r="BD87" i="4" s="1"/>
  <c r="AW87" i="4"/>
  <c r="T86" i="8" s="1"/>
  <c r="AV87" i="4"/>
  <c r="P86" i="8" s="1"/>
  <c r="AS87" i="4"/>
  <c r="M86" i="8" s="1"/>
  <c r="AU87" i="4"/>
  <c r="N86" i="8" s="1"/>
  <c r="AT87" i="4"/>
  <c r="R86" i="8" s="1"/>
  <c r="AQ87" i="4"/>
  <c r="J86" i="8" s="1"/>
  <c r="AR87" i="4"/>
  <c r="L86" i="8" s="1"/>
  <c r="BC43" i="4"/>
  <c r="BD43" i="4" s="1"/>
  <c r="AW43" i="4"/>
  <c r="T42" i="8" s="1"/>
  <c r="AU43" i="4"/>
  <c r="P42" i="8" s="1"/>
  <c r="AV43" i="4"/>
  <c r="R42" i="8" s="1"/>
  <c r="AS43" i="4"/>
  <c r="M42" i="8" s="1"/>
  <c r="AR43" i="4"/>
  <c r="L42" i="8" s="1"/>
  <c r="AT43" i="4"/>
  <c r="N42" i="8" s="1"/>
  <c r="AQ43" i="4"/>
  <c r="J42" i="8" s="1"/>
  <c r="BC123" i="4"/>
  <c r="BD123" i="4" s="1"/>
  <c r="AV123" i="4"/>
  <c r="P122" i="8" s="1"/>
  <c r="AW123" i="4"/>
  <c r="T122" i="8" s="1"/>
  <c r="AU123" i="4"/>
  <c r="N122" i="8" s="1"/>
  <c r="AS123" i="4"/>
  <c r="M122" i="8" s="1"/>
  <c r="AR123" i="4"/>
  <c r="L122" i="8" s="1"/>
  <c r="AT123" i="4"/>
  <c r="R122" i="8" s="1"/>
  <c r="AQ123" i="4"/>
  <c r="J122" i="8" s="1"/>
  <c r="BC31" i="4"/>
  <c r="BD31" i="4" s="1"/>
  <c r="AW31" i="4"/>
  <c r="AU31" i="4"/>
  <c r="P30" i="8" s="1"/>
  <c r="AS31" i="4"/>
  <c r="M30" i="8" s="1"/>
  <c r="AV31" i="4"/>
  <c r="R30" i="8" s="1"/>
  <c r="AT31" i="4"/>
  <c r="N30" i="8" s="1"/>
  <c r="AQ31" i="4"/>
  <c r="J30" i="8" s="1"/>
  <c r="AR31" i="4"/>
  <c r="L30" i="8" s="1"/>
  <c r="BC95" i="4"/>
  <c r="BD95" i="4" s="1"/>
  <c r="AV95" i="4"/>
  <c r="P94" i="8" s="1"/>
  <c r="AW95" i="4"/>
  <c r="T94" i="8" s="1"/>
  <c r="AU95" i="4"/>
  <c r="N94" i="8" s="1"/>
  <c r="AS95" i="4"/>
  <c r="M94" i="8" s="1"/>
  <c r="AT95" i="4"/>
  <c r="R94" i="8" s="1"/>
  <c r="AQ95" i="4"/>
  <c r="J94" i="8" s="1"/>
  <c r="AR95" i="4"/>
  <c r="L94" i="8" s="1"/>
  <c r="AW44" i="4"/>
  <c r="T43" i="8" s="1"/>
  <c r="BC44" i="4"/>
  <c r="BD44" i="4" s="1"/>
  <c r="AV44" i="4"/>
  <c r="R43" i="8" s="1"/>
  <c r="AT44" i="4"/>
  <c r="N43" i="8" s="1"/>
  <c r="AU44" i="4"/>
  <c r="P43" i="8" s="1"/>
  <c r="AQ44" i="4"/>
  <c r="J43" i="8" s="1"/>
  <c r="AR44" i="4"/>
  <c r="L43" i="8" s="1"/>
  <c r="AS44" i="4"/>
  <c r="M43" i="8" s="1"/>
  <c r="AW60" i="4"/>
  <c r="T59" i="8" s="1"/>
  <c r="BC60" i="4"/>
  <c r="BD60" i="4" s="1"/>
  <c r="AR60" i="4"/>
  <c r="L59" i="8" s="1"/>
  <c r="AV60" i="4"/>
  <c r="P59" i="8" s="1"/>
  <c r="AT60" i="4"/>
  <c r="R59" i="8" s="1"/>
  <c r="AU60" i="4"/>
  <c r="N59" i="8" s="1"/>
  <c r="AQ60" i="4"/>
  <c r="J59" i="8" s="1"/>
  <c r="AS60" i="4"/>
  <c r="M59" i="8" s="1"/>
  <c r="AU76" i="4"/>
  <c r="N75" i="8" s="1"/>
  <c r="AW76" i="4"/>
  <c r="T75" i="8" s="1"/>
  <c r="BC76" i="4"/>
  <c r="BD76" i="4" s="1"/>
  <c r="AR76" i="4"/>
  <c r="L75" i="8" s="1"/>
  <c r="AV76" i="4"/>
  <c r="P75" i="8" s="1"/>
  <c r="AT76" i="4"/>
  <c r="R75" i="8" s="1"/>
  <c r="AQ76" i="4"/>
  <c r="J75" i="8" s="1"/>
  <c r="AS76" i="4"/>
  <c r="M75" i="8" s="1"/>
  <c r="AU92" i="4"/>
  <c r="N91" i="8" s="1"/>
  <c r="AW92" i="4"/>
  <c r="T91" i="8" s="1"/>
  <c r="BC92" i="4"/>
  <c r="BD92" i="4" s="1"/>
  <c r="AR92" i="4"/>
  <c r="L91" i="8" s="1"/>
  <c r="AV92" i="4"/>
  <c r="P91" i="8" s="1"/>
  <c r="AT92" i="4"/>
  <c r="R91" i="8" s="1"/>
  <c r="AQ92" i="4"/>
  <c r="J91" i="8" s="1"/>
  <c r="AS92" i="4"/>
  <c r="M91" i="8" s="1"/>
  <c r="AU108" i="4"/>
  <c r="N107" i="8" s="1"/>
  <c r="AW108" i="4"/>
  <c r="T107" i="8" s="1"/>
  <c r="BC108" i="4"/>
  <c r="BD108" i="4" s="1"/>
  <c r="AR108" i="4"/>
  <c r="L107" i="8" s="1"/>
  <c r="AV108" i="4"/>
  <c r="P107" i="8" s="1"/>
  <c r="AT108" i="4"/>
  <c r="R107" i="8" s="1"/>
  <c r="AQ108" i="4"/>
  <c r="J107" i="8" s="1"/>
  <c r="AS108" i="4"/>
  <c r="M107" i="8" s="1"/>
  <c r="AU124" i="4"/>
  <c r="N123" i="8" s="1"/>
  <c r="AW124" i="4"/>
  <c r="T123" i="8" s="1"/>
  <c r="BC124" i="4"/>
  <c r="BD124" i="4" s="1"/>
  <c r="AR124" i="4"/>
  <c r="L123" i="8" s="1"/>
  <c r="AV124" i="4"/>
  <c r="P123" i="8" s="1"/>
  <c r="AT124" i="4"/>
  <c r="R123" i="8" s="1"/>
  <c r="AQ124" i="4"/>
  <c r="J123" i="8" s="1"/>
  <c r="AS124" i="4"/>
  <c r="M123" i="8" s="1"/>
  <c r="AV141" i="4"/>
  <c r="P140" i="8" s="1"/>
  <c r="BC141" i="4"/>
  <c r="BD141" i="4" s="1"/>
  <c r="AS141" i="4"/>
  <c r="M140" i="8" s="1"/>
  <c r="AW141" i="4"/>
  <c r="T140" i="8" s="1"/>
  <c r="AU141" i="4"/>
  <c r="N140" i="8" s="1"/>
  <c r="AR141" i="4"/>
  <c r="L140" i="8" s="1"/>
  <c r="AQ141" i="4"/>
  <c r="J140" i="8" s="1"/>
  <c r="AT141" i="4"/>
  <c r="R140" i="8" s="1"/>
  <c r="AW162" i="4"/>
  <c r="T161" i="8" s="1"/>
  <c r="BC162" i="4"/>
  <c r="BD162" i="4" s="1"/>
  <c r="AV162" i="4"/>
  <c r="P161" i="8" s="1"/>
  <c r="AT162" i="4"/>
  <c r="R161" i="8" s="1"/>
  <c r="AR162" i="4"/>
  <c r="L161" i="8" s="1"/>
  <c r="AU162" i="4"/>
  <c r="N161" i="8" s="1"/>
  <c r="AS162" i="4"/>
  <c r="M161" i="8" s="1"/>
  <c r="AQ162" i="4"/>
  <c r="J161" i="8" s="1"/>
  <c r="AV49" i="4"/>
  <c r="P48" i="8" s="1"/>
  <c r="BC49" i="4"/>
  <c r="BD49" i="4" s="1"/>
  <c r="AW49" i="4"/>
  <c r="T48" i="8" s="1"/>
  <c r="AS49" i="4"/>
  <c r="M48" i="8" s="1"/>
  <c r="AU49" i="4"/>
  <c r="N48" i="8" s="1"/>
  <c r="AQ49" i="4"/>
  <c r="J48" i="8" s="1"/>
  <c r="AR49" i="4"/>
  <c r="L48" i="8" s="1"/>
  <c r="AT49" i="4"/>
  <c r="R48" i="8" s="1"/>
  <c r="AV93" i="4"/>
  <c r="P92" i="8" s="1"/>
  <c r="BC93" i="4"/>
  <c r="BD93" i="4" s="1"/>
  <c r="AS93" i="4"/>
  <c r="M92" i="8" s="1"/>
  <c r="AW93" i="4"/>
  <c r="T92" i="8" s="1"/>
  <c r="AU93" i="4"/>
  <c r="N92" i="8" s="1"/>
  <c r="AR93" i="4"/>
  <c r="L92" i="8" s="1"/>
  <c r="AQ93" i="4"/>
  <c r="J92" i="8" s="1"/>
  <c r="AT93" i="4"/>
  <c r="R92" i="8" s="1"/>
  <c r="AV129" i="4"/>
  <c r="P128" i="8" s="1"/>
  <c r="BC129" i="4"/>
  <c r="BD129" i="4" s="1"/>
  <c r="AW129" i="4"/>
  <c r="T128" i="8" s="1"/>
  <c r="AU129" i="4"/>
  <c r="N128" i="8" s="1"/>
  <c r="AS129" i="4"/>
  <c r="M128" i="8" s="1"/>
  <c r="AQ129" i="4"/>
  <c r="J128" i="8" s="1"/>
  <c r="AR129" i="4"/>
  <c r="L128" i="8" s="1"/>
  <c r="AT129" i="4"/>
  <c r="R128" i="8" s="1"/>
  <c r="AV153" i="4"/>
  <c r="P152" i="8" s="1"/>
  <c r="BC153" i="4"/>
  <c r="BD153" i="4" s="1"/>
  <c r="AS153" i="4"/>
  <c r="M152" i="8" s="1"/>
  <c r="AW153" i="4"/>
  <c r="T152" i="8" s="1"/>
  <c r="AU153" i="4"/>
  <c r="N152" i="8" s="1"/>
  <c r="AQ153" i="4"/>
  <c r="J152" i="8" s="1"/>
  <c r="AR153" i="4"/>
  <c r="L152" i="8" s="1"/>
  <c r="AT153" i="4"/>
  <c r="R152" i="8" s="1"/>
  <c r="AV17" i="4"/>
  <c r="R16" i="8" s="1"/>
  <c r="BC17" i="4"/>
  <c r="BD17" i="4" s="1"/>
  <c r="AW17" i="4"/>
  <c r="T16" i="8" s="1"/>
  <c r="AS17" i="4"/>
  <c r="M16" i="8" s="1"/>
  <c r="AU17" i="4"/>
  <c r="P16" i="8" s="1"/>
  <c r="AQ17" i="4"/>
  <c r="J16" i="8" s="1"/>
  <c r="AR17" i="4"/>
  <c r="L16" i="8" s="1"/>
  <c r="AT17" i="4"/>
  <c r="N16" i="8" s="1"/>
  <c r="AV41" i="4"/>
  <c r="BC41" i="4"/>
  <c r="BD41" i="4" s="1"/>
  <c r="AS41" i="4"/>
  <c r="M40" i="8" s="1"/>
  <c r="AW41" i="4"/>
  <c r="AU41" i="4"/>
  <c r="P40" i="8" s="1"/>
  <c r="AQ41" i="4"/>
  <c r="J40" i="8" s="1"/>
  <c r="AR41" i="4"/>
  <c r="L40" i="8" s="1"/>
  <c r="AT41" i="4"/>
  <c r="N40" i="8" s="1"/>
  <c r="AV65" i="4"/>
  <c r="P64" i="8" s="1"/>
  <c r="BC65" i="4"/>
  <c r="BD65" i="4" s="1"/>
  <c r="AW65" i="4"/>
  <c r="T64" i="8" s="1"/>
  <c r="AS65" i="4"/>
  <c r="M64" i="8" s="1"/>
  <c r="AU65" i="4"/>
  <c r="N64" i="8" s="1"/>
  <c r="AQ65" i="4"/>
  <c r="J64" i="8" s="1"/>
  <c r="AR65" i="4"/>
  <c r="L64" i="8" s="1"/>
  <c r="AT65" i="4"/>
  <c r="R64" i="8" s="1"/>
  <c r="AV89" i="4"/>
  <c r="P88" i="8" s="1"/>
  <c r="BC89" i="4"/>
  <c r="BD89" i="4" s="1"/>
  <c r="AS89" i="4"/>
  <c r="M88" i="8" s="1"/>
  <c r="AW89" i="4"/>
  <c r="T88" i="8" s="1"/>
  <c r="AU89" i="4"/>
  <c r="N88" i="8" s="1"/>
  <c r="AQ89" i="4"/>
  <c r="J88" i="8" s="1"/>
  <c r="AR89" i="4"/>
  <c r="L88" i="8" s="1"/>
  <c r="AT89" i="4"/>
  <c r="R88" i="8" s="1"/>
  <c r="AV117" i="4"/>
  <c r="P116" i="8" s="1"/>
  <c r="BC117" i="4"/>
  <c r="BD117" i="4" s="1"/>
  <c r="AS117" i="4"/>
  <c r="M116" i="8" s="1"/>
  <c r="AU117" i="4"/>
  <c r="N116" i="8" s="1"/>
  <c r="AW117" i="4"/>
  <c r="T116" i="8" s="1"/>
  <c r="AR117" i="4"/>
  <c r="L116" i="8" s="1"/>
  <c r="AQ117" i="4"/>
  <c r="J116" i="8" s="1"/>
  <c r="AT117" i="4"/>
  <c r="R116" i="8" s="1"/>
  <c r="AW22" i="4"/>
  <c r="T21" i="8" s="1"/>
  <c r="AT22" i="4"/>
  <c r="N21" i="8" s="1"/>
  <c r="AU22" i="4"/>
  <c r="P21" i="8" s="1"/>
  <c r="BC22" i="4"/>
  <c r="BD22" i="4" s="1"/>
  <c r="AV22" i="4"/>
  <c r="R21" i="8" s="1"/>
  <c r="AR22" i="4"/>
  <c r="L21" i="8" s="1"/>
  <c r="AQ22" i="4"/>
  <c r="J21" i="8" s="1"/>
  <c r="AS22" i="4"/>
  <c r="M21" i="8" s="1"/>
  <c r="AW38" i="4"/>
  <c r="T37" i="8" s="1"/>
  <c r="AT38" i="4"/>
  <c r="N37" i="8" s="1"/>
  <c r="AU38" i="4"/>
  <c r="P37" i="8" s="1"/>
  <c r="BC38" i="4"/>
  <c r="BD38" i="4" s="1"/>
  <c r="AV38" i="4"/>
  <c r="R37" i="8" s="1"/>
  <c r="AR38" i="4"/>
  <c r="L37" i="8" s="1"/>
  <c r="AQ38" i="4"/>
  <c r="J37" i="8" s="1"/>
  <c r="AS38" i="4"/>
  <c r="M37" i="8" s="1"/>
  <c r="AW54" i="4"/>
  <c r="T53" i="8" s="1"/>
  <c r="AT54" i="4"/>
  <c r="R53" i="8" s="1"/>
  <c r="AU54" i="4"/>
  <c r="N53" i="8" s="1"/>
  <c r="BC54" i="4"/>
  <c r="BD54" i="4" s="1"/>
  <c r="AV54" i="4"/>
  <c r="P53" i="8" s="1"/>
  <c r="AR54" i="4"/>
  <c r="L53" i="8" s="1"/>
  <c r="AQ54" i="4"/>
  <c r="J53" i="8" s="1"/>
  <c r="AS54" i="4"/>
  <c r="M53" i="8" s="1"/>
  <c r="AW70" i="4"/>
  <c r="T69" i="8" s="1"/>
  <c r="AT70" i="4"/>
  <c r="R69" i="8" s="1"/>
  <c r="AU70" i="4"/>
  <c r="N69" i="8" s="1"/>
  <c r="BC70" i="4"/>
  <c r="BD70" i="4" s="1"/>
  <c r="AV70" i="4"/>
  <c r="P69" i="8" s="1"/>
  <c r="AR70" i="4"/>
  <c r="L69" i="8" s="1"/>
  <c r="AQ70" i="4"/>
  <c r="J69" i="8" s="1"/>
  <c r="AS70" i="4"/>
  <c r="M69" i="8" s="1"/>
  <c r="AW86" i="4"/>
  <c r="T85" i="8" s="1"/>
  <c r="AV86" i="4"/>
  <c r="P85" i="8" s="1"/>
  <c r="AU86" i="4"/>
  <c r="N85" i="8" s="1"/>
  <c r="AT86" i="4"/>
  <c r="R85" i="8" s="1"/>
  <c r="BC86" i="4"/>
  <c r="BD86" i="4" s="1"/>
  <c r="AR86" i="4"/>
  <c r="L85" i="8" s="1"/>
  <c r="AQ86" i="4"/>
  <c r="J85" i="8" s="1"/>
  <c r="AS86" i="4"/>
  <c r="M85" i="8" s="1"/>
  <c r="AW102" i="4"/>
  <c r="T101" i="8" s="1"/>
  <c r="AV102" i="4"/>
  <c r="P101" i="8" s="1"/>
  <c r="AU102" i="4"/>
  <c r="N101" i="8" s="1"/>
  <c r="AT102" i="4"/>
  <c r="R101" i="8" s="1"/>
  <c r="BC102" i="4"/>
  <c r="BD102" i="4" s="1"/>
  <c r="AR102" i="4"/>
  <c r="L101" i="8" s="1"/>
  <c r="AQ102" i="4"/>
  <c r="J101" i="8" s="1"/>
  <c r="AS102" i="4"/>
  <c r="M101" i="8" s="1"/>
  <c r="AW118" i="4"/>
  <c r="T117" i="8" s="1"/>
  <c r="AV118" i="4"/>
  <c r="P117" i="8" s="1"/>
  <c r="AU118" i="4"/>
  <c r="N117" i="8" s="1"/>
  <c r="AT118" i="4"/>
  <c r="R117" i="8" s="1"/>
  <c r="BC118" i="4"/>
  <c r="BD118" i="4" s="1"/>
  <c r="AR118" i="4"/>
  <c r="L117" i="8" s="1"/>
  <c r="AQ118" i="4"/>
  <c r="J117" i="8" s="1"/>
  <c r="AS118" i="4"/>
  <c r="M117" i="8" s="1"/>
  <c r="AW134" i="4"/>
  <c r="T133" i="8" s="1"/>
  <c r="AV134" i="4"/>
  <c r="P133" i="8" s="1"/>
  <c r="AU134" i="4"/>
  <c r="N133" i="8" s="1"/>
  <c r="AT134" i="4"/>
  <c r="R133" i="8" s="1"/>
  <c r="BC134" i="4"/>
  <c r="BD134" i="4" s="1"/>
  <c r="AR134" i="4"/>
  <c r="L133" i="8" s="1"/>
  <c r="AQ134" i="4"/>
  <c r="J133" i="8" s="1"/>
  <c r="AS134" i="4"/>
  <c r="M133" i="8" s="1"/>
  <c r="AW154" i="4"/>
  <c r="T153" i="8" s="1"/>
  <c r="AV154" i="4"/>
  <c r="P153" i="8" s="1"/>
  <c r="AT154" i="4"/>
  <c r="R153" i="8" s="1"/>
  <c r="BC154" i="4"/>
  <c r="BD154" i="4" s="1"/>
  <c r="AU154" i="4"/>
  <c r="N153" i="8" s="1"/>
  <c r="AR154" i="4"/>
  <c r="L153" i="8" s="1"/>
  <c r="AS154" i="4"/>
  <c r="M153" i="8" s="1"/>
  <c r="AQ154" i="4"/>
  <c r="J153" i="8" s="1"/>
  <c r="AU148" i="4"/>
  <c r="N147" i="8" s="1"/>
  <c r="AW148" i="4"/>
  <c r="T147" i="8" s="1"/>
  <c r="BC148" i="4"/>
  <c r="BD148" i="4" s="1"/>
  <c r="AV148" i="4"/>
  <c r="P147" i="8" s="1"/>
  <c r="AR148" i="4"/>
  <c r="L147" i="8" s="1"/>
  <c r="AT148" i="4"/>
  <c r="R147" i="8" s="1"/>
  <c r="AS148" i="4"/>
  <c r="M147" i="8" s="1"/>
  <c r="AQ148" i="4"/>
  <c r="J147" i="8" s="1"/>
  <c r="BC163" i="4"/>
  <c r="BD163" i="4" s="1"/>
  <c r="AV163" i="4"/>
  <c r="P162" i="8" s="1"/>
  <c r="AW163" i="4"/>
  <c r="T162" i="8" s="1"/>
  <c r="AU163" i="4"/>
  <c r="N162" i="8" s="1"/>
  <c r="AS163" i="4"/>
  <c r="M162" i="8" s="1"/>
  <c r="AR163" i="4"/>
  <c r="L162" i="8" s="1"/>
  <c r="AT163" i="4"/>
  <c r="R162" i="8" s="1"/>
  <c r="AQ163" i="4"/>
  <c r="J162" i="8" s="1"/>
  <c r="BC51" i="4"/>
  <c r="BD51" i="4" s="1"/>
  <c r="AW51" i="4"/>
  <c r="T50" i="8" s="1"/>
  <c r="AV51" i="4"/>
  <c r="P50" i="8" s="1"/>
  <c r="AU51" i="4"/>
  <c r="N50" i="8" s="1"/>
  <c r="AS51" i="4"/>
  <c r="M50" i="8" s="1"/>
  <c r="AR51" i="4"/>
  <c r="L50" i="8" s="1"/>
  <c r="AT51" i="4"/>
  <c r="R50" i="8" s="1"/>
  <c r="AQ51" i="4"/>
  <c r="J50" i="8" s="1"/>
  <c r="BC23" i="4"/>
  <c r="BD23" i="4" s="1"/>
  <c r="AW23" i="4"/>
  <c r="T22" i="8" s="1"/>
  <c r="AU23" i="4"/>
  <c r="P22" i="8" s="1"/>
  <c r="AV23" i="4"/>
  <c r="R22" i="8" s="1"/>
  <c r="AS23" i="4"/>
  <c r="M22" i="8" s="1"/>
  <c r="AT23" i="4"/>
  <c r="N22" i="8" s="1"/>
  <c r="AQ23" i="4"/>
  <c r="J22" i="8" s="1"/>
  <c r="AR23" i="4"/>
  <c r="L22" i="8" s="1"/>
  <c r="BC91" i="4"/>
  <c r="BD91" i="4" s="1"/>
  <c r="AV91" i="4"/>
  <c r="P90" i="8" s="1"/>
  <c r="AW91" i="4"/>
  <c r="T90" i="8" s="1"/>
  <c r="AU91" i="4"/>
  <c r="N90" i="8" s="1"/>
  <c r="AS91" i="4"/>
  <c r="M90" i="8" s="1"/>
  <c r="AR91" i="4"/>
  <c r="L90" i="8" s="1"/>
  <c r="AT91" i="4"/>
  <c r="R90" i="8" s="1"/>
  <c r="AQ91" i="4"/>
  <c r="J90" i="8" s="1"/>
  <c r="AW150" i="4"/>
  <c r="T149" i="8" s="1"/>
  <c r="AV150" i="4"/>
  <c r="P149" i="8" s="1"/>
  <c r="AU150" i="4"/>
  <c r="N149" i="8" s="1"/>
  <c r="AT150" i="4"/>
  <c r="R149" i="8" s="1"/>
  <c r="BC150" i="4"/>
  <c r="BD150" i="4" s="1"/>
  <c r="AR150" i="4"/>
  <c r="L149" i="8" s="1"/>
  <c r="AQ150" i="4"/>
  <c r="J149" i="8" s="1"/>
  <c r="AS150" i="4"/>
  <c r="M149" i="8" s="1"/>
  <c r="BC119" i="4"/>
  <c r="BD119" i="4" s="1"/>
  <c r="AV119" i="4"/>
  <c r="P118" i="8" s="1"/>
  <c r="AW119" i="4"/>
  <c r="T118" i="8" s="1"/>
  <c r="AS119" i="4"/>
  <c r="M118" i="8" s="1"/>
  <c r="AU119" i="4"/>
  <c r="N118" i="8" s="1"/>
  <c r="AT119" i="4"/>
  <c r="R118" i="8" s="1"/>
  <c r="AQ119" i="4"/>
  <c r="J118" i="8" s="1"/>
  <c r="AR119" i="4"/>
  <c r="L118" i="8" s="1"/>
  <c r="BC59" i="4"/>
  <c r="BD59" i="4" s="1"/>
  <c r="AW59" i="4"/>
  <c r="T58" i="8" s="1"/>
  <c r="AU59" i="4"/>
  <c r="N58" i="8" s="1"/>
  <c r="AV59" i="4"/>
  <c r="P58" i="8" s="1"/>
  <c r="AS59" i="4"/>
  <c r="M58" i="8" s="1"/>
  <c r="AR59" i="4"/>
  <c r="L58" i="8" s="1"/>
  <c r="AT59" i="4"/>
  <c r="R58" i="8" s="1"/>
  <c r="AQ59" i="4"/>
  <c r="J58" i="8" s="1"/>
  <c r="BC139" i="4"/>
  <c r="BD139" i="4" s="1"/>
  <c r="AV139" i="4"/>
  <c r="P138" i="8" s="1"/>
  <c r="AW139" i="4"/>
  <c r="T138" i="8" s="1"/>
  <c r="AU139" i="4"/>
  <c r="N138" i="8" s="1"/>
  <c r="AS139" i="4"/>
  <c r="M138" i="8" s="1"/>
  <c r="AR139" i="4"/>
  <c r="L138" i="8" s="1"/>
  <c r="AT139" i="4"/>
  <c r="R138" i="8" s="1"/>
  <c r="AQ139" i="4"/>
  <c r="J138" i="8" s="1"/>
  <c r="BC47" i="4"/>
  <c r="BD47" i="4" s="1"/>
  <c r="AW47" i="4"/>
  <c r="T46" i="8" s="1"/>
  <c r="AU47" i="4"/>
  <c r="N46" i="8" s="1"/>
  <c r="AS47" i="4"/>
  <c r="M46" i="8" s="1"/>
  <c r="AV47" i="4"/>
  <c r="P46" i="8" s="1"/>
  <c r="AT47" i="4"/>
  <c r="R46" i="8" s="1"/>
  <c r="AR47" i="4"/>
  <c r="L46" i="8" s="1"/>
  <c r="AQ47" i="4"/>
  <c r="J46" i="8" s="1"/>
  <c r="BC111" i="4"/>
  <c r="BD111" i="4" s="1"/>
  <c r="AV111" i="4"/>
  <c r="P110" i="8" s="1"/>
  <c r="AW111" i="4"/>
  <c r="T110" i="8" s="1"/>
  <c r="AU111" i="4"/>
  <c r="N110" i="8" s="1"/>
  <c r="AS111" i="4"/>
  <c r="M110" i="8" s="1"/>
  <c r="AT111" i="4"/>
  <c r="R110" i="8" s="1"/>
  <c r="AQ111" i="4"/>
  <c r="J110" i="8" s="1"/>
  <c r="AR111" i="4"/>
  <c r="L110" i="8" s="1"/>
  <c r="AW28" i="4"/>
  <c r="T27" i="8" s="1"/>
  <c r="BC28" i="4"/>
  <c r="BD28" i="4" s="1"/>
  <c r="AV28" i="4"/>
  <c r="R27" i="8" s="1"/>
  <c r="AT28" i="4"/>
  <c r="N27" i="8" s="1"/>
  <c r="AQ28" i="4"/>
  <c r="J27" i="8" s="1"/>
  <c r="AR28" i="4"/>
  <c r="L27" i="8" s="1"/>
  <c r="AS28" i="4"/>
  <c r="M27" i="8" s="1"/>
  <c r="AU28" i="4"/>
  <c r="P27" i="8" s="1"/>
  <c r="AW48" i="4"/>
  <c r="T47" i="8" s="1"/>
  <c r="BC48" i="4"/>
  <c r="BD48" i="4" s="1"/>
  <c r="AV48" i="4"/>
  <c r="P47" i="8" s="1"/>
  <c r="AT48" i="4"/>
  <c r="R47" i="8" s="1"/>
  <c r="AQ48" i="4"/>
  <c r="J47" i="8" s="1"/>
  <c r="AR48" i="4"/>
  <c r="L47" i="8" s="1"/>
  <c r="AS48" i="4"/>
  <c r="M47" i="8" s="1"/>
  <c r="AU48" i="4"/>
  <c r="N47" i="8" s="1"/>
  <c r="AW64" i="4"/>
  <c r="T63" i="8" s="1"/>
  <c r="BC64" i="4"/>
  <c r="BD64" i="4" s="1"/>
  <c r="AR64" i="4"/>
  <c r="L63" i="8" s="1"/>
  <c r="AV64" i="4"/>
  <c r="P63" i="8" s="1"/>
  <c r="AT64" i="4"/>
  <c r="R63" i="8" s="1"/>
  <c r="AU64" i="4"/>
  <c r="N63" i="8" s="1"/>
  <c r="AQ64" i="4"/>
  <c r="J63" i="8" s="1"/>
  <c r="AS64" i="4"/>
  <c r="M63" i="8" s="1"/>
  <c r="AU80" i="4"/>
  <c r="N79" i="8" s="1"/>
  <c r="AW80" i="4"/>
  <c r="T79" i="8" s="1"/>
  <c r="BC80" i="4"/>
  <c r="BD80" i="4" s="1"/>
  <c r="AR80" i="4"/>
  <c r="L79" i="8" s="1"/>
  <c r="AT80" i="4"/>
  <c r="R79" i="8" s="1"/>
  <c r="AV80" i="4"/>
  <c r="P79" i="8" s="1"/>
  <c r="AQ80" i="4"/>
  <c r="J79" i="8" s="1"/>
  <c r="AS80" i="4"/>
  <c r="M79" i="8" s="1"/>
  <c r="AU96" i="4"/>
  <c r="N95" i="8" s="1"/>
  <c r="AW96" i="4"/>
  <c r="T95" i="8" s="1"/>
  <c r="BC96" i="4"/>
  <c r="BD96" i="4" s="1"/>
  <c r="AR96" i="4"/>
  <c r="L95" i="8" s="1"/>
  <c r="AV96" i="4"/>
  <c r="P95" i="8" s="1"/>
  <c r="AT96" i="4"/>
  <c r="R95" i="8" s="1"/>
  <c r="AS96" i="4"/>
  <c r="M95" i="8" s="1"/>
  <c r="AQ96" i="4"/>
  <c r="J95" i="8" s="1"/>
  <c r="AU112" i="4"/>
  <c r="N111" i="8" s="1"/>
  <c r="AW112" i="4"/>
  <c r="T111" i="8" s="1"/>
  <c r="BC112" i="4"/>
  <c r="BD112" i="4" s="1"/>
  <c r="AR112" i="4"/>
  <c r="L111" i="8" s="1"/>
  <c r="AV112" i="4"/>
  <c r="P111" i="8" s="1"/>
  <c r="AT112" i="4"/>
  <c r="R111" i="8" s="1"/>
  <c r="AS112" i="4"/>
  <c r="M111" i="8" s="1"/>
  <c r="AQ112" i="4"/>
  <c r="J111" i="8" s="1"/>
  <c r="AU128" i="4"/>
  <c r="N127" i="8" s="1"/>
  <c r="AW128" i="4"/>
  <c r="T127" i="8" s="1"/>
  <c r="BC128" i="4"/>
  <c r="BD128" i="4" s="1"/>
  <c r="AR128" i="4"/>
  <c r="L127" i="8" s="1"/>
  <c r="AV128" i="4"/>
  <c r="P127" i="8" s="1"/>
  <c r="AT128" i="4"/>
  <c r="R127" i="8" s="1"/>
  <c r="AS128" i="4"/>
  <c r="M127" i="8" s="1"/>
  <c r="AQ128" i="4"/>
  <c r="J127" i="8" s="1"/>
  <c r="AW146" i="4"/>
  <c r="T145" i="8" s="1"/>
  <c r="AV146" i="4"/>
  <c r="P145" i="8" s="1"/>
  <c r="AT146" i="4"/>
  <c r="R145" i="8" s="1"/>
  <c r="AR146" i="4"/>
  <c r="L145" i="8" s="1"/>
  <c r="BC146" i="4"/>
  <c r="BD146" i="4" s="1"/>
  <c r="AU146" i="4"/>
  <c r="N145" i="8" s="1"/>
  <c r="AS146" i="4"/>
  <c r="M145" i="8" s="1"/>
  <c r="AQ146" i="4"/>
  <c r="J145" i="8" s="1"/>
  <c r="AW24" i="4"/>
  <c r="T23" i="8" s="1"/>
  <c r="BC24" i="4"/>
  <c r="BD24" i="4" s="1"/>
  <c r="AV24" i="4"/>
  <c r="R23" i="8" s="1"/>
  <c r="AT24" i="4"/>
  <c r="N23" i="8" s="1"/>
  <c r="AU24" i="4"/>
  <c r="P23" i="8" s="1"/>
  <c r="AQ24" i="4"/>
  <c r="J23" i="8" s="1"/>
  <c r="AS24" i="4"/>
  <c r="M23" i="8" s="1"/>
  <c r="AR24" i="4"/>
  <c r="L23" i="8" s="1"/>
  <c r="AV57" i="4"/>
  <c r="P56" i="8" s="1"/>
  <c r="BC57" i="4"/>
  <c r="BD57" i="4" s="1"/>
  <c r="AS57" i="4"/>
  <c r="M56" i="8" s="1"/>
  <c r="AW57" i="4"/>
  <c r="T56" i="8" s="1"/>
  <c r="AU57" i="4"/>
  <c r="N56" i="8" s="1"/>
  <c r="AQ57" i="4"/>
  <c r="J56" i="8" s="1"/>
  <c r="AT57" i="4"/>
  <c r="R56" i="8" s="1"/>
  <c r="AR57" i="4"/>
  <c r="L56" i="8" s="1"/>
  <c r="AV101" i="4"/>
  <c r="P100" i="8" s="1"/>
  <c r="BC101" i="4"/>
  <c r="BD101" i="4" s="1"/>
  <c r="AS101" i="4"/>
  <c r="M100" i="8" s="1"/>
  <c r="AU101" i="4"/>
  <c r="N100" i="8" s="1"/>
  <c r="AW101" i="4"/>
  <c r="T100" i="8" s="1"/>
  <c r="AR101" i="4"/>
  <c r="L100" i="8" s="1"/>
  <c r="AQ101" i="4"/>
  <c r="J100" i="8" s="1"/>
  <c r="AT101" i="4"/>
  <c r="R100" i="8" s="1"/>
  <c r="AV137" i="4"/>
  <c r="P136" i="8" s="1"/>
  <c r="BC137" i="4"/>
  <c r="BD137" i="4" s="1"/>
  <c r="AS137" i="4"/>
  <c r="M136" i="8" s="1"/>
  <c r="AW137" i="4"/>
  <c r="T136" i="8" s="1"/>
  <c r="AU137" i="4"/>
  <c r="N136" i="8" s="1"/>
  <c r="AQ137" i="4"/>
  <c r="J136" i="8" s="1"/>
  <c r="AT137" i="4"/>
  <c r="R136" i="8" s="1"/>
  <c r="AR137" i="4"/>
  <c r="L136" i="8" s="1"/>
  <c r="AW158" i="4"/>
  <c r="T157" i="8" s="1"/>
  <c r="AV158" i="4"/>
  <c r="P157" i="8" s="1"/>
  <c r="BC158" i="4"/>
  <c r="BD158" i="4" s="1"/>
  <c r="AT158" i="4"/>
  <c r="R157" i="8" s="1"/>
  <c r="AU158" i="4"/>
  <c r="N157" i="8" s="1"/>
  <c r="AR158" i="4"/>
  <c r="L157" i="8" s="1"/>
  <c r="AQ158" i="4"/>
  <c r="J157" i="8" s="1"/>
  <c r="AS158" i="4"/>
  <c r="M157" i="8" s="1"/>
  <c r="AV21" i="4"/>
  <c r="R20" i="8" s="1"/>
  <c r="BC21" i="4"/>
  <c r="BD21" i="4" s="1"/>
  <c r="AS21" i="4"/>
  <c r="M20" i="8" s="1"/>
  <c r="AU21" i="4"/>
  <c r="P20" i="8" s="1"/>
  <c r="AW21" i="4"/>
  <c r="T20" i="8" s="1"/>
  <c r="AQ21" i="4"/>
  <c r="J20" i="8" s="1"/>
  <c r="AR21" i="4"/>
  <c r="L20" i="8" s="1"/>
  <c r="AT21" i="4"/>
  <c r="N20" i="8" s="1"/>
  <c r="AV45" i="4"/>
  <c r="R44" i="8" s="1"/>
  <c r="BC45" i="4"/>
  <c r="BD45" i="4" s="1"/>
  <c r="AS45" i="4"/>
  <c r="M44" i="8" s="1"/>
  <c r="AW45" i="4"/>
  <c r="AU45" i="4"/>
  <c r="P44" i="8" s="1"/>
  <c r="AQ45" i="4"/>
  <c r="J44" i="8" s="1"/>
  <c r="AT45" i="4"/>
  <c r="N44" i="8" s="1"/>
  <c r="AR45" i="4"/>
  <c r="L44" i="8" s="1"/>
  <c r="AV69" i="4"/>
  <c r="P68" i="8" s="1"/>
  <c r="BC69" i="4"/>
  <c r="BD69" i="4" s="1"/>
  <c r="AS69" i="4"/>
  <c r="M68" i="8" s="1"/>
  <c r="AU69" i="4"/>
  <c r="N68" i="8" s="1"/>
  <c r="AW69" i="4"/>
  <c r="T68" i="8" s="1"/>
  <c r="AR69" i="4"/>
  <c r="L68" i="8" s="1"/>
  <c r="AQ69" i="4"/>
  <c r="J68" i="8" s="1"/>
  <c r="AT69" i="4"/>
  <c r="R68" i="8" s="1"/>
  <c r="AV97" i="4"/>
  <c r="P96" i="8" s="1"/>
  <c r="BC97" i="4"/>
  <c r="BD97" i="4" s="1"/>
  <c r="AW97" i="4"/>
  <c r="T96" i="8" s="1"/>
  <c r="AU97" i="4"/>
  <c r="N96" i="8" s="1"/>
  <c r="AS97" i="4"/>
  <c r="M96" i="8" s="1"/>
  <c r="AQ97" i="4"/>
  <c r="J96" i="8" s="1"/>
  <c r="AR97" i="4"/>
  <c r="L96" i="8" s="1"/>
  <c r="AT97" i="4"/>
  <c r="R96" i="8" s="1"/>
  <c r="AV125" i="4"/>
  <c r="P124" i="8" s="1"/>
  <c r="BC125" i="4"/>
  <c r="BD125" i="4" s="1"/>
  <c r="AS125" i="4"/>
  <c r="M124" i="8" s="1"/>
  <c r="AW125" i="4"/>
  <c r="T124" i="8" s="1"/>
  <c r="AU125" i="4"/>
  <c r="N124" i="8" s="1"/>
  <c r="AR125" i="4"/>
  <c r="L124" i="8" s="1"/>
  <c r="AQ125" i="4"/>
  <c r="J124" i="8" s="1"/>
  <c r="AT125" i="4"/>
  <c r="R124" i="8" s="1"/>
  <c r="AW26" i="4"/>
  <c r="T25" i="8" s="1"/>
  <c r="AT26" i="4"/>
  <c r="N25" i="8" s="1"/>
  <c r="BC26" i="4"/>
  <c r="BD26" i="4" s="1"/>
  <c r="AU26" i="4"/>
  <c r="P25" i="8" s="1"/>
  <c r="AV26" i="4"/>
  <c r="R25" i="8" s="1"/>
  <c r="AS26" i="4"/>
  <c r="M25" i="8" s="1"/>
  <c r="AR26" i="4"/>
  <c r="L25" i="8" s="1"/>
  <c r="AQ26" i="4"/>
  <c r="J25" i="8" s="1"/>
  <c r="AW42" i="4"/>
  <c r="T41" i="8" s="1"/>
  <c r="AT42" i="4"/>
  <c r="N41" i="8" s="1"/>
  <c r="BC42" i="4"/>
  <c r="BD42" i="4" s="1"/>
  <c r="AU42" i="4"/>
  <c r="P41" i="8" s="1"/>
  <c r="AV42" i="4"/>
  <c r="R41" i="8" s="1"/>
  <c r="AS42" i="4"/>
  <c r="M41" i="8" s="1"/>
  <c r="AR42" i="4"/>
  <c r="L41" i="8" s="1"/>
  <c r="AQ42" i="4"/>
  <c r="J41" i="8" s="1"/>
  <c r="AW58" i="4"/>
  <c r="T57" i="8" s="1"/>
  <c r="AT58" i="4"/>
  <c r="R57" i="8" s="1"/>
  <c r="BC58" i="4"/>
  <c r="BD58" i="4" s="1"/>
  <c r="AU58" i="4"/>
  <c r="N57" i="8" s="1"/>
  <c r="AR58" i="4"/>
  <c r="L57" i="8" s="1"/>
  <c r="AV58" i="4"/>
  <c r="P57" i="8" s="1"/>
  <c r="AS58" i="4"/>
  <c r="M57" i="8" s="1"/>
  <c r="AQ58" i="4"/>
  <c r="J57" i="8" s="1"/>
  <c r="AW74" i="4"/>
  <c r="T73" i="8" s="1"/>
  <c r="AT74" i="4"/>
  <c r="R73" i="8" s="1"/>
  <c r="BC74" i="4"/>
  <c r="BD74" i="4" s="1"/>
  <c r="AU74" i="4"/>
  <c r="N73" i="8" s="1"/>
  <c r="AR74" i="4"/>
  <c r="L73" i="8" s="1"/>
  <c r="AV74" i="4"/>
  <c r="P73" i="8" s="1"/>
  <c r="AS74" i="4"/>
  <c r="M73" i="8" s="1"/>
  <c r="AQ74" i="4"/>
  <c r="J73" i="8" s="1"/>
  <c r="AW90" i="4"/>
  <c r="T89" i="8" s="1"/>
  <c r="AV90" i="4"/>
  <c r="P89" i="8" s="1"/>
  <c r="AT90" i="4"/>
  <c r="R89" i="8" s="1"/>
  <c r="BC90" i="4"/>
  <c r="BD90" i="4" s="1"/>
  <c r="AU90" i="4"/>
  <c r="N89" i="8" s="1"/>
  <c r="AR90" i="4"/>
  <c r="L89" i="8" s="1"/>
  <c r="AS90" i="4"/>
  <c r="M89" i="8" s="1"/>
  <c r="AQ90" i="4"/>
  <c r="J89" i="8" s="1"/>
  <c r="AW106" i="4"/>
  <c r="T105" i="8" s="1"/>
  <c r="AV106" i="4"/>
  <c r="P105" i="8" s="1"/>
  <c r="AT106" i="4"/>
  <c r="R105" i="8" s="1"/>
  <c r="BC106" i="4"/>
  <c r="BD106" i="4" s="1"/>
  <c r="AU106" i="4"/>
  <c r="N105" i="8" s="1"/>
  <c r="AR106" i="4"/>
  <c r="L105" i="8" s="1"/>
  <c r="AS106" i="4"/>
  <c r="M105" i="8" s="1"/>
  <c r="AQ106" i="4"/>
  <c r="J105" i="8" s="1"/>
  <c r="AW122" i="4"/>
  <c r="T121" i="8" s="1"/>
  <c r="AV122" i="4"/>
  <c r="P121" i="8" s="1"/>
  <c r="AT122" i="4"/>
  <c r="R121" i="8" s="1"/>
  <c r="BC122" i="4"/>
  <c r="BD122" i="4" s="1"/>
  <c r="AU122" i="4"/>
  <c r="N121" i="8" s="1"/>
  <c r="AR122" i="4"/>
  <c r="L121" i="8" s="1"/>
  <c r="AS122" i="4"/>
  <c r="M121" i="8" s="1"/>
  <c r="AQ122" i="4"/>
  <c r="J121" i="8" s="1"/>
  <c r="AW138" i="4"/>
  <c r="T137" i="8" s="1"/>
  <c r="AV138" i="4"/>
  <c r="P137" i="8" s="1"/>
  <c r="AT138" i="4"/>
  <c r="R137" i="8" s="1"/>
  <c r="BC138" i="4"/>
  <c r="BD138" i="4" s="1"/>
  <c r="AU138" i="4"/>
  <c r="N137" i="8" s="1"/>
  <c r="AR138" i="4"/>
  <c r="L137" i="8" s="1"/>
  <c r="AS138" i="4"/>
  <c r="M137" i="8" s="1"/>
  <c r="AQ138" i="4"/>
  <c r="J137" i="8" s="1"/>
  <c r="BC159" i="4"/>
  <c r="BD159" i="4" s="1"/>
  <c r="AV159" i="4"/>
  <c r="P158" i="8" s="1"/>
  <c r="AW159" i="4"/>
  <c r="T158" i="8" s="1"/>
  <c r="AU159" i="4"/>
  <c r="N158" i="8" s="1"/>
  <c r="AS159" i="4"/>
  <c r="M158" i="8" s="1"/>
  <c r="AT159" i="4"/>
  <c r="R158" i="8" s="1"/>
  <c r="AQ159" i="4"/>
  <c r="J158" i="8" s="1"/>
  <c r="AR159" i="4"/>
  <c r="L158" i="8" s="1"/>
  <c r="AU152" i="4"/>
  <c r="N151" i="8" s="1"/>
  <c r="AW152" i="4"/>
  <c r="T151" i="8" s="1"/>
  <c r="BC152" i="4"/>
  <c r="BD152" i="4" s="1"/>
  <c r="AR152" i="4"/>
  <c r="L151" i="8" s="1"/>
  <c r="AT152" i="4"/>
  <c r="R151" i="8" s="1"/>
  <c r="AV152" i="4"/>
  <c r="P151" i="8" s="1"/>
  <c r="AQ152" i="4"/>
  <c r="J151" i="8" s="1"/>
  <c r="AS152" i="4"/>
  <c r="M151" i="8" s="1"/>
  <c r="BC15" i="4"/>
  <c r="BD15" i="4" s="1"/>
  <c r="AV15" i="4"/>
  <c r="R14" i="8" s="1"/>
  <c r="AU15" i="4"/>
  <c r="P14" i="8" s="1"/>
  <c r="AT15" i="4"/>
  <c r="N14" i="8" s="1"/>
  <c r="AW15" i="4"/>
  <c r="T14" i="8" s="1"/>
  <c r="AS15" i="4"/>
  <c r="M14" i="8" s="1"/>
  <c r="AR15" i="4"/>
  <c r="L14" i="8" s="1"/>
  <c r="AQ15" i="4"/>
  <c r="J14" i="8" s="1"/>
  <c r="BC16" i="4"/>
  <c r="BD16" i="4" s="1"/>
  <c r="AT16" i="4"/>
  <c r="N15" i="8" s="1"/>
  <c r="AW16" i="4"/>
  <c r="T15" i="8" s="1"/>
  <c r="AS16" i="4"/>
  <c r="M15" i="8" s="1"/>
  <c r="AV16" i="4"/>
  <c r="R15" i="8" s="1"/>
  <c r="AR16" i="4"/>
  <c r="L15" i="8" s="1"/>
  <c r="AU16" i="4"/>
  <c r="P15" i="8" s="1"/>
  <c r="AQ16" i="4"/>
  <c r="J15" i="8" s="1"/>
  <c r="AV14" i="4"/>
  <c r="R13" i="8" s="1"/>
  <c r="AT14" i="4"/>
  <c r="N13" i="8" s="1"/>
  <c r="AR14" i="4"/>
  <c r="L13" i="8" s="1"/>
  <c r="AU14" i="4"/>
  <c r="P13" i="8" s="1"/>
  <c r="AS14" i="4"/>
  <c r="M13" i="8" s="1"/>
  <c r="AQ14" i="4"/>
  <c r="J13" i="8" s="1"/>
  <c r="AU13" i="4"/>
  <c r="AT13" i="4"/>
  <c r="AS13" i="4"/>
  <c r="AR13" i="4"/>
  <c r="AV13" i="4"/>
  <c r="AQ13" i="4"/>
  <c r="BC14" i="4"/>
  <c r="BD14" i="4" s="1"/>
  <c r="BF32" i="5"/>
  <c r="BF37" i="5"/>
  <c r="BF36" i="5"/>
  <c r="BG32" i="5"/>
  <c r="BQ33" i="5"/>
  <c r="BG34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Y32" i="5"/>
  <c r="BT42" i="5"/>
  <c r="BD34" i="5"/>
  <c r="BN40" i="5"/>
  <c r="BE40" i="5"/>
  <c r="BT41" i="5"/>
  <c r="BT35" i="5"/>
  <c r="BT34" i="5"/>
  <c r="BD40" i="5"/>
  <c r="BD41" i="5"/>
  <c r="BD36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36" i="5"/>
  <c r="BP33" i="5"/>
  <c r="BP39" i="5"/>
  <c r="BS36" i="5"/>
  <c r="BV39" i="5"/>
  <c r="BC38" i="5"/>
  <c r="BC34" i="5"/>
  <c r="BC41" i="5"/>
  <c r="BP32" i="5"/>
  <c r="BP36" i="5"/>
  <c r="BP41" i="5"/>
  <c r="BG33" i="5"/>
  <c r="BG37" i="5"/>
  <c r="BG36" i="5"/>
  <c r="BA43" i="5"/>
  <c r="CA35" i="5"/>
  <c r="BC37" i="5"/>
  <c r="BC32" i="5"/>
  <c r="BP34" i="5"/>
  <c r="BP38" i="5"/>
  <c r="BG42" i="5"/>
  <c r="BG40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N13" i="4"/>
  <c r="AA8" i="5"/>
  <c r="D14" i="5"/>
  <c r="BA41" i="5" l="1"/>
  <c r="BB39" i="5"/>
  <c r="BB40" i="5"/>
  <c r="BA35" i="5"/>
  <c r="BA40" i="5"/>
  <c r="BA37" i="5"/>
  <c r="BA34" i="5"/>
  <c r="BB34" i="5"/>
  <c r="BB37" i="5"/>
  <c r="BB32" i="5"/>
  <c r="BB41" i="5"/>
  <c r="BB35" i="5"/>
  <c r="BA39" i="5"/>
  <c r="BB33" i="5"/>
  <c r="BB36" i="5"/>
  <c r="BA32" i="5"/>
  <c r="BA38" i="5"/>
  <c r="BB38" i="5"/>
  <c r="BA42" i="5"/>
  <c r="BA33" i="5"/>
  <c r="AY36" i="5"/>
  <c r="AX34" i="5"/>
  <c r="AK151" i="8"/>
  <c r="AK158" i="8"/>
  <c r="AK157" i="8"/>
  <c r="AK149" i="8"/>
  <c r="AK22" i="8"/>
  <c r="AK37" i="8"/>
  <c r="AK21" i="8"/>
  <c r="AK140" i="8"/>
  <c r="AK91" i="8"/>
  <c r="AK94" i="8"/>
  <c r="AK30" i="8"/>
  <c r="AK92" i="8"/>
  <c r="AK159" i="8"/>
  <c r="AK143" i="8"/>
  <c r="AK148" i="8"/>
  <c r="AK156" i="8"/>
  <c r="AK67" i="8"/>
  <c r="AK51" i="8"/>
  <c r="AK74" i="8"/>
  <c r="AK154" i="8"/>
  <c r="AK34" i="8"/>
  <c r="AK82" i="8"/>
  <c r="AK53" i="8"/>
  <c r="AK63" i="8"/>
  <c r="AK85" i="8"/>
  <c r="AK69" i="8"/>
  <c r="AK75" i="8"/>
  <c r="AK59" i="8"/>
  <c r="AK86" i="8"/>
  <c r="AK84" i="8"/>
  <c r="AK60" i="8"/>
  <c r="AK71" i="8"/>
  <c r="AK55" i="8"/>
  <c r="AK78" i="8"/>
  <c r="AK70" i="8"/>
  <c r="AK68" i="8"/>
  <c r="AK79" i="8"/>
  <c r="AK124" i="8"/>
  <c r="AK100" i="8"/>
  <c r="AK101" i="8"/>
  <c r="AK116" i="8"/>
  <c r="AK107" i="8"/>
  <c r="AK110" i="8"/>
  <c r="AK118" i="8"/>
  <c r="AK117" i="8"/>
  <c r="AK123" i="8"/>
  <c r="AK108" i="8"/>
  <c r="AK133" i="8"/>
  <c r="AK134" i="8"/>
  <c r="AK135" i="8"/>
  <c r="AK102" i="8"/>
  <c r="AK139" i="8"/>
  <c r="AK142" i="8"/>
  <c r="AK125" i="8"/>
  <c r="AK109" i="8"/>
  <c r="AK93" i="8"/>
  <c r="AK77" i="8"/>
  <c r="AK61" i="8"/>
  <c r="AK45" i="8"/>
  <c r="AK29" i="8"/>
  <c r="AK132" i="8"/>
  <c r="AK76" i="8"/>
  <c r="AK52" i="8"/>
  <c r="AK141" i="8"/>
  <c r="AK137" i="8"/>
  <c r="AK121" i="8"/>
  <c r="AK105" i="8"/>
  <c r="AK89" i="8"/>
  <c r="AK73" i="8"/>
  <c r="AK57" i="8"/>
  <c r="AK41" i="8"/>
  <c r="AK25" i="8"/>
  <c r="AK145" i="8"/>
  <c r="AK127" i="8"/>
  <c r="AK111" i="8"/>
  <c r="AK95" i="8"/>
  <c r="AK46" i="8"/>
  <c r="AK138" i="8"/>
  <c r="AK58" i="8"/>
  <c r="AK90" i="8"/>
  <c r="AK50" i="8"/>
  <c r="AK162" i="8"/>
  <c r="AK147" i="8"/>
  <c r="AK153" i="8"/>
  <c r="AK161" i="8"/>
  <c r="AK122" i="8"/>
  <c r="AK42" i="8"/>
  <c r="AK98" i="8"/>
  <c r="AK130" i="8"/>
  <c r="AK18" i="8"/>
  <c r="AK129" i="8"/>
  <c r="AK113" i="8"/>
  <c r="AK97" i="8"/>
  <c r="AK81" i="8"/>
  <c r="AK65" i="8"/>
  <c r="AK49" i="8"/>
  <c r="AK33" i="8"/>
  <c r="AK17" i="8"/>
  <c r="AK146" i="8"/>
  <c r="AK119" i="8"/>
  <c r="AK103" i="8"/>
  <c r="AK87" i="8"/>
  <c r="AK106" i="8"/>
  <c r="AK26" i="8"/>
  <c r="AK66" i="8"/>
  <c r="AK114" i="8"/>
  <c r="AK155" i="8"/>
  <c r="AK150" i="8"/>
  <c r="AK131" i="8"/>
  <c r="AK115" i="8"/>
  <c r="AK99" i="8"/>
  <c r="AK83" i="8"/>
  <c r="AK35" i="8"/>
  <c r="AK126" i="8"/>
  <c r="AK62" i="8"/>
  <c r="AK38" i="8"/>
  <c r="AK54" i="8"/>
  <c r="AK96" i="8"/>
  <c r="AK44" i="8"/>
  <c r="AK20" i="8"/>
  <c r="AK136" i="8"/>
  <c r="AK56" i="8"/>
  <c r="AK23" i="8"/>
  <c r="AK88" i="8"/>
  <c r="AK64" i="8"/>
  <c r="AK40" i="8"/>
  <c r="AK16" i="8"/>
  <c r="AK152" i="8"/>
  <c r="AK128" i="8"/>
  <c r="AK48" i="8"/>
  <c r="AK43" i="8"/>
  <c r="AK32" i="8"/>
  <c r="AK120" i="8"/>
  <c r="AK80" i="8"/>
  <c r="AK36" i="8"/>
  <c r="AK39" i="8"/>
  <c r="AK144" i="8"/>
  <c r="AK104" i="8"/>
  <c r="AK28" i="8"/>
  <c r="AK112" i="8"/>
  <c r="AK72" i="8"/>
  <c r="AK24" i="8"/>
  <c r="AK160" i="8"/>
  <c r="AK47" i="8"/>
  <c r="AK27" i="8"/>
  <c r="AK31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35" i="4"/>
  <c r="B35" i="4" s="1"/>
  <c r="C36" i="4"/>
  <c r="B36" i="4" s="1"/>
  <c r="C37" i="4"/>
  <c r="B37" i="4" s="1"/>
  <c r="C38" i="4"/>
  <c r="B38" i="4" s="1"/>
  <c r="C39" i="4"/>
  <c r="B39" i="4" s="1"/>
  <c r="C40" i="4"/>
  <c r="B40" i="4" s="1"/>
  <c r="C41" i="4"/>
  <c r="B41" i="4" s="1"/>
  <c r="A13" i="8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164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4" i="8" l="1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36" i="8"/>
  <c r="N45" i="5"/>
  <c r="A15" i="8" l="1"/>
  <c r="A37" i="8"/>
  <c r="A16" i="8" l="1"/>
  <c r="A38" i="8"/>
  <c r="A17" i="8" l="1"/>
  <c r="A39" i="8"/>
  <c r="AT45" i="5"/>
  <c r="A18" i="8" l="1"/>
  <c r="A40" i="8" l="1"/>
  <c r="A19" i="8"/>
  <c r="A20" i="8" l="1"/>
  <c r="A41" i="8"/>
  <c r="A43" i="8" l="1"/>
  <c r="A42" i="8"/>
  <c r="A21" i="8"/>
  <c r="A22" i="8" l="1"/>
  <c r="A23" i="8" l="1"/>
  <c r="A24" i="8" l="1"/>
  <c r="A25" i="8" l="1"/>
  <c r="A26" i="8" l="1"/>
  <c r="A27" i="8" l="1"/>
  <c r="A28" i="8" l="1"/>
  <c r="A29" i="8" l="1"/>
  <c r="A30" i="8" l="1"/>
  <c r="A31" i="8" l="1"/>
  <c r="A32" i="8" l="1"/>
  <c r="A33" i="8" l="1"/>
  <c r="A35" i="8" l="1"/>
  <c r="A34" i="8"/>
</calcChain>
</file>

<file path=xl/sharedStrings.xml><?xml version="1.0" encoding="utf-8"?>
<sst xmlns="http://schemas.openxmlformats.org/spreadsheetml/2006/main" count="2127" uniqueCount="1024">
  <si>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</si>
  <si>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</si>
  <si>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</si>
  <si>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</si>
  <si>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</si>
  <si>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</si>
  <si>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</si>
  <si>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</si>
  <si>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</si>
  <si>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</si>
  <si>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</si>
  <si>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</si>
  <si>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</si>
  <si>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</si>
  <si>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</si>
  <si>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</si>
  <si>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</si>
  <si>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</si>
  <si>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</si>
  <si>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</si>
  <si>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</si>
  <si>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</si>
  <si>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</si>
  <si>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</si>
  <si>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</si>
  <si>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</si>
  <si>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</si>
  <si>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</si>
  <si>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</si>
  <si>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</si>
  <si>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</si>
  <si>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</si>
  <si>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</si>
  <si>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</si>
  <si>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</si>
  <si>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</si>
  <si>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</si>
  <si>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</si>
  <si>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</si>
  <si>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</si>
  <si>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</si>
  <si>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</si>
  <si>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</si>
  <si>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</si>
  <si>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</si>
  <si>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</si>
  <si>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</si>
  <si>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</si>
  <si>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</si>
  <si>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</si>
  <si>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</si>
  <si>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</si>
  <si>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</si>
  <si>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</si>
  <si>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</si>
  <si>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</si>
  <si>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</si>
  <si>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</si>
  <si>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</si>
  <si>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</si>
  <si>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</si>
  <si>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</si>
  <si>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</si>
  <si>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</si>
  <si>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</si>
  <si>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</si>
  <si>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</si>
  <si>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</si>
  <si>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</si>
  <si>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</si>
  <si>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</si>
  <si>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</si>
  <si>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</si>
  <si>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</si>
  <si>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</si>
  <si>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</si>
  <si>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</si>
  <si>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</si>
  <si>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</si>
  <si>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</si>
  <si>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</si>
  <si>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</si>
  <si>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</si>
  <si>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</si>
  <si>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</si>
  <si>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</si>
  <si>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</si>
  <si>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</si>
  <si>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</si>
  <si>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</si>
  <si>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</si>
  <si>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</si>
  <si>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</si>
  <si>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</si>
  <si>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</si>
  <si>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</si>
  <si>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</si>
  <si>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</si>
  <si>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</si>
  <si>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</si>
  <si>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</si>
  <si>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</si>
  <si>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</si>
  <si>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</si>
  <si>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</si>
  <si>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</si>
  <si>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</si>
  <si>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</si>
  <si>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</si>
  <si>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</si>
  <si>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</si>
  <si>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</si>
  <si>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</si>
  <si>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</si>
  <si>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</si>
  <si>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</si>
  <si>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</si>
  <si>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</si>
  <si>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</si>
  <si>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</si>
  <si>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</si>
  <si>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</si>
  <si>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Adm.</t>
  </si>
  <si>
    <t>CIST</t>
  </si>
  <si>
    <t>Coord. Pedag.</t>
  </si>
  <si>
    <t>Psicólogo</t>
  </si>
  <si>
    <t>Apoyo Educativo</t>
  </si>
  <si>
    <t>Pers. Mantenim.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</si>
  <si>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</si>
  <si>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</si>
  <si>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</si>
  <si>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</si>
  <si>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</si>
  <si>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</si>
  <si>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</si>
  <si>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</si>
  <si>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</si>
  <si>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</si>
  <si>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</si>
  <si>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</si>
  <si>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</si>
  <si>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</si>
  <si>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</si>
  <si>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</si>
  <si>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</si>
  <si>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</si>
  <si>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</si>
  <si>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</si>
  <si>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</si>
  <si>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</si>
  <si>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</si>
  <si>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</si>
  <si>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</si>
  <si>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</si>
  <si>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</si>
  <si>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</si>
  <si>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</si>
  <si>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</si>
  <si>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</si>
  <si>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</si>
  <si>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</si>
  <si>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</si>
  <si>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JOSE CARLOS MARIATEGUI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</si>
  <si>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</si>
  <si>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</si>
  <si>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</si>
  <si>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</si>
  <si>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</si>
  <si>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</si>
  <si>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</si>
  <si>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</si>
  <si>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</si>
  <si>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</si>
  <si>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</si>
  <si>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</si>
  <si>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</si>
  <si>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</si>
  <si>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</si>
  <si>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</si>
  <si>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</si>
  <si>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</si>
  <si>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</si>
  <si>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</si>
  <si>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</si>
  <si>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</si>
  <si>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</si>
  <si>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</si>
  <si>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</si>
  <si>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</si>
  <si>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</si>
  <si>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</si>
  <si>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</si>
  <si>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</si>
  <si>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</si>
  <si>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</si>
  <si>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</si>
  <si>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</si>
  <si>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</si>
  <si>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</si>
  <si>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</si>
  <si>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</si>
  <si>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</si>
  <si>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</si>
  <si>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</si>
  <si>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</si>
  <si>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</si>
  <si>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</si>
  <si>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</si>
  <si>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</si>
  <si>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</si>
  <si>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</si>
  <si>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</si>
  <si>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</si>
  <si>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</si>
  <si>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</si>
  <si>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</si>
  <si>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</si>
  <si>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</si>
  <si>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</si>
  <si>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</si>
  <si>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</si>
  <si>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</si>
  <si>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</si>
  <si>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</si>
  <si>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</si>
  <si>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</si>
  <si>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</si>
  <si>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</si>
  <si>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</si>
  <si>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</si>
  <si>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</si>
  <si>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</si>
  <si>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</si>
  <si>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</si>
  <si>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</si>
  <si>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</si>
  <si>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</si>
  <si>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</si>
  <si>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</si>
  <si>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</si>
  <si>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</si>
  <si>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</si>
  <si>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</si>
  <si>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</si>
  <si>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</si>
  <si>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</si>
  <si>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</si>
  <si>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</si>
  <si>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</si>
  <si>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</si>
  <si>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</si>
  <si>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</si>
  <si>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</si>
  <si>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</si>
  <si>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</si>
  <si>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</si>
  <si>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</si>
  <si>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</si>
  <si>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</si>
  <si>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</si>
  <si>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</si>
  <si>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</si>
  <si>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</si>
  <si>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</si>
  <si>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</si>
  <si>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</si>
  <si>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</si>
  <si>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</si>
  <si>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</si>
  <si>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</si>
  <si>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</si>
  <si>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</si>
  <si>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</si>
  <si>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</si>
  <si>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</si>
  <si>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</si>
  <si>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</si>
  <si>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</si>
  <si>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</si>
  <si>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</si>
  <si>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</si>
  <si>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</si>
  <si>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</si>
  <si>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</si>
  <si>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</si>
  <si>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</si>
  <si>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</si>
  <si>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</si>
  <si>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</si>
  <si>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</si>
  <si>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</si>
  <si>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</si>
  <si>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</si>
  <si>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</si>
  <si>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</si>
  <si>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</si>
  <si>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</si>
  <si>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</si>
  <si>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</si>
  <si>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</si>
  <si>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</si>
  <si>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</si>
  <si>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</si>
  <si>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</si>
  <si>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</si>
  <si>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</si>
  <si>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</si>
  <si>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</si>
  <si>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</si>
  <si>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</si>
  <si>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</si>
  <si>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</si>
  <si>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</si>
  <si>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</si>
  <si>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</si>
  <si>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</si>
  <si>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</si>
  <si>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</si>
  <si>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</si>
  <si>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</si>
  <si>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</si>
  <si>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</si>
  <si>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</si>
  <si>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</si>
  <si>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</si>
  <si>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</si>
  <si>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</si>
  <si>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</si>
  <si>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</si>
  <si>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</si>
  <si>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</si>
  <si>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</si>
  <si>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</si>
  <si>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</si>
  <si>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</si>
  <si>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</si>
  <si>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</si>
  <si>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</si>
  <si>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</si>
  <si>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</si>
  <si>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</si>
  <si>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</si>
  <si>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</si>
  <si>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</si>
  <si>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</si>
  <si>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</si>
  <si>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</si>
  <si>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</si>
  <si>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</si>
  <si>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</si>
  <si>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</si>
  <si>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</si>
  <si>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</si>
  <si>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</si>
  <si>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</si>
  <si>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</si>
  <si>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</si>
  <si>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</si>
  <si>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</si>
  <si>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</si>
  <si>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</si>
  <si>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</si>
  <si>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</si>
  <si>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</si>
  <si>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</si>
  <si>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</si>
  <si>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</si>
  <si>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</si>
  <si>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</si>
  <si>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</si>
  <si>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</si>
  <si>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</si>
  <si>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</si>
  <si>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</si>
  <si>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</si>
  <si>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</si>
  <si>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</si>
  <si>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</si>
  <si>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</si>
  <si>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</si>
  <si>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</si>
  <si>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</si>
  <si>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</si>
  <si>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</si>
  <si>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</si>
  <si>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</si>
  <si>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</si>
  <si>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</si>
  <si>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</si>
  <si>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</si>
  <si>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</si>
  <si>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</si>
  <si>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</si>
  <si>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</si>
  <si>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</si>
  <si>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</si>
  <si>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</si>
  <si>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</si>
  <si>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</si>
  <si>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</si>
  <si>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</si>
  <si>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</si>
  <si>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</si>
  <si>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</si>
  <si>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</si>
  <si>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</si>
  <si>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</si>
  <si>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</si>
  <si>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</si>
  <si>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</si>
  <si>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</si>
  <si>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</si>
  <si>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</si>
  <si>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</si>
  <si>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</si>
  <si>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</si>
  <si>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</si>
  <si>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</si>
  <si>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</si>
  <si>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</si>
  <si>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</si>
  <si>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</si>
  <si>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</si>
  <si>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</si>
  <si>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</si>
  <si>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</si>
  <si>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</si>
  <si>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</si>
  <si>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</si>
  <si>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</si>
  <si>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</si>
  <si>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</si>
  <si>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</si>
  <si>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</si>
  <si>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</si>
  <si>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</si>
  <si>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</si>
  <si>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</si>
  <si>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</si>
  <si>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</si>
  <si>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</si>
  <si>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</si>
  <si>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</si>
  <si>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</si>
  <si>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</si>
  <si>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</si>
  <si>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</si>
  <si>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</si>
  <si>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</si>
  <si>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</si>
  <si>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</si>
  <si>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</si>
  <si>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</si>
  <si>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</si>
  <si>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</si>
  <si>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</si>
  <si>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</si>
  <si>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</si>
  <si>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</si>
  <si>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</si>
  <si>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</si>
  <si>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</si>
  <si>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</si>
  <si>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</si>
  <si>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</si>
  <si>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</si>
  <si>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</si>
  <si>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</si>
  <si>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</si>
  <si>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</si>
  <si>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</si>
  <si>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</si>
  <si>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</si>
  <si>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</si>
  <si>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</si>
  <si>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</si>
  <si>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</si>
  <si>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</si>
  <si>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</si>
  <si>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</si>
  <si>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</si>
  <si>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</si>
  <si>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</si>
  <si>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</si>
  <si>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</si>
  <si>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</si>
  <si>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</si>
  <si>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</si>
  <si>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</si>
  <si>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</si>
  <si>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</si>
  <si>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</si>
  <si>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</si>
  <si>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</si>
  <si>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</si>
  <si>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</si>
  <si>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</si>
  <si>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</si>
  <si>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</si>
  <si>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</si>
  <si>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</si>
  <si>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</si>
  <si>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</si>
  <si>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</si>
  <si>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</si>
  <si>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</si>
  <si>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</si>
  <si>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</si>
  <si>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</si>
  <si>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</si>
  <si>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</si>
  <si>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</si>
  <si>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</si>
  <si>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</si>
  <si>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</si>
  <si>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</si>
  <si>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</si>
  <si>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</si>
  <si>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</si>
  <si>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</si>
  <si>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</si>
  <si>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</si>
  <si>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</si>
  <si>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</si>
  <si>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</si>
  <si>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</si>
  <si>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</si>
  <si>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</si>
  <si>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</si>
  <si>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</si>
  <si>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</si>
  <si>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</si>
  <si>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</si>
  <si>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</si>
  <si>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</si>
  <si>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</si>
  <si>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</si>
  <si>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</si>
  <si>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</si>
  <si>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</si>
  <si>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</si>
  <si>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</si>
  <si>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</si>
  <si>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</si>
  <si>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</si>
  <si>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</si>
  <si>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</si>
  <si>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</si>
  <si>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</si>
  <si>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</si>
  <si>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</si>
  <si>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</si>
  <si>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</si>
  <si>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</si>
  <si>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</si>
  <si>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</si>
  <si>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</si>
  <si>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</si>
  <si>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</si>
  <si>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</si>
  <si>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</si>
  <si>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</si>
  <si>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</si>
  <si>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</si>
  <si>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</si>
  <si>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</si>
  <si>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</si>
  <si>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</si>
  <si>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</si>
  <si>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</si>
  <si>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</si>
  <si>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</si>
  <si>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</si>
  <si>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</si>
  <si>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</si>
  <si>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</si>
  <si>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</si>
  <si>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</si>
  <si>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</si>
  <si>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</si>
  <si>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</si>
  <si>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</si>
  <si>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</si>
  <si>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</si>
  <si>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</si>
  <si>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</si>
  <si>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</si>
  <si>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</si>
  <si>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</si>
  <si>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</si>
  <si>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</si>
  <si>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</si>
  <si>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</si>
  <si>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</si>
  <si>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</si>
  <si>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</si>
  <si>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</si>
  <si>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</si>
  <si>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</si>
  <si>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</si>
  <si>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</si>
  <si>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</si>
  <si>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</si>
  <si>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</si>
  <si>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</si>
  <si>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</si>
  <si>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</si>
  <si>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</si>
  <si>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</si>
  <si>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</si>
  <si>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</si>
  <si>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</si>
  <si>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</si>
  <si>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</si>
  <si>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</si>
  <si>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</si>
  <si>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</si>
  <si>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</si>
  <si>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</si>
  <si>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</si>
  <si>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</si>
  <si>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</si>
  <si>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</si>
  <si>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</si>
  <si>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</si>
  <si>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</si>
  <si>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</si>
  <si>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</si>
  <si>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</si>
  <si>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</si>
  <si>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</si>
  <si>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</si>
  <si>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</si>
  <si>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</si>
  <si>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</si>
  <si>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</si>
  <si>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</si>
  <si>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</si>
  <si>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</si>
  <si>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</si>
  <si>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</si>
  <si>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</si>
  <si>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</si>
  <si>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</si>
  <si>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</si>
  <si>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</si>
  <si>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</si>
  <si>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</si>
  <si>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</si>
  <si>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</si>
  <si>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</si>
  <si>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</si>
  <si>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</si>
  <si>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</si>
  <si>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</si>
  <si>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</si>
  <si>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</si>
  <si>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</si>
  <si>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</si>
  <si>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</si>
  <si>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</si>
  <si>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</si>
  <si>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</si>
  <si>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</si>
  <si>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</si>
  <si>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</si>
  <si>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</si>
  <si>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</si>
  <si>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</si>
  <si>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</si>
  <si>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</si>
  <si>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</si>
  <si>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</si>
  <si>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</si>
  <si>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</si>
  <si>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</si>
  <si>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</si>
  <si>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</si>
  <si>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</si>
  <si>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</si>
  <si>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</si>
  <si>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</si>
  <si>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</si>
  <si>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</si>
  <si>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</si>
  <si>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</si>
  <si>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</si>
  <si>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</si>
  <si>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</si>
  <si>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</si>
  <si>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</si>
  <si>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</si>
  <si>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</si>
  <si>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</si>
  <si>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</si>
  <si>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</si>
  <si>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</si>
  <si>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</si>
  <si>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</si>
  <si>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</si>
  <si>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</si>
  <si>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</si>
  <si>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</si>
  <si>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</si>
  <si>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</si>
  <si>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</si>
  <si>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</si>
  <si>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</si>
  <si>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</si>
  <si>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</si>
  <si>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</si>
  <si>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</si>
  <si>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</si>
  <si>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</si>
  <si>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</si>
  <si>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</si>
  <si>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</si>
  <si>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</si>
  <si>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</si>
  <si>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</si>
  <si>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</si>
  <si>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</si>
  <si>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</si>
  <si>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</si>
  <si>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</si>
  <si>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</si>
  <si>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</si>
  <si>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</si>
  <si>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</si>
  <si>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</si>
  <si>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</si>
  <si>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</si>
  <si>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</si>
  <si>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</si>
  <si>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</si>
  <si>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</si>
  <si>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</si>
  <si>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</si>
  <si>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</si>
  <si>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</si>
  <si>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</si>
  <si>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</si>
  <si>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</si>
  <si>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</si>
  <si>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</si>
  <si>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</si>
  <si>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</si>
  <si>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</si>
  <si>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</si>
  <si>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</si>
  <si>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</si>
  <si>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</si>
  <si>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</si>
  <si>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</si>
  <si>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</si>
  <si>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</si>
  <si>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</si>
  <si>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</si>
  <si>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</si>
  <si>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</si>
  <si>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</si>
  <si>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</si>
  <si>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</si>
  <si>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</si>
  <si>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</si>
  <si>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</si>
  <si>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</si>
  <si>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</si>
  <si>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</si>
  <si>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</si>
  <si>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</si>
  <si>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</si>
  <si>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</si>
  <si>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</si>
  <si>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</si>
  <si>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</si>
  <si>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</si>
  <si>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</si>
  <si>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</si>
  <si>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</si>
  <si>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</si>
  <si>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</si>
  <si>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</si>
  <si>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</si>
  <si>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</si>
  <si>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</si>
  <si>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</si>
  <si>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</si>
  <si>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</si>
  <si>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</si>
  <si>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</si>
  <si>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</si>
  <si>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</si>
  <si>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</si>
  <si>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</si>
  <si>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</si>
  <si>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</si>
  <si>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</si>
  <si>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</si>
  <si>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</si>
  <si>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</si>
  <si>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</si>
  <si>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</si>
  <si>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</si>
  <si>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</si>
  <si>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</si>
  <si>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</si>
  <si>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</si>
  <si>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</si>
  <si>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</si>
  <si>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</si>
  <si>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</si>
  <si>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</si>
  <si>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</si>
  <si>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</si>
  <si>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</si>
  <si>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</si>
  <si>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</si>
  <si>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</si>
  <si>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</si>
  <si>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</si>
  <si>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</si>
  <si>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</si>
  <si>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</si>
  <si>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</si>
  <si>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</si>
  <si>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</si>
  <si>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</si>
  <si>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</si>
  <si>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</si>
  <si>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</si>
  <si>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</si>
  <si>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</si>
  <si>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</si>
  <si>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</si>
  <si>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</si>
  <si>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</si>
  <si>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</si>
  <si>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</si>
  <si>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</si>
  <si>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</si>
  <si>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</si>
  <si>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</si>
  <si>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</si>
  <si>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</si>
  <si>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</si>
  <si>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</si>
  <si>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</si>
  <si>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</si>
  <si>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</si>
  <si>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</si>
  <si>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</si>
  <si>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</si>
  <si>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</si>
  <si>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</si>
  <si>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</si>
  <si>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</si>
  <si>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</si>
  <si>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</si>
  <si>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</si>
  <si>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</si>
  <si>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</si>
  <si>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</si>
  <si>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</si>
  <si>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</si>
  <si>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</si>
  <si>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</si>
  <si>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</si>
  <si>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</si>
  <si>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</si>
  <si>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</si>
  <si>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</si>
  <si>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</si>
  <si>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</si>
  <si>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</si>
  <si>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</si>
  <si>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</si>
  <si>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</si>
  <si>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</si>
  <si>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</si>
  <si>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</si>
  <si>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</si>
  <si>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</si>
  <si>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</si>
  <si>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</si>
  <si>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</si>
  <si>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</si>
  <si>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</si>
  <si>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</si>
  <si>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</si>
  <si>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</si>
  <si>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</si>
  <si>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</si>
  <si>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</si>
  <si>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</si>
  <si>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</si>
  <si>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</si>
  <si>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</si>
  <si>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</si>
  <si>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</si>
  <si>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</si>
  <si>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</si>
  <si>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</si>
  <si>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</si>
  <si>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</si>
  <si>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</si>
  <si>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</si>
  <si>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</si>
  <si>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</si>
  <si>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</si>
  <si>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</si>
  <si>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</si>
  <si>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</si>
  <si>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</si>
  <si>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</si>
  <si>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</si>
  <si>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</si>
  <si>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</si>
  <si>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</si>
  <si>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</si>
  <si>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</si>
  <si>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</si>
  <si>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</si>
  <si>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</si>
  <si>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</si>
  <si>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</si>
  <si>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</si>
  <si>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</si>
  <si>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Mañana y Tarde</t>
  </si>
  <si>
    <t>DIRECCION:</t>
  </si>
  <si>
    <t>DIST / CP:</t>
  </si>
  <si>
    <t>DU 026-2020
DS 009-2021</t>
  </si>
  <si>
    <t>Bibliotecario</t>
  </si>
  <si>
    <t>Aux. de Laboratorio</t>
  </si>
  <si>
    <t>Encargado</t>
  </si>
  <si>
    <t>1725878</t>
  </si>
  <si>
    <t>0240465</t>
  </si>
  <si>
    <t>1749217</t>
  </si>
  <si>
    <t>1153659</t>
  </si>
  <si>
    <t>0755165</t>
  </si>
  <si>
    <t>0805028</t>
  </si>
  <si>
    <t>CEBA - SEÑOR DE LOS MILAGROS</t>
  </si>
  <si>
    <t>EBA - Inicial e Intermedio</t>
  </si>
  <si>
    <t>EBA - Avanzado</t>
  </si>
  <si>
    <t>EBE - Inicial</t>
  </si>
  <si>
    <t>EBE - Primaria</t>
  </si>
  <si>
    <t>CETPRO</t>
  </si>
  <si>
    <t>Ilave</t>
  </si>
  <si>
    <t>Pilcuyo</t>
  </si>
  <si>
    <t>Faltas</t>
  </si>
  <si>
    <t>VACACIONES</t>
  </si>
  <si>
    <t>NORMAS  PARA EL REGISTRO Y CONTROL  DE ASISTENCIA  Y SU  APLICACIÓN  EN LA PLANILLA  ÚNICA DE PAGOS DE LOS  PROFESORES Y AUXILIARES DE EDUCACIÓN, EN EL  MARCO  DE LA LEY DE REFORMA MAGISTERIAL Y SU REGLAMENTO (R.S.G. N° 326-2017-MINEDU)</t>
  </si>
  <si>
    <t>CETPRO ILAVE</t>
  </si>
  <si>
    <t xml:space="preserve">JR.AREQUIPA </t>
  </si>
  <si>
    <t>EL COLLAO ILAVE</t>
  </si>
  <si>
    <t>29424526</t>
  </si>
  <si>
    <t>FLORES CHAMBI, HECTOR ERMINIO</t>
  </si>
  <si>
    <t>01321008</t>
  </si>
  <si>
    <t>01768328</t>
  </si>
  <si>
    <t>ORTEGA FRANCO, LIDIA GLADYS</t>
  </si>
  <si>
    <t>01285873</t>
  </si>
  <si>
    <t>CASTILLO ROMERO, Ermelinda</t>
  </si>
  <si>
    <t>01317037</t>
  </si>
  <si>
    <t>FIGUEROA CACERES, MARINA HERMELINDA</t>
  </si>
  <si>
    <t>01855874</t>
  </si>
  <si>
    <t xml:space="preserve">RAMOS NIETO, ROXANA </t>
  </si>
  <si>
    <t>01317904</t>
  </si>
  <si>
    <t>FLORES  BARRIGA, GUIDO HIPOLITO</t>
  </si>
  <si>
    <t>01332731</t>
  </si>
  <si>
    <t>RAMOS LLANOS, MARLENY</t>
  </si>
  <si>
    <t>01230083</t>
  </si>
  <si>
    <t>GARNICA BUSTINZA, MARCIA</t>
  </si>
  <si>
    <t>01836779</t>
  </si>
  <si>
    <t>HUACCA  MAMANI, ADRIAN</t>
  </si>
  <si>
    <t>01214256</t>
  </si>
  <si>
    <t>CONDORI  MONTESINOS, NORMA LEONOR</t>
  </si>
  <si>
    <t>01864703</t>
  </si>
  <si>
    <t>AGUILAR AGUILAR, BEATRIZ</t>
  </si>
  <si>
    <t>01308398</t>
  </si>
  <si>
    <t>RIOS  SALAS , SUSANA NORA</t>
  </si>
  <si>
    <t>29302061</t>
  </si>
  <si>
    <t>LLAVE FLORES , SIMON</t>
  </si>
  <si>
    <t>41267258</t>
  </si>
  <si>
    <t>CHAMBILLA ASQUI, YANETH</t>
  </si>
  <si>
    <t>01854148</t>
  </si>
  <si>
    <t>CACHICATARI MAMANI, ELIZABETH</t>
  </si>
  <si>
    <t>42549561</t>
  </si>
  <si>
    <t>ANCHAPURI APAZA, FREDDY</t>
  </si>
  <si>
    <t>01343435</t>
  </si>
  <si>
    <t>PEREZ NINA, DENYS</t>
  </si>
  <si>
    <t>41867710</t>
  </si>
  <si>
    <t>VELA  SANTOS, NESTOR LUCHO</t>
  </si>
  <si>
    <t>01306159</t>
  </si>
  <si>
    <t>ORDOÑEZ IGNACIOS, ARMINDA MARCIA</t>
  </si>
  <si>
    <t>62445374</t>
  </si>
  <si>
    <t>LUQUE MASCO, MEYER</t>
  </si>
  <si>
    <t>40923659</t>
  </si>
  <si>
    <t>CHATA CLAROA JUAN JOSÉ</t>
  </si>
  <si>
    <t>APAZA MAMANI, JULIO JAVIER</t>
  </si>
  <si>
    <t>40968968</t>
  </si>
  <si>
    <t>CENTENO TEVES, DARIO</t>
  </si>
  <si>
    <t>01341641</t>
  </si>
  <si>
    <t>RIOS PACORI SIDGAR MARIO</t>
  </si>
  <si>
    <t>44158734</t>
  </si>
  <si>
    <t>TOMA HUARAHUARA, YANET</t>
  </si>
  <si>
    <t>42951315</t>
  </si>
  <si>
    <t>ARACA VIZCARRA JUAN DE LA CRUZ</t>
  </si>
  <si>
    <t>01319357</t>
  </si>
  <si>
    <t>ARCE ALVAREZ, ANTONIETA</t>
  </si>
  <si>
    <t>02145784</t>
  </si>
  <si>
    <t>PARICOTO CASTILLO, FLORENTINA</t>
  </si>
  <si>
    <t>01795674</t>
  </si>
  <si>
    <t>MAMANI HUISA, EDGAR</t>
  </si>
  <si>
    <t>01800178</t>
  </si>
  <si>
    <t>ARO CATACHURA, AGUSTÍN</t>
  </si>
  <si>
    <t>01852943</t>
  </si>
  <si>
    <t>YAPURASI PACOHUANACO, JORGE</t>
  </si>
  <si>
    <t>01863882</t>
  </si>
  <si>
    <t>CAXI MAQUERA, Gerardo</t>
  </si>
  <si>
    <t>CAXI MAQUERA, GERARDO</t>
  </si>
  <si>
    <t>VILCA QUISPE ANGEL VIDAL</t>
  </si>
  <si>
    <t>JR. AREQUIPA  NRO 639</t>
  </si>
  <si>
    <t>Tecnico Productiva</t>
  </si>
  <si>
    <t>Ilave,    05 de Junio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</si>
</sst>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0000000"/>
    <numFmt numFmtId="166" formatCode="d/m;@"/>
  </numFmts>
  <fonts count="5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  <font>
      <b/>
      <sz val="12"/>
      <color rgb="FF0070C0"/>
      <name val="Century Gothic"/>
      <family val="2"/>
    </font>
    <font>
      <b/>
      <sz val="11"/>
      <color rgb="FF0070C0"/>
      <name val="Century Gothic"/>
      <family val="2"/>
    </font>
    <font>
      <sz val="1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/>
      <right style="medium">
        <color theme="3" tint="0.39997558519241921"/>
      </right>
      <top/>
      <bottom/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62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0" borderId="0" xfId="2" applyFont="1" applyProtection="1"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12" fillId="0" borderId="7" xfId="0" applyFont="1" applyBorder="1" applyProtection="1">
      <protection hidden="1"/>
    </xf>
    <xf numFmtId="0" fontId="24" fillId="0" borderId="48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51" fillId="0" borderId="26" xfId="0" applyFont="1" applyBorder="1" applyAlignment="1">
      <alignment horizontal="center" vertical="center" wrapText="1" readingOrder="1"/>
    </xf>
    <xf numFmtId="0" fontId="51" fillId="0" borderId="26" xfId="0" applyFont="1" applyBorder="1" applyAlignment="1">
      <alignment horizontal="left" vertical="center" wrapText="1" readingOrder="1"/>
    </xf>
    <xf numFmtId="0" fontId="51" fillId="0" borderId="4" xfId="0" applyFont="1" applyBorder="1" applyAlignment="1">
      <alignment horizontal="center" vertical="center" wrapText="1" readingOrder="1"/>
    </xf>
    <xf numFmtId="0" fontId="12" fillId="0" borderId="43" xfId="0" applyFont="1" applyBorder="1" applyAlignment="1" applyProtection="1">
      <alignment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1" fillId="0" borderId="45" xfId="0" applyFont="1" applyBorder="1" applyProtection="1">
      <protection hidden="1"/>
    </xf>
    <xf numFmtId="0" fontId="1" fillId="0" borderId="46" xfId="0" applyFont="1" applyBorder="1" applyProtection="1">
      <protection hidden="1"/>
    </xf>
    <xf numFmtId="0" fontId="11" fillId="0" borderId="47" xfId="0" applyFont="1" applyBorder="1" applyProtection="1">
      <protection hidden="1"/>
    </xf>
    <xf numFmtId="0" fontId="35" fillId="18" borderId="4" xfId="0" applyFont="1" applyFill="1" applyBorder="1" applyAlignment="1" applyProtection="1">
      <alignment horizontal="center"/>
      <protection hidden="1"/>
    </xf>
    <xf numFmtId="0" fontId="44" fillId="18" borderId="4" xfId="0" applyFont="1" applyFill="1" applyBorder="1" applyAlignment="1" applyProtection="1">
      <alignment horizontal="left"/>
      <protection hidden="1"/>
    </xf>
    <xf numFmtId="0" fontId="12" fillId="0" borderId="45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vertical="center"/>
      <protection hidden="1"/>
    </xf>
    <xf numFmtId="0" fontId="11" fillId="19" borderId="4" xfId="0" applyFont="1" applyFill="1" applyBorder="1" applyProtection="1">
      <protection hidden="1"/>
    </xf>
    <xf numFmtId="0" fontId="35" fillId="20" borderId="4" xfId="8" applyFont="1" applyFill="1" applyBorder="1" applyAlignment="1" applyProtection="1">
      <alignment horizontal="center" vertical="center" wrapText="1"/>
      <protection hidden="1"/>
    </xf>
    <xf numFmtId="0" fontId="12" fillId="20" borderId="4" xfId="0" applyFont="1" applyFill="1" applyBorder="1" applyAlignment="1" applyProtection="1">
      <alignment horizontal="center" vertical="center"/>
      <protection hidden="1"/>
    </xf>
    <xf numFmtId="0" fontId="35" fillId="20" borderId="4" xfId="8" applyFont="1" applyFill="1" applyBorder="1" applyAlignment="1" applyProtection="1">
      <alignment horizontal="center" vertical="center"/>
      <protection hidden="1"/>
    </xf>
    <xf numFmtId="0" fontId="41" fillId="21" borderId="4" xfId="2" applyFont="1" applyFill="1" applyBorder="1" applyAlignment="1" applyProtection="1">
      <alignment horizontal="center" vertical="center" wrapText="1"/>
      <protection hidden="1"/>
    </xf>
    <xf numFmtId="0" fontId="5" fillId="21" borderId="0" xfId="2" applyFont="1" applyFill="1" applyProtection="1">
      <protection hidden="1"/>
    </xf>
    <xf numFmtId="0" fontId="42" fillId="21" borderId="4" xfId="8" applyFont="1" applyFill="1" applyBorder="1" applyAlignment="1" applyProtection="1">
      <alignment horizontal="center" vertical="center" wrapText="1"/>
      <protection hidden="1"/>
    </xf>
    <xf numFmtId="0" fontId="35" fillId="21" borderId="0" xfId="8" applyFont="1" applyFill="1" applyBorder="1" applyAlignment="1" applyProtection="1">
      <alignment horizontal="center" vertical="center" wrapText="1"/>
      <protection hidden="1"/>
    </xf>
    <xf numFmtId="0" fontId="46" fillId="21" borderId="4" xfId="8" applyFont="1" applyFill="1" applyBorder="1" applyAlignment="1" applyProtection="1">
      <alignment horizontal="center" vertical="center" wrapText="1"/>
      <protection hidden="1"/>
    </xf>
    <xf numFmtId="0" fontId="41" fillId="21" borderId="4" xfId="2" applyFont="1" applyFill="1" applyBorder="1" applyAlignment="1" applyProtection="1">
      <alignment horizontal="center" vertical="center"/>
      <protection hidden="1"/>
    </xf>
    <xf numFmtId="0" fontId="41" fillId="21" borderId="4" xfId="2" applyFont="1" applyFill="1" applyBorder="1" applyAlignment="1" applyProtection="1">
      <alignment horizontal="center" vertical="top" wrapText="1"/>
      <protection hidden="1"/>
    </xf>
    <xf numFmtId="0" fontId="35" fillId="21" borderId="4" xfId="8" applyFont="1" applyFill="1" applyBorder="1" applyAlignment="1" applyProtection="1">
      <alignment horizontal="center" vertical="center" wrapText="1"/>
      <protection hidden="1"/>
    </xf>
    <xf numFmtId="0" fontId="11" fillId="21" borderId="4" xfId="0" applyFont="1" applyFill="1" applyBorder="1" applyProtection="1">
      <protection hidden="1"/>
    </xf>
    <xf numFmtId="0" fontId="35" fillId="21" borderId="4" xfId="8" applyFont="1" applyFill="1" applyBorder="1" applyAlignment="1" applyProtection="1">
      <alignment horizontal="center" vertical="center" textRotation="90" wrapText="1"/>
      <protection hidden="1"/>
    </xf>
    <xf numFmtId="0" fontId="12" fillId="21" borderId="4" xfId="0" applyFont="1" applyFill="1" applyBorder="1" applyAlignment="1" applyProtection="1">
      <alignment horizontal="center" vertical="center"/>
      <protection hidden="1"/>
    </xf>
    <xf numFmtId="0" fontId="35" fillId="22" borderId="4" xfId="0" applyFont="1" applyFill="1" applyBorder="1" applyAlignment="1" applyProtection="1">
      <alignment horizontal="center"/>
      <protection hidden="1"/>
    </xf>
    <xf numFmtId="0" fontId="12" fillId="22" borderId="0" xfId="0" applyFont="1" applyFill="1" applyAlignment="1" applyProtection="1">
      <alignment horizontal="center" vertical="center"/>
      <protection hidden="1"/>
    </xf>
    <xf numFmtId="0" fontId="18" fillId="22" borderId="0" xfId="9" applyFill="1" applyProtection="1">
      <protection hidden="1"/>
    </xf>
    <xf numFmtId="0" fontId="18" fillId="22" borderId="0" xfId="10" applyFill="1" applyProtection="1">
      <protection hidden="1"/>
    </xf>
    <xf numFmtId="0" fontId="11" fillId="22" borderId="0" xfId="0" applyFont="1" applyFill="1" applyProtection="1">
      <protection hidden="1"/>
    </xf>
    <xf numFmtId="0" fontId="18" fillId="22" borderId="0" xfId="6" applyFill="1" applyProtection="1">
      <protection hidden="1"/>
    </xf>
    <xf numFmtId="0" fontId="18" fillId="22" borderId="0" xfId="5" applyFill="1" applyProtection="1">
      <protection hidden="1"/>
    </xf>
    <xf numFmtId="49" fontId="57" fillId="23" borderId="4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left"/>
      <protection locked="0"/>
    </xf>
    <xf numFmtId="0" fontId="8" fillId="23" borderId="54" xfId="0" applyFont="1" applyFill="1" applyBorder="1" applyAlignment="1" applyProtection="1">
      <alignment horizontal="left"/>
      <protection locked="0"/>
    </xf>
    <xf numFmtId="0" fontId="0" fillId="0" borderId="4" xfId="0" applyBorder="1" applyProtection="1">
      <protection locked="0"/>
    </xf>
    <xf numFmtId="0" fontId="0" fillId="0" borderId="4" xfId="0" applyFill="1" applyBorder="1" applyAlignment="1" applyProtection="1">
      <alignment horizontal="left"/>
      <protection locked="0"/>
    </xf>
    <xf numFmtId="0" fontId="8" fillId="0" borderId="5" xfId="0" applyFont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8" xfId="0" applyFill="1" applyBorder="1" applyAlignment="1" applyProtection="1">
      <alignment horizontal="left"/>
      <protection locked="0"/>
    </xf>
    <xf numFmtId="0" fontId="13" fillId="0" borderId="4" xfId="0" applyNumberFormat="1" applyFont="1" applyBorder="1" applyAlignment="1" applyProtection="1">
      <alignment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49" fontId="12" fillId="0" borderId="4" xfId="0" applyNumberFormat="1" applyFont="1" applyFill="1" applyBorder="1" applyAlignment="1" applyProtection="1">
      <alignment horizontal="center" vertical="center"/>
      <protection locked="0"/>
    </xf>
    <xf numFmtId="0" fontId="11" fillId="0" borderId="4" xfId="0" applyNumberFormat="1" applyFont="1" applyBorder="1" applyAlignment="1" applyProtection="1">
      <alignment vertical="center"/>
      <protection locked="0"/>
    </xf>
    <xf numFmtId="0" fontId="25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21" borderId="9" xfId="2" applyNumberFormat="1" applyFont="1" applyFill="1" applyBorder="1" applyAlignment="1" applyProtection="1">
      <alignment horizontal="left"/>
      <protection locked="0"/>
    </xf>
    <xf numFmtId="49" fontId="31" fillId="21" borderId="4" xfId="2" applyNumberFormat="1" applyFont="1" applyFill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21" fillId="0" borderId="51" xfId="2" applyFont="1" applyBorder="1" applyAlignment="1" applyProtection="1">
      <alignment horizontal="left"/>
      <protection hidden="1"/>
    </xf>
    <xf numFmtId="0" fontId="21" fillId="0" borderId="52" xfId="2" applyFont="1" applyBorder="1" applyAlignment="1" applyProtection="1">
      <alignment horizontal="left"/>
      <protection hidden="1"/>
    </xf>
    <xf numFmtId="0" fontId="21" fillId="0" borderId="53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20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20" fillId="0" borderId="49" xfId="2" applyFont="1" applyBorder="1" applyAlignment="1" applyProtection="1">
      <alignment horizontal="center"/>
      <protection locked="0"/>
    </xf>
    <xf numFmtId="0" fontId="20" fillId="0" borderId="50" xfId="2" applyFont="1" applyBorder="1" applyAlignment="1" applyProtection="1">
      <alignment horizontal="center"/>
      <protection locked="0"/>
    </xf>
    <xf numFmtId="0" fontId="56" fillId="0" borderId="0" xfId="0" applyFont="1" applyAlignment="1" applyProtection="1">
      <alignment horizontal="center"/>
      <protection hidden="1"/>
    </xf>
    <xf numFmtId="0" fontId="44" fillId="18" borderId="4" xfId="0" applyFont="1" applyFill="1" applyBorder="1" applyAlignment="1" applyProtection="1">
      <alignment horizontal="left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center" vertical="center"/>
      <protection hidden="1"/>
    </xf>
    <xf numFmtId="0" fontId="46" fillId="22" borderId="2" xfId="0" applyFont="1" applyFill="1" applyBorder="1" applyAlignment="1" applyProtection="1">
      <alignment horizontal="left" indent="2"/>
      <protection hidden="1"/>
    </xf>
    <xf numFmtId="0" fontId="46" fillId="22" borderId="9" xfId="0" applyFont="1" applyFill="1" applyBorder="1" applyAlignment="1" applyProtection="1">
      <alignment horizontal="left" indent="2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11" fillId="0" borderId="4" xfId="0" applyFont="1" applyBorder="1" applyAlignment="1" applyProtection="1">
      <alignment horizontal="left"/>
      <protection locked="0"/>
    </xf>
    <xf numFmtId="0" fontId="35" fillId="20" borderId="4" xfId="8" applyFont="1" applyFill="1" applyBorder="1" applyAlignment="1" applyProtection="1">
      <alignment horizontal="center" vertical="center" wrapText="1"/>
      <protection hidden="1"/>
    </xf>
    <xf numFmtId="0" fontId="5" fillId="20" borderId="4" xfId="2" applyFont="1" applyFill="1" applyBorder="1" applyAlignment="1" applyProtection="1">
      <alignment horizontal="center"/>
      <protection hidden="1"/>
    </xf>
    <xf numFmtId="0" fontId="25" fillId="0" borderId="0" xfId="2" applyFont="1" applyAlignment="1" applyProtection="1">
      <alignment horizontal="center"/>
      <protection hidden="1"/>
    </xf>
    <xf numFmtId="0" fontId="37" fillId="20" borderId="4" xfId="8" applyFont="1" applyFill="1" applyBorder="1" applyAlignment="1" applyProtection="1">
      <alignment horizontal="center" vertical="center" wrapText="1"/>
      <protection hidden="1"/>
    </xf>
    <xf numFmtId="0" fontId="35" fillId="19" borderId="4" xfId="8" applyFont="1" applyFill="1" applyBorder="1" applyAlignment="1" applyProtection="1">
      <alignment horizontal="center" vertical="center" wrapText="1"/>
      <protection hidden="1"/>
    </xf>
    <xf numFmtId="0" fontId="35" fillId="19" borderId="4" xfId="8" applyFont="1" applyFill="1" applyBorder="1" applyAlignment="1" applyProtection="1">
      <alignment horizontal="center" vertical="center" textRotation="90" wrapText="1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55" fillId="0" borderId="0" xfId="0" applyFont="1" applyAlignment="1" applyProtection="1">
      <alignment horizontal="center"/>
      <protection hidden="1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35" fillId="21" borderId="4" xfId="8" applyFont="1" applyFill="1" applyBorder="1" applyAlignment="1" applyProtection="1">
      <alignment horizontal="center" vertical="center" wrapText="1"/>
      <protection hidden="1"/>
    </xf>
    <xf numFmtId="0" fontId="37" fillId="21" borderId="4" xfId="8" applyFont="1" applyFill="1" applyBorder="1" applyAlignment="1" applyProtection="1">
      <alignment horizontal="center" vertical="center" wrapText="1"/>
      <protection hidden="1"/>
    </xf>
    <xf numFmtId="0" fontId="41" fillId="21" borderId="4" xfId="2" applyFont="1" applyFill="1" applyBorder="1" applyAlignment="1" applyProtection="1">
      <alignment horizontal="center" vertical="center"/>
      <protection hidden="1"/>
    </xf>
    <xf numFmtId="0" fontId="35" fillId="21" borderId="23" xfId="8" applyFont="1" applyFill="1" applyBorder="1" applyAlignment="1" applyProtection="1">
      <alignment horizontal="center" vertical="center" wrapText="1"/>
      <protection hidden="1"/>
    </xf>
    <xf numFmtId="0" fontId="35" fillId="21" borderId="7" xfId="8" applyFont="1" applyFill="1" applyBorder="1" applyAlignment="1" applyProtection="1">
      <alignment horizontal="center" vertical="center" wrapText="1"/>
      <protection hidden="1"/>
    </xf>
    <xf numFmtId="0" fontId="35" fillId="21" borderId="24" xfId="8" applyFont="1" applyFill="1" applyBorder="1" applyAlignment="1" applyProtection="1">
      <alignment horizontal="center" vertical="center" wrapText="1"/>
      <protection hidden="1"/>
    </xf>
    <xf numFmtId="0" fontId="35" fillId="21" borderId="17" xfId="8" applyFont="1" applyFill="1" applyBorder="1" applyAlignment="1" applyProtection="1">
      <alignment horizontal="center" vertical="center" wrapText="1"/>
      <protection hidden="1"/>
    </xf>
    <xf numFmtId="0" fontId="35" fillId="21" borderId="6" xfId="8" applyFont="1" applyFill="1" applyBorder="1" applyAlignment="1" applyProtection="1">
      <alignment horizontal="center" vertical="center" wrapText="1"/>
      <protection hidden="1"/>
    </xf>
    <xf numFmtId="0" fontId="35" fillId="21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45" fillId="21" borderId="4" xfId="2" applyFont="1" applyFill="1" applyBorder="1" applyAlignment="1" applyProtection="1">
      <alignment horizontal="center" vertical="center"/>
      <protection hidden="1"/>
    </xf>
    <xf numFmtId="0" fontId="42" fillId="21" borderId="4" xfId="8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23" fillId="21" borderId="0" xfId="0" applyFont="1" applyFill="1" applyAlignment="1" applyProtection="1">
      <alignment horizontal="center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/>
    <cellStyle name="Normal" xfId="0" builtinId="0"/>
    <cellStyle name="Normal 2" xfId="1"/>
    <cellStyle name="Normal 2 2" xfId="4"/>
    <cellStyle name="Normal 3" xfId="2"/>
  </cellStyles>
  <dxfs count="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FF00"/>
      <color rgb="FFAEEC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905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0</xdr:colOff>
      <xdr:row>6</xdr:row>
      <xdr:rowOff>28574</xdr:rowOff>
    </xdr:from>
    <xdr:to>
      <xdr:col>8</xdr:col>
      <xdr:colOff>0</xdr:colOff>
      <xdr:row>38</xdr:row>
      <xdr:rowOff>152399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726" t="24613" r="50199" b="16916"/>
        <a:stretch/>
      </xdr:blipFill>
      <xdr:spPr>
        <a:xfrm>
          <a:off x="0" y="1171574"/>
          <a:ext cx="5381625" cy="621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9525</xdr:colOff>
          <xdr:row>4</xdr:row>
          <xdr:rowOff>0</xdr:rowOff>
        </xdr:from>
        <xdr:to>
          <xdr:col>22</xdr:col>
          <xdr:colOff>9525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solidFill>
          <a:srgbClr val="00B0F0"/>
        </a:solidFill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352424</xdr:colOff>
      <xdr:row>163</xdr:row>
      <xdr:rowOff>9524</xdr:rowOff>
    </xdr:from>
    <xdr:to>
      <xdr:col>20</xdr:col>
      <xdr:colOff>95249</xdr:colOff>
      <xdr:row>167</xdr:row>
      <xdr:rowOff>114299</xdr:rowOff>
    </xdr:to>
    <xdr:pic>
      <xdr:nvPicPr>
        <xdr:cNvPr id="4" name="Imagen 3" descr="I:\firma.jpg"/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92" t="34371" r="9678" b="48244"/>
        <a:stretch/>
      </xdr:blipFill>
      <xdr:spPr bwMode="auto">
        <a:xfrm>
          <a:off x="8734424" y="9210674"/>
          <a:ext cx="2085975" cy="828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workbookViewId="0">
      <selection activeCell="E44" sqref="E44"/>
    </sheetView>
  </sheetViews>
  <sheetFormatPr baseColWidth="10" defaultColWidth="0" defaultRowHeight="15" zeroHeight="1" x14ac:dyDescent="0.25"/>
  <cols>
    <col min="1" max="7" width="11.42578125" customWidth="1"/>
    <col min="8" max="8" width="0.710937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BN177"/>
  <sheetViews>
    <sheetView view="pageBreakPreview" topLeftCell="E1" zoomScaleNormal="100" zoomScaleSheetLayoutView="100" workbookViewId="0">
      <pane ySplit="13" topLeftCell="A14" activePane="bottomLeft" state="frozen"/>
      <selection pane="bottomLeft" activeCell="E163" sqref="E163"/>
    </sheetView>
  </sheetViews>
  <sheetFormatPr baseColWidth="10" defaultColWidth="0" defaultRowHeight="12.75" x14ac:dyDescent="0.2"/>
  <cols>
    <col min="1" max="1" width="4" style="20" customWidth="1"/>
    <col min="2" max="2" width="5.7109375" style="20" hidden="1" customWidth="1"/>
    <col min="3" max="3" width="0.85546875" style="20" customWidth="1"/>
    <col min="4" max="4" width="9.85546875" style="20" customWidth="1"/>
    <col min="5" max="5" width="36.5703125" style="20" customWidth="1"/>
    <col min="6" max="6" width="10.28515625" style="185" customWidth="1"/>
    <col min="7" max="7" width="11.140625" style="186" customWidth="1"/>
    <col min="8" max="8" width="9.7109375" style="20" customWidth="1"/>
    <col min="9" max="39" width="3.7109375" style="20" customWidth="1"/>
    <col min="40" max="44" width="3.7109375" style="20" hidden="1" customWidth="1"/>
    <col min="45" max="48" width="3.7109375" style="163" hidden="1" customWidth="1"/>
    <col min="49" max="49" width="5.140625" style="163" hidden="1" customWidth="1"/>
    <col min="50" max="66" width="3.7109375" style="163" hidden="1" customWidth="1"/>
    <col min="67" max="16384" width="11.42578125" style="163" hidden="1"/>
  </cols>
  <sheetData>
    <row r="1" spans="1:59" ht="13.15" customHeight="1" x14ac:dyDescent="0.2">
      <c r="A1" s="162"/>
      <c r="B1" s="162"/>
      <c r="C1" s="162"/>
      <c r="D1" s="162"/>
      <c r="E1" s="270" t="s">
        <v>951</v>
      </c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162"/>
      <c r="AK1" s="162"/>
      <c r="AL1" s="162"/>
      <c r="AM1" s="162"/>
      <c r="AN1" s="162"/>
      <c r="AO1" s="162"/>
      <c r="AP1" s="221"/>
      <c r="AQ1" s="221"/>
      <c r="AR1" s="221"/>
      <c r="BE1" s="163" t="s">
        <v>92</v>
      </c>
      <c r="BF1" s="163" t="s">
        <v>25</v>
      </c>
      <c r="BG1" s="163" t="s">
        <v>129</v>
      </c>
    </row>
    <row r="2" spans="1:59" ht="25.5" customHeight="1" x14ac:dyDescent="0.2">
      <c r="A2" s="162"/>
      <c r="B2" s="162"/>
      <c r="C2" s="162"/>
      <c r="D2" s="162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162"/>
      <c r="AK2" s="162"/>
      <c r="AL2" s="162"/>
      <c r="AM2" s="162"/>
      <c r="AN2" s="162"/>
      <c r="AO2" s="162"/>
      <c r="AP2" s="221"/>
      <c r="AQ2" s="221"/>
      <c r="AR2" s="221"/>
      <c r="BE2" s="163" t="s">
        <v>134</v>
      </c>
      <c r="BF2" s="163" t="s">
        <v>105</v>
      </c>
      <c r="BG2" s="163" t="s">
        <v>114</v>
      </c>
    </row>
    <row r="3" spans="1:59" ht="15" x14ac:dyDescent="0.25">
      <c r="A3" s="292" t="s">
        <v>90</v>
      </c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AK3" s="292"/>
      <c r="AL3" s="292"/>
      <c r="AM3" s="292"/>
      <c r="AN3" s="113"/>
      <c r="AO3" s="69"/>
      <c r="AP3" s="69"/>
      <c r="AQ3" s="69"/>
      <c r="AR3" s="69"/>
      <c r="BE3" s="163" t="s">
        <v>135</v>
      </c>
      <c r="BF3" s="163" t="s">
        <v>107</v>
      </c>
      <c r="BG3" s="163" t="s">
        <v>128</v>
      </c>
    </row>
    <row r="4" spans="1:59" ht="14.45" customHeight="1" thickBot="1" x14ac:dyDescent="0.3">
      <c r="B4" s="164"/>
      <c r="C4" s="164"/>
      <c r="D4" s="164"/>
      <c r="E4" s="286" t="s">
        <v>112</v>
      </c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164"/>
      <c r="AL4" s="164"/>
      <c r="AM4" s="164"/>
      <c r="AN4" s="164"/>
      <c r="AO4" s="164"/>
      <c r="AP4" s="164"/>
      <c r="AQ4" s="164"/>
      <c r="AR4" s="164"/>
      <c r="BE4" s="163" t="s">
        <v>118</v>
      </c>
      <c r="BF4" s="163" t="s">
        <v>106</v>
      </c>
      <c r="BG4" s="163" t="s">
        <v>130</v>
      </c>
    </row>
    <row r="5" spans="1:59" s="111" customFormat="1" ht="18.600000000000001" customHeight="1" thickTop="1" thickBot="1" x14ac:dyDescent="0.3">
      <c r="A5" s="113"/>
      <c r="C5" s="69"/>
      <c r="D5" s="69"/>
      <c r="E5" s="113" t="s">
        <v>925</v>
      </c>
      <c r="F5" s="220" t="s">
        <v>38</v>
      </c>
      <c r="G5" s="290" t="s">
        <v>43</v>
      </c>
      <c r="H5" s="290"/>
      <c r="I5" s="290"/>
      <c r="J5" s="290"/>
      <c r="K5" s="291"/>
      <c r="L5" s="165">
        <f>VLOOKUP(G5,CALEND!$A$17:$B$28,2,FALSE)</f>
        <v>5</v>
      </c>
      <c r="M5" s="88"/>
      <c r="P5" s="222"/>
      <c r="Q5" s="285" t="s">
        <v>23</v>
      </c>
      <c r="R5" s="285"/>
      <c r="S5" s="284">
        <v>2024</v>
      </c>
      <c r="T5" s="284"/>
      <c r="U5" s="284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287" t="s">
        <v>114</v>
      </c>
      <c r="AD5" s="288"/>
      <c r="AE5" s="288"/>
      <c r="AF5" s="288"/>
      <c r="AG5" s="288"/>
      <c r="AH5" s="288"/>
      <c r="AI5" s="289"/>
      <c r="AJ5" s="112"/>
      <c r="AK5" s="112"/>
      <c r="AL5" s="112"/>
      <c r="AM5" s="112"/>
      <c r="AN5" s="112"/>
      <c r="AO5" s="112"/>
      <c r="AP5" s="112"/>
      <c r="AQ5" s="112"/>
      <c r="AR5" s="112"/>
      <c r="BE5" s="163" t="s">
        <v>124</v>
      </c>
      <c r="BF5" s="163" t="s">
        <v>115</v>
      </c>
      <c r="BG5" s="163" t="s">
        <v>928</v>
      </c>
    </row>
    <row r="6" spans="1:59" s="111" customFormat="1" ht="18" customHeight="1" thickTop="1" thickBot="1" x14ac:dyDescent="0.35">
      <c r="C6" s="69"/>
      <c r="D6" s="69"/>
      <c r="E6" s="208" t="s">
        <v>93</v>
      </c>
      <c r="F6" s="281" t="s">
        <v>952</v>
      </c>
      <c r="G6" s="282"/>
      <c r="H6" s="282"/>
      <c r="I6" s="282"/>
      <c r="J6" s="283"/>
      <c r="K6" s="283"/>
      <c r="L6" s="283"/>
      <c r="M6" s="283"/>
      <c r="N6" s="282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63" t="s">
        <v>116</v>
      </c>
      <c r="BF6" s="163" t="s">
        <v>934</v>
      </c>
    </row>
    <row r="7" spans="1:59" s="111" customFormat="1" ht="15.6" customHeight="1" x14ac:dyDescent="0.25">
      <c r="B7" s="69"/>
      <c r="C7" s="69"/>
      <c r="D7" s="69"/>
      <c r="E7" s="209" t="s">
        <v>110</v>
      </c>
      <c r="F7" s="279" t="s">
        <v>1022</v>
      </c>
      <c r="G7" s="280"/>
      <c r="H7" s="280"/>
      <c r="I7" s="166"/>
      <c r="J7" s="271" t="s">
        <v>929</v>
      </c>
      <c r="K7" s="272"/>
      <c r="L7" s="272"/>
      <c r="M7" s="273"/>
      <c r="N7" s="279" t="s">
        <v>953</v>
      </c>
      <c r="O7" s="280"/>
      <c r="P7" s="280"/>
      <c r="Q7" s="280"/>
      <c r="R7" s="280"/>
      <c r="S7" s="280"/>
      <c r="T7" s="280"/>
      <c r="U7" s="280"/>
      <c r="V7" s="280"/>
      <c r="W7" s="280"/>
      <c r="X7" s="280"/>
      <c r="Y7" s="280"/>
      <c r="Z7" s="280"/>
      <c r="AB7" s="126"/>
      <c r="AC7" s="88"/>
      <c r="AD7" s="88"/>
      <c r="AE7" s="88"/>
      <c r="AF7" s="88"/>
      <c r="AG7" s="305"/>
      <c r="AH7" s="305"/>
      <c r="AI7" s="305"/>
      <c r="AJ7" s="305"/>
      <c r="AK7" s="305"/>
      <c r="AL7" s="216"/>
      <c r="AM7" s="216"/>
      <c r="AN7" s="71"/>
      <c r="AO7" s="92"/>
      <c r="AP7" s="92"/>
      <c r="AQ7" s="92"/>
      <c r="AR7" s="92"/>
      <c r="AS7" s="73"/>
      <c r="AT7" s="73"/>
      <c r="AU7" s="73"/>
      <c r="BE7" s="163" t="s">
        <v>117</v>
      </c>
      <c r="BF7" s="163"/>
    </row>
    <row r="8" spans="1:59" s="111" customFormat="1" ht="15.6" customHeight="1" thickBot="1" x14ac:dyDescent="0.3">
      <c r="A8" s="69"/>
      <c r="B8" s="70"/>
      <c r="C8" s="70"/>
      <c r="D8" s="70"/>
      <c r="E8" s="210" t="s">
        <v>108</v>
      </c>
      <c r="F8" s="277" t="s">
        <v>940</v>
      </c>
      <c r="G8" s="278"/>
      <c r="H8" s="278"/>
      <c r="I8" s="99"/>
      <c r="J8" s="274" t="s">
        <v>930</v>
      </c>
      <c r="K8" s="275"/>
      <c r="L8" s="275"/>
      <c r="M8" s="276"/>
      <c r="N8" s="279" t="s">
        <v>954</v>
      </c>
      <c r="O8" s="280"/>
      <c r="P8" s="280"/>
      <c r="Q8" s="280"/>
      <c r="R8" s="280"/>
      <c r="S8" s="280"/>
      <c r="T8" s="280"/>
      <c r="U8" s="280"/>
      <c r="V8" s="280"/>
      <c r="W8" s="280"/>
      <c r="X8" s="280"/>
      <c r="Y8" s="280"/>
      <c r="Z8" s="280"/>
      <c r="AA8" s="167"/>
      <c r="AK8" s="92"/>
      <c r="AL8" s="73"/>
      <c r="AM8" s="73"/>
      <c r="AN8" s="73"/>
      <c r="AO8" s="69"/>
      <c r="AP8" s="69"/>
      <c r="AQ8" s="69"/>
      <c r="AR8" s="69"/>
      <c r="BE8" s="111" t="s">
        <v>932</v>
      </c>
    </row>
    <row r="9" spans="1:59" ht="3.6" customHeight="1" x14ac:dyDescent="0.25">
      <c r="E9" s="168"/>
      <c r="F9" s="169"/>
      <c r="G9" s="170"/>
      <c r="H9" s="170"/>
      <c r="I9" s="170"/>
      <c r="J9" s="170"/>
      <c r="K9" s="170"/>
      <c r="L9" s="170"/>
      <c r="M9" s="170"/>
      <c r="O9" s="171"/>
      <c r="P9" s="171"/>
      <c r="Q9" s="171"/>
      <c r="R9" s="171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2"/>
      <c r="AD9" s="172"/>
      <c r="AE9" s="172"/>
      <c r="AF9" s="171"/>
      <c r="AG9" s="171"/>
      <c r="AH9" s="171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3"/>
      <c r="AT9" s="173"/>
      <c r="AU9" s="173"/>
      <c r="BE9" s="163" t="s">
        <v>120</v>
      </c>
    </row>
    <row r="10" spans="1:59" s="176" customFormat="1" ht="13.9" customHeight="1" x14ac:dyDescent="0.2">
      <c r="A10" s="303" t="s">
        <v>3</v>
      </c>
      <c r="B10" s="236"/>
      <c r="C10" s="236"/>
      <c r="D10" s="303" t="s">
        <v>1</v>
      </c>
      <c r="E10" s="303" t="s">
        <v>0</v>
      </c>
      <c r="F10" s="303" t="s">
        <v>92</v>
      </c>
      <c r="G10" s="306" t="s">
        <v>25</v>
      </c>
      <c r="H10" s="306" t="s">
        <v>113</v>
      </c>
      <c r="I10" s="304" t="s">
        <v>101</v>
      </c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174"/>
      <c r="AO10" s="174"/>
      <c r="AP10" s="174"/>
      <c r="AQ10" s="174"/>
      <c r="AR10" s="174"/>
      <c r="AS10" s="175"/>
      <c r="AT10" s="175"/>
      <c r="AU10" s="175"/>
      <c r="BE10" s="176" t="s">
        <v>933</v>
      </c>
    </row>
    <row r="11" spans="1:59" s="159" customFormat="1" ht="15.6" customHeight="1" x14ac:dyDescent="0.25">
      <c r="A11" s="303"/>
      <c r="B11" s="307" t="s">
        <v>37</v>
      </c>
      <c r="C11" s="308" t="s">
        <v>21</v>
      </c>
      <c r="D11" s="303"/>
      <c r="E11" s="303"/>
      <c r="F11" s="303"/>
      <c r="G11" s="306"/>
      <c r="H11" s="306"/>
      <c r="I11" s="237">
        <v>1</v>
      </c>
      <c r="J11" s="237">
        <v>2</v>
      </c>
      <c r="K11" s="237">
        <v>3</v>
      </c>
      <c r="L11" s="237">
        <v>4</v>
      </c>
      <c r="M11" s="237">
        <v>5</v>
      </c>
      <c r="N11" s="237">
        <v>6</v>
      </c>
      <c r="O11" s="237">
        <v>7</v>
      </c>
      <c r="P11" s="237">
        <v>8</v>
      </c>
      <c r="Q11" s="237">
        <v>9</v>
      </c>
      <c r="R11" s="237">
        <v>10</v>
      </c>
      <c r="S11" s="237">
        <v>11</v>
      </c>
      <c r="T11" s="237">
        <v>12</v>
      </c>
      <c r="U11" s="237">
        <v>13</v>
      </c>
      <c r="V11" s="237">
        <v>14</v>
      </c>
      <c r="W11" s="237">
        <v>15</v>
      </c>
      <c r="X11" s="237">
        <v>16</v>
      </c>
      <c r="Y11" s="237">
        <v>17</v>
      </c>
      <c r="Z11" s="237">
        <v>18</v>
      </c>
      <c r="AA11" s="237">
        <v>19</v>
      </c>
      <c r="AB11" s="237">
        <v>20</v>
      </c>
      <c r="AC11" s="237">
        <v>21</v>
      </c>
      <c r="AD11" s="237">
        <v>22</v>
      </c>
      <c r="AE11" s="237">
        <v>23</v>
      </c>
      <c r="AF11" s="237">
        <v>24</v>
      </c>
      <c r="AG11" s="237">
        <v>25</v>
      </c>
      <c r="AH11" s="237">
        <v>26</v>
      </c>
      <c r="AI11" s="237">
        <v>27</v>
      </c>
      <c r="AJ11" s="237">
        <v>28</v>
      </c>
      <c r="AK11" s="237">
        <v>29</v>
      </c>
      <c r="AL11" s="237">
        <f>IF(G5="FEBRERO","",30)</f>
        <v>30</v>
      </c>
      <c r="AM11" s="237">
        <f>IF(G5="FEBRERO","",31)</f>
        <v>31</v>
      </c>
      <c r="AN11" s="300" t="s">
        <v>56</v>
      </c>
      <c r="AO11" s="298" t="s">
        <v>18</v>
      </c>
      <c r="AP11" s="158"/>
      <c r="AQ11" s="158"/>
      <c r="AR11" s="158"/>
      <c r="BE11" s="163" t="s">
        <v>119</v>
      </c>
    </row>
    <row r="12" spans="1:59" s="159" customFormat="1" ht="16.149999999999999" customHeight="1" x14ac:dyDescent="0.25">
      <c r="A12" s="303"/>
      <c r="B12" s="307"/>
      <c r="C12" s="308"/>
      <c r="D12" s="303"/>
      <c r="E12" s="303"/>
      <c r="F12" s="303"/>
      <c r="G12" s="306"/>
      <c r="H12" s="306"/>
      <c r="I12" s="239" t="str">
        <f>IF(LEN(VLOOKUP($L$5,CALEND!$A$2:$AF$13,I$11+1,FALSE))&gt;0,VLOOKUP($L$5,CALEND!$A$2:$AF$13,I$11+1,FALSE),"")</f>
        <v>mi.</v>
      </c>
      <c r="J12" s="239" t="str">
        <f>IF(LEN(VLOOKUP($L$5,CALEND!$A$2:$AF$13,J$11+1,FALSE))&gt;0,VLOOKUP($L$5,CALEND!$A$2:$AF$13,J$11+1,FALSE),"")</f>
        <v>ju.</v>
      </c>
      <c r="K12" s="239" t="str">
        <f>IF(LEN(VLOOKUP($L$5,CALEND!$A$2:$AF$13,K$11+1,FALSE))&gt;0,VLOOKUP($L$5,CALEND!$A$2:$AF$13,K$11+1,FALSE),"")</f>
        <v>vi.</v>
      </c>
      <c r="L12" s="239" t="str">
        <f>IF(LEN(VLOOKUP($L$5,CALEND!$A$2:$AF$13,L$11+1,FALSE))&gt;0,VLOOKUP($L$5,CALEND!$A$2:$AF$13,L$11+1,FALSE),"")</f>
        <v>sá.</v>
      </c>
      <c r="M12" s="239" t="str">
        <f>IF(LEN(VLOOKUP($L$5,CALEND!$A$2:$AF$13,M$11+1,FALSE))&gt;0,VLOOKUP($L$5,CALEND!$A$2:$AF$13,M$11+1,FALSE),"")</f>
        <v>do.</v>
      </c>
      <c r="N12" s="239" t="str">
        <f>IF(LEN(VLOOKUP($L$5,CALEND!$A$2:$AF$13,N$11+1,FALSE))&gt;0,VLOOKUP($L$5,CALEND!$A$2:$AF$13,N$11+1,FALSE),"")</f>
        <v>lu.</v>
      </c>
      <c r="O12" s="239" t="str">
        <f>IF(LEN(VLOOKUP($L$5,CALEND!$A$2:$AF$13,O$11+1,FALSE))&gt;0,VLOOKUP($L$5,CALEND!$A$2:$AF$13,O$11+1,FALSE),"")</f>
        <v>ma.</v>
      </c>
      <c r="P12" s="239" t="str">
        <f>IF(LEN(VLOOKUP($L$5,CALEND!$A$2:$AF$13,P$11+1,FALSE))&gt;0,VLOOKUP($L$5,CALEND!$A$2:$AF$13,P$11+1,FALSE),"")</f>
        <v>mi.</v>
      </c>
      <c r="Q12" s="239" t="str">
        <f>IF(LEN(VLOOKUP($L$5,CALEND!$A$2:$AF$13,Q$11+1,FALSE))&gt;0,VLOOKUP($L$5,CALEND!$A$2:$AF$13,Q$11+1,FALSE),"")</f>
        <v>ju.</v>
      </c>
      <c r="R12" s="239" t="str">
        <f>IF(LEN(VLOOKUP($L$5,CALEND!$A$2:$AF$13,R$11+1,FALSE))&gt;0,VLOOKUP($L$5,CALEND!$A$2:$AF$13,R$11+1,FALSE),"")</f>
        <v>vi.</v>
      </c>
      <c r="S12" s="239" t="str">
        <f>IF(LEN(VLOOKUP($L$5,CALEND!$A$2:$AF$13,S$11+1,FALSE))&gt;0,VLOOKUP($L$5,CALEND!$A$2:$AF$13,S$11+1,FALSE),"")</f>
        <v>sá.</v>
      </c>
      <c r="T12" s="239" t="str">
        <f>IF(LEN(VLOOKUP($L$5,CALEND!$A$2:$AF$13,T$11+1,FALSE))&gt;0,VLOOKUP($L$5,CALEND!$A$2:$AF$13,T$11+1,FALSE),"")</f>
        <v>do.</v>
      </c>
      <c r="U12" s="239" t="str">
        <f>IF(LEN(VLOOKUP($L$5,CALEND!$A$2:$AF$13,U$11+1,FALSE))&gt;0,VLOOKUP($L$5,CALEND!$A$2:$AF$13,U$11+1,FALSE),"")</f>
        <v>lu.</v>
      </c>
      <c r="V12" s="239" t="str">
        <f>IF(LEN(VLOOKUP($L$5,CALEND!$A$2:$AF$13,V$11+1,FALSE))&gt;0,VLOOKUP($L$5,CALEND!$A$2:$AF$13,V$11+1,FALSE),"")</f>
        <v>ma.</v>
      </c>
      <c r="W12" s="239" t="str">
        <f>IF(LEN(VLOOKUP($L$5,CALEND!$A$2:$AF$13,W$11+1,FALSE))&gt;0,VLOOKUP($L$5,CALEND!$A$2:$AF$13,W$11+1,FALSE),"")</f>
        <v>mi.</v>
      </c>
      <c r="X12" s="239" t="str">
        <f>IF(LEN(VLOOKUP($L$5,CALEND!$A$2:$AF$13,X$11+1,FALSE))&gt;0,VLOOKUP($L$5,CALEND!$A$2:$AF$13,X$11+1,FALSE),"")</f>
        <v>ju.</v>
      </c>
      <c r="Y12" s="239" t="str">
        <f>IF(LEN(VLOOKUP($L$5,CALEND!$A$2:$AF$13,Y$11+1,FALSE))&gt;0,VLOOKUP($L$5,CALEND!$A$2:$AF$13,Y$11+1,FALSE),"")</f>
        <v>vi.</v>
      </c>
      <c r="Z12" s="239" t="str">
        <f>IF(LEN(VLOOKUP($L$5,CALEND!$A$2:$AF$13,Z$11+1,FALSE))&gt;0,VLOOKUP($L$5,CALEND!$A$2:$AF$13,Z$11+1,FALSE),"")</f>
        <v>sá.</v>
      </c>
      <c r="AA12" s="239" t="str">
        <f>IF(LEN(VLOOKUP($L$5,CALEND!$A$2:$AF$13,AA$11+1,FALSE))&gt;0,VLOOKUP($L$5,CALEND!$A$2:$AF$13,AA$11+1,FALSE),"")</f>
        <v>do.</v>
      </c>
      <c r="AB12" s="239" t="str">
        <f>IF(LEN(VLOOKUP($L$5,CALEND!$A$2:$AF$13,AB$11+1,FALSE))&gt;0,VLOOKUP($L$5,CALEND!$A$2:$AF$13,AB$11+1,FALSE),"")</f>
        <v>lu.</v>
      </c>
      <c r="AC12" s="239" t="str">
        <f>IF(LEN(VLOOKUP($L$5,CALEND!$A$2:$AF$13,AC$11+1,FALSE))&gt;0,VLOOKUP($L$5,CALEND!$A$2:$AF$13,AC$11+1,FALSE),"")</f>
        <v>ma.</v>
      </c>
      <c r="AD12" s="239" t="str">
        <f>IF(LEN(VLOOKUP($L$5,CALEND!$A$2:$AF$13,AD$11+1,FALSE))&gt;0,VLOOKUP($L$5,CALEND!$A$2:$AF$13,AD$11+1,FALSE),"")</f>
        <v>mi.</v>
      </c>
      <c r="AE12" s="239" t="str">
        <f>IF(LEN(VLOOKUP($L$5,CALEND!$A$2:$AF$13,AE$11+1,FALSE))&gt;0,VLOOKUP($L$5,CALEND!$A$2:$AF$13,AE$11+1,FALSE),"")</f>
        <v>ju.</v>
      </c>
      <c r="AF12" s="239" t="str">
        <f>IF(LEN(VLOOKUP($L$5,CALEND!$A$2:$AF$13,AF$11+1,FALSE))&gt;0,VLOOKUP($L$5,CALEND!$A$2:$AF$13,AF$11+1,FALSE),"")</f>
        <v>vi.</v>
      </c>
      <c r="AG12" s="239" t="str">
        <f>IF(LEN(VLOOKUP($L$5,CALEND!$A$2:$AF$13,AG$11+1,FALSE))&gt;0,VLOOKUP($L$5,CALEND!$A$2:$AF$13,AG$11+1,FALSE),"")</f>
        <v>sá.</v>
      </c>
      <c r="AH12" s="239" t="str">
        <f>IF(LEN(VLOOKUP($L$5,CALEND!$A$2:$AF$13,AH$11+1,FALSE))&gt;0,VLOOKUP($L$5,CALEND!$A$2:$AF$13,AH$11+1,FALSE),"")</f>
        <v>do.</v>
      </c>
      <c r="AI12" s="239" t="str">
        <f>IF(LEN(VLOOKUP($L$5,CALEND!$A$2:$AF$13,AI$11+1,FALSE))&gt;0,VLOOKUP($L$5,CALEND!$A$2:$AF$13,AI$11+1,FALSE),"")</f>
        <v>lu.</v>
      </c>
      <c r="AJ12" s="239" t="str">
        <f>IF(LEN(VLOOKUP($L$5,CALEND!$A$2:$AF$13,AJ$11+1,FALSE))&gt;0,VLOOKUP($L$5,CALEND!$A$2:$AF$13,AJ$11+1,FALSE),"")</f>
        <v>ma.</v>
      </c>
      <c r="AK12" s="239" t="str">
        <f>IF(LEN(VLOOKUP($L$5,CALEND!$A$2:$AF$13,AK$11+1,FALSE))&gt;0,VLOOKUP($L$5,CALEND!$A$2:$AF$13,AK$11+1,FALSE),"")</f>
        <v>mi.</v>
      </c>
      <c r="AL12" s="239" t="str">
        <f>IF(AL11="","",IF(LEN(VLOOKUP($L$5,CALEND!$A$2:$AF$13,AL$11+1,FALSE))&gt;0,VLOOKUP($L$5,CALEND!$A$2:$AF$13,AL$11+1,FALSE),""))</f>
        <v>ju.</v>
      </c>
      <c r="AM12" s="239" t="str">
        <f>IF(AL11="","",IF(LEN(VLOOKUP($L$5,CALEND!$A$2:$AF$13,AM$11+1,FALSE))&gt;0,VLOOKUP($L$5,CALEND!$A$2:$AF$13,AM$11+1,FALSE),""))</f>
        <v>vi.</v>
      </c>
      <c r="AN12" s="301"/>
      <c r="AO12" s="299"/>
      <c r="AP12" s="158"/>
      <c r="AQ12" s="232" t="s">
        <v>99</v>
      </c>
      <c r="AR12" s="232" t="s">
        <v>145</v>
      </c>
      <c r="AS12" s="232" t="s">
        <v>143</v>
      </c>
      <c r="AT12" s="232" t="s">
        <v>140</v>
      </c>
      <c r="AU12" s="232" t="s">
        <v>137</v>
      </c>
      <c r="AV12" s="232" t="s">
        <v>73</v>
      </c>
      <c r="AW12" s="232" t="s">
        <v>97</v>
      </c>
      <c r="AX12" s="232" t="s">
        <v>98</v>
      </c>
      <c r="AY12" s="232" t="s">
        <v>96</v>
      </c>
      <c r="BE12" s="176" t="s">
        <v>131</v>
      </c>
    </row>
    <row r="13" spans="1:59" s="183" customFormat="1" ht="14.25" hidden="1" x14ac:dyDescent="0.2">
      <c r="A13" s="238"/>
      <c r="B13" s="12" t="str">
        <f>IF(LEN(C13)&gt;0,VLOOKUP($F$6,DATA!$A:$S,2,FALSE),"")</f>
        <v/>
      </c>
      <c r="C13" s="11" t="str">
        <f t="shared" ref="C13:C41" si="0">IF(LEN(E13)&gt;0,$G$5,"")</f>
        <v/>
      </c>
      <c r="D13" s="11"/>
      <c r="E13" s="128"/>
      <c r="F13" s="177"/>
      <c r="G13" s="178"/>
      <c r="H13" s="179"/>
      <c r="I13" s="129" t="str">
        <f t="shared" ref="I13:AM13" si="1">IF(AND(LEN($E13)&gt;0,I$12&lt;&gt;"sá.",I$12&lt;&gt;"do.",I$12&lt;&gt;""),"C","")</f>
        <v/>
      </c>
      <c r="J13" s="129" t="str">
        <f t="shared" si="1"/>
        <v/>
      </c>
      <c r="K13" s="129" t="str">
        <f t="shared" si="1"/>
        <v/>
      </c>
      <c r="L13" s="129" t="str">
        <f t="shared" si="1"/>
        <v/>
      </c>
      <c r="M13" s="129" t="str">
        <f t="shared" si="1"/>
        <v/>
      </c>
      <c r="N13" s="129" t="str">
        <f t="shared" si="1"/>
        <v/>
      </c>
      <c r="O13" s="129" t="str">
        <f t="shared" si="1"/>
        <v/>
      </c>
      <c r="P13" s="129" t="str">
        <f t="shared" si="1"/>
        <v/>
      </c>
      <c r="Q13" s="129" t="str">
        <f t="shared" si="1"/>
        <v/>
      </c>
      <c r="R13" s="129" t="str">
        <f t="shared" si="1"/>
        <v/>
      </c>
      <c r="S13" s="129" t="str">
        <f t="shared" si="1"/>
        <v/>
      </c>
      <c r="T13" s="129" t="str">
        <f t="shared" si="1"/>
        <v/>
      </c>
      <c r="U13" s="129" t="str">
        <f t="shared" si="1"/>
        <v/>
      </c>
      <c r="V13" s="129" t="str">
        <f t="shared" si="1"/>
        <v/>
      </c>
      <c r="W13" s="129" t="str">
        <f t="shared" si="1"/>
        <v/>
      </c>
      <c r="X13" s="129" t="str">
        <f t="shared" si="1"/>
        <v/>
      </c>
      <c r="Y13" s="129" t="str">
        <f t="shared" si="1"/>
        <v/>
      </c>
      <c r="Z13" s="129" t="str">
        <f t="shared" si="1"/>
        <v/>
      </c>
      <c r="AA13" s="129" t="str">
        <f t="shared" si="1"/>
        <v/>
      </c>
      <c r="AB13" s="129" t="str">
        <f t="shared" si="1"/>
        <v/>
      </c>
      <c r="AC13" s="129" t="str">
        <f t="shared" si="1"/>
        <v/>
      </c>
      <c r="AD13" s="129" t="str">
        <f t="shared" si="1"/>
        <v/>
      </c>
      <c r="AE13" s="129" t="str">
        <f t="shared" si="1"/>
        <v/>
      </c>
      <c r="AF13" s="129" t="str">
        <f t="shared" si="1"/>
        <v/>
      </c>
      <c r="AG13" s="129" t="str">
        <f t="shared" si="1"/>
        <v/>
      </c>
      <c r="AH13" s="129" t="str">
        <f t="shared" si="1"/>
        <v/>
      </c>
      <c r="AI13" s="129" t="str">
        <f t="shared" si="1"/>
        <v/>
      </c>
      <c r="AJ13" s="129" t="str">
        <f t="shared" si="1"/>
        <v/>
      </c>
      <c r="AK13" s="129" t="str">
        <f t="shared" si="1"/>
        <v/>
      </c>
      <c r="AL13" s="129" t="str">
        <f t="shared" si="1"/>
        <v/>
      </c>
      <c r="AM13" s="129" t="str">
        <f t="shared" si="1"/>
        <v/>
      </c>
      <c r="AN13" s="128" t="str">
        <f t="shared" ref="AN13" si="2">IF(OR(COUNTIF($I13:$AM13,"X")&gt;0,COUNTIF($I13:$AM13,"L")&gt;0),COUNTIF($I13:$AM13,"X")+COUNTIF($I13:$AM13,"L"),"")</f>
        <v/>
      </c>
      <c r="AO13" s="180"/>
      <c r="AP13" s="181"/>
      <c r="AQ13" s="182">
        <f>COUNTIF(J13:AM13,$AO$9)</f>
        <v>0</v>
      </c>
      <c r="AR13" s="182">
        <f>COUNTIF(J13:AM13,$AP$9)</f>
        <v>0</v>
      </c>
      <c r="AS13" s="182">
        <f>COUNTIF(J13:AM13,$AQ$9)</f>
        <v>0</v>
      </c>
      <c r="AT13" s="182">
        <f>COUNTIF(J13:AM13,$AR$9)</f>
        <v>0</v>
      </c>
      <c r="AU13" s="182">
        <f>COUNTIF(J13:AM13,$AS$9)</f>
        <v>0</v>
      </c>
      <c r="AV13" s="182">
        <f>COUNTIF(J13:AM13,$AT$9)</f>
        <v>0</v>
      </c>
      <c r="BE13" s="176" t="s">
        <v>121</v>
      </c>
    </row>
    <row r="14" spans="1:59" s="183" customFormat="1" ht="14.65" customHeight="1" x14ac:dyDescent="0.25">
      <c r="A14" s="238">
        <f>IF(LEN(E14)&gt;0,1+A13,"")</f>
        <v>1</v>
      </c>
      <c r="B14" s="12" t="e">
        <f>IF(LEN(C14)&gt;0,VLOOKUP($F$8,DATA!$A$4:$A$296,1,FALSE),"")</f>
        <v>#N/A</v>
      </c>
      <c r="C14" s="11" t="str">
        <f t="shared" si="0"/>
        <v>MAYO</v>
      </c>
      <c r="D14" s="258" t="s">
        <v>955</v>
      </c>
      <c r="E14" s="259" t="s">
        <v>956</v>
      </c>
      <c r="F14" s="135" t="s">
        <v>135</v>
      </c>
      <c r="G14" s="134" t="s">
        <v>105</v>
      </c>
      <c r="H14" s="125">
        <v>40</v>
      </c>
      <c r="I14" s="223"/>
      <c r="J14" s="223" t="str">
        <f t="shared" ref="J14:K20" si="3">IF(AND(LEN($E14)&gt;0,J$12&lt;&gt;"sá.",J$12&lt;&gt;"do.",J$12&lt;&gt;""),"A","")</f>
        <v>A</v>
      </c>
      <c r="K14" s="223" t="str">
        <f t="shared" si="3"/>
        <v>A</v>
      </c>
      <c r="L14" s="223"/>
      <c r="M14" s="223" t="str">
        <f t="shared" ref="M14:AM14" si="4">IF(AND(LEN($E14)&gt;0,M$12&lt;&gt;"sá.",M$12&lt;&gt;"do.",M$12&lt;&gt;""),"A","")</f>
        <v/>
      </c>
      <c r="N14" s="223" t="str">
        <f t="shared" si="4"/>
        <v>A</v>
      </c>
      <c r="O14" s="223" t="str">
        <f t="shared" si="4"/>
        <v>A</v>
      </c>
      <c r="P14" s="223" t="str">
        <f t="shared" si="4"/>
        <v>A</v>
      </c>
      <c r="Q14" s="223" t="str">
        <f t="shared" si="4"/>
        <v>A</v>
      </c>
      <c r="R14" s="223" t="str">
        <f t="shared" si="4"/>
        <v>A</v>
      </c>
      <c r="S14" s="223" t="str">
        <f t="shared" si="4"/>
        <v/>
      </c>
      <c r="T14" s="223" t="str">
        <f t="shared" si="4"/>
        <v/>
      </c>
      <c r="U14" s="223" t="str">
        <f t="shared" si="4"/>
        <v>A</v>
      </c>
      <c r="V14" s="223" t="str">
        <f t="shared" si="4"/>
        <v>A</v>
      </c>
      <c r="W14" s="223" t="str">
        <f t="shared" si="4"/>
        <v>A</v>
      </c>
      <c r="X14" s="223" t="str">
        <f t="shared" si="4"/>
        <v>A</v>
      </c>
      <c r="Y14" s="223" t="str">
        <f t="shared" si="4"/>
        <v>A</v>
      </c>
      <c r="Z14" s="223" t="str">
        <f t="shared" si="4"/>
        <v/>
      </c>
      <c r="AA14" s="223" t="str">
        <f t="shared" si="4"/>
        <v/>
      </c>
      <c r="AB14" s="223" t="str">
        <f t="shared" si="4"/>
        <v>A</v>
      </c>
      <c r="AC14" s="223" t="str">
        <f t="shared" si="4"/>
        <v>A</v>
      </c>
      <c r="AD14" s="223" t="str">
        <f t="shared" si="4"/>
        <v>A</v>
      </c>
      <c r="AE14" s="223" t="str">
        <f t="shared" si="4"/>
        <v>A</v>
      </c>
      <c r="AF14" s="223" t="str">
        <f t="shared" si="4"/>
        <v>A</v>
      </c>
      <c r="AG14" s="223" t="str">
        <f t="shared" si="4"/>
        <v/>
      </c>
      <c r="AH14" s="223" t="str">
        <f t="shared" si="4"/>
        <v/>
      </c>
      <c r="AI14" s="223" t="str">
        <f t="shared" si="4"/>
        <v>A</v>
      </c>
      <c r="AJ14" s="223" t="str">
        <f t="shared" si="4"/>
        <v>A</v>
      </c>
      <c r="AK14" s="223" t="str">
        <f t="shared" si="4"/>
        <v>A</v>
      </c>
      <c r="AL14" s="223" t="str">
        <f t="shared" si="4"/>
        <v>A</v>
      </c>
      <c r="AM14" s="223" t="str">
        <f t="shared" si="4"/>
        <v>A</v>
      </c>
      <c r="AN14" s="223" t="str">
        <f t="shared" ref="AN14:AN77" si="5">IF(AND(LEN($E14)&gt;0,AN$12&lt;&gt;"sá.",AN$12&lt;&gt;"do.",AN$12&lt;&gt;""),"TR","")</f>
        <v/>
      </c>
      <c r="AO14" s="180"/>
      <c r="AP14" s="181"/>
      <c r="AQ14" s="182">
        <f>COUNTIF(I14:AM14,$AQ$12)</f>
        <v>0</v>
      </c>
      <c r="AR14" s="182">
        <f>COUNTIF(I14:AM14,$AR$12)</f>
        <v>0</v>
      </c>
      <c r="AS14" s="182">
        <f>COUNTIF(I14:AM14,$AS$12)</f>
        <v>0</v>
      </c>
      <c r="AT14" s="182">
        <f>COUNTIF(I14:AM14,$AT$12)</f>
        <v>0</v>
      </c>
      <c r="AU14" s="182">
        <f>COUNTIF(I14:AM14,$AU$12)</f>
        <v>0</v>
      </c>
      <c r="AV14" s="182">
        <f>COUNTIF(I14:AM14,$AV$12)</f>
        <v>0</v>
      </c>
      <c r="AW14" s="182">
        <f>COUNTIF(I14:AM14,$AW$12)</f>
        <v>0</v>
      </c>
      <c r="AX14" s="235">
        <f>COUNTIF(I14:AM14,$AX$12)</f>
        <v>0</v>
      </c>
      <c r="AY14" s="235">
        <f>COUNTIF(I14:AM14,$AY$12)</f>
        <v>0</v>
      </c>
      <c r="BC14" s="183">
        <f t="shared" ref="BC14:BC162" si="6">COUNTIF(I14:AM14,"T")</f>
        <v>0</v>
      </c>
      <c r="BD14" s="183">
        <f>INT(BC14/3)</f>
        <v>0</v>
      </c>
      <c r="BE14" s="176" t="s">
        <v>122</v>
      </c>
    </row>
    <row r="15" spans="1:59" s="183" customFormat="1" ht="14.65" customHeight="1" x14ac:dyDescent="0.25">
      <c r="A15" s="238">
        <f t="shared" ref="A15:A78" si="7">IF(LEN(E15)&gt;0,1+A14,"")</f>
        <v>2</v>
      </c>
      <c r="B15" s="12" t="e">
        <f>IF(LEN(C15)&gt;0,VLOOKUP($F$8,DATA!$A$4:$A$296,1,FALSE),"")</f>
        <v>#N/A</v>
      </c>
      <c r="C15" s="11" t="str">
        <f t="shared" si="0"/>
        <v>MAYO</v>
      </c>
      <c r="D15" s="258" t="s">
        <v>957</v>
      </c>
      <c r="E15" s="259" t="s">
        <v>1020</v>
      </c>
      <c r="F15" s="135" t="s">
        <v>118</v>
      </c>
      <c r="G15" s="134" t="s">
        <v>105</v>
      </c>
      <c r="H15" s="125">
        <v>40</v>
      </c>
      <c r="I15" s="223"/>
      <c r="J15" s="223" t="str">
        <f t="shared" si="3"/>
        <v>A</v>
      </c>
      <c r="K15" s="223" t="str">
        <f t="shared" si="3"/>
        <v>A</v>
      </c>
      <c r="L15" s="223"/>
      <c r="M15" s="223" t="str">
        <f t="shared" ref="M15:P78" si="8">IF(AND(LEN($E15)&gt;0,M$12&lt;&gt;"sá.",M$12&lt;&gt;"do.",M$12&lt;&gt;""),"A","")</f>
        <v/>
      </c>
      <c r="N15" s="223" t="str">
        <f t="shared" si="8"/>
        <v>A</v>
      </c>
      <c r="O15" s="223" t="str">
        <f t="shared" si="8"/>
        <v>A</v>
      </c>
      <c r="P15" s="223" t="str">
        <f t="shared" si="8"/>
        <v>A</v>
      </c>
      <c r="Q15" s="223" t="str">
        <f t="shared" ref="Q15:T78" si="9">IF(AND(LEN($E15)&gt;0,Q$12&lt;&gt;"sá.",Q$12&lt;&gt;"do.",Q$12&lt;&gt;""),"A","")</f>
        <v>A</v>
      </c>
      <c r="R15" s="223" t="str">
        <f t="shared" si="9"/>
        <v>A</v>
      </c>
      <c r="S15" s="223" t="str">
        <f t="shared" si="9"/>
        <v/>
      </c>
      <c r="T15" s="223" t="str">
        <f t="shared" si="9"/>
        <v/>
      </c>
      <c r="U15" s="223" t="str">
        <f t="shared" ref="U15:X78" si="10">IF(AND(LEN($E15)&gt;0,U$12&lt;&gt;"sá.",U$12&lt;&gt;"do.",U$12&lt;&gt;""),"A","")</f>
        <v>A</v>
      </c>
      <c r="V15" s="223" t="str">
        <f t="shared" si="10"/>
        <v>A</v>
      </c>
      <c r="W15" s="223" t="str">
        <f t="shared" si="10"/>
        <v>A</v>
      </c>
      <c r="X15" s="223" t="str">
        <f t="shared" si="10"/>
        <v>A</v>
      </c>
      <c r="Y15" s="223" t="str">
        <f t="shared" ref="Y15:AB78" si="11">IF(AND(LEN($E15)&gt;0,Y$12&lt;&gt;"sá.",Y$12&lt;&gt;"do.",Y$12&lt;&gt;""),"A","")</f>
        <v>A</v>
      </c>
      <c r="Z15" s="223" t="str">
        <f t="shared" si="11"/>
        <v/>
      </c>
      <c r="AA15" s="223" t="str">
        <f t="shared" si="11"/>
        <v/>
      </c>
      <c r="AB15" s="223" t="str">
        <f t="shared" si="11"/>
        <v>A</v>
      </c>
      <c r="AC15" s="223" t="str">
        <f t="shared" ref="AC15:AF78" si="12">IF(AND(LEN($E15)&gt;0,AC$12&lt;&gt;"sá.",AC$12&lt;&gt;"do.",AC$12&lt;&gt;""),"A","")</f>
        <v>A</v>
      </c>
      <c r="AD15" s="223" t="str">
        <f t="shared" si="12"/>
        <v>A</v>
      </c>
      <c r="AE15" s="223" t="str">
        <f t="shared" si="12"/>
        <v>A</v>
      </c>
      <c r="AF15" s="223" t="str">
        <f t="shared" si="12"/>
        <v>A</v>
      </c>
      <c r="AG15" s="223" t="str">
        <f t="shared" ref="AG15:AJ78" si="13">IF(AND(LEN($E15)&gt;0,AG$12&lt;&gt;"sá.",AG$12&lt;&gt;"do.",AG$12&lt;&gt;""),"A","")</f>
        <v/>
      </c>
      <c r="AH15" s="223" t="str">
        <f t="shared" si="13"/>
        <v/>
      </c>
      <c r="AI15" s="223" t="str">
        <f t="shared" si="13"/>
        <v>A</v>
      </c>
      <c r="AJ15" s="223" t="str">
        <f t="shared" si="13"/>
        <v>A</v>
      </c>
      <c r="AK15" s="223" t="str">
        <f t="shared" ref="AK15:AM78" si="14">IF(AND(LEN($E15)&gt;0,AK$12&lt;&gt;"sá.",AK$12&lt;&gt;"do.",AK$12&lt;&gt;""),"A","")</f>
        <v>A</v>
      </c>
      <c r="AL15" s="223" t="str">
        <f t="shared" si="14"/>
        <v>A</v>
      </c>
      <c r="AM15" s="223" t="str">
        <f t="shared" si="14"/>
        <v>A</v>
      </c>
      <c r="AN15" s="223" t="str">
        <f t="shared" si="5"/>
        <v/>
      </c>
      <c r="AO15" s="180"/>
      <c r="AP15" s="181"/>
      <c r="AQ15" s="182">
        <f t="shared" ref="AQ15:AQ78" si="15">COUNTIF(I15:AM15,$AQ$12)</f>
        <v>0</v>
      </c>
      <c r="AR15" s="182">
        <f t="shared" ref="AR15:AR78" si="16">COUNTIF(I15:AM15,$AR$12)</f>
        <v>0</v>
      </c>
      <c r="AS15" s="182">
        <f t="shared" ref="AS15:AS78" si="17">COUNTIF(I15:AM15,$AS$12)</f>
        <v>0</v>
      </c>
      <c r="AT15" s="182">
        <f t="shared" ref="AT15:AT78" si="18">COUNTIF(I15:AM15,$AT$12)</f>
        <v>0</v>
      </c>
      <c r="AU15" s="182">
        <f t="shared" ref="AU15:AU78" si="19">COUNTIF(I15:AM15,$AU$12)</f>
        <v>0</v>
      </c>
      <c r="AV15" s="182">
        <f t="shared" ref="AV15:AV78" si="20">COUNTIF(I15:AM15,$AV$12)</f>
        <v>0</v>
      </c>
      <c r="AW15" s="182">
        <f t="shared" ref="AW15:AW78" si="21">COUNTIF(I15:AM15,$AW$12)</f>
        <v>0</v>
      </c>
      <c r="AX15" s="235">
        <f t="shared" ref="AX15:AX78" si="22">COUNTIF(I15:AM15,$AX$12)</f>
        <v>0</v>
      </c>
      <c r="AY15" s="235">
        <f t="shared" ref="AY15:AY78" si="23">COUNTIF(I15:AM15,$AY$12)</f>
        <v>0</v>
      </c>
      <c r="BC15" s="183">
        <f t="shared" si="6"/>
        <v>0</v>
      </c>
      <c r="BD15" s="183">
        <f t="shared" ref="BD15:BD78" si="24">INT(BC15/3)</f>
        <v>0</v>
      </c>
      <c r="BE15" s="163" t="s">
        <v>123</v>
      </c>
    </row>
    <row r="16" spans="1:59" s="183" customFormat="1" ht="14.65" customHeight="1" x14ac:dyDescent="0.25">
      <c r="A16" s="238">
        <f t="shared" si="7"/>
        <v>3</v>
      </c>
      <c r="B16" s="12" t="e">
        <f>IF(LEN(C16)&gt;0,VLOOKUP($F$8,DATA!$A$4:$A$296,1,FALSE),"")</f>
        <v>#N/A</v>
      </c>
      <c r="C16" s="11" t="str">
        <f t="shared" si="0"/>
        <v>MAYO</v>
      </c>
      <c r="D16" s="258" t="s">
        <v>958</v>
      </c>
      <c r="E16" s="259" t="s">
        <v>959</v>
      </c>
      <c r="F16" s="135" t="s">
        <v>116</v>
      </c>
      <c r="G16" s="134" t="s">
        <v>105</v>
      </c>
      <c r="H16" s="125">
        <v>30</v>
      </c>
      <c r="I16" s="223"/>
      <c r="J16" s="223" t="str">
        <f t="shared" si="3"/>
        <v>A</v>
      </c>
      <c r="K16" s="223" t="str">
        <f t="shared" si="3"/>
        <v>A</v>
      </c>
      <c r="L16" s="223" t="str">
        <f t="shared" ref="J16:L78" si="25">IF(AND(LEN($E16)&gt;0,L$12&lt;&gt;"sá.",L$12&lt;&gt;"do.",L$12&lt;&gt;""),"A","")</f>
        <v/>
      </c>
      <c r="M16" s="223" t="str">
        <f t="shared" si="8"/>
        <v/>
      </c>
      <c r="N16" s="223" t="str">
        <f t="shared" si="8"/>
        <v>A</v>
      </c>
      <c r="O16" s="223" t="str">
        <f t="shared" si="8"/>
        <v>A</v>
      </c>
      <c r="P16" s="223" t="str">
        <f t="shared" si="8"/>
        <v>A</v>
      </c>
      <c r="Q16" s="223" t="str">
        <f t="shared" si="9"/>
        <v>A</v>
      </c>
      <c r="R16" s="223" t="str">
        <f t="shared" si="9"/>
        <v>A</v>
      </c>
      <c r="S16" s="223" t="str">
        <f t="shared" si="9"/>
        <v/>
      </c>
      <c r="T16" s="223" t="str">
        <f t="shared" si="9"/>
        <v/>
      </c>
      <c r="U16" s="223" t="str">
        <f t="shared" si="10"/>
        <v>A</v>
      </c>
      <c r="V16" s="223" t="str">
        <f t="shared" si="10"/>
        <v>A</v>
      </c>
      <c r="W16" s="223" t="str">
        <f t="shared" si="10"/>
        <v>A</v>
      </c>
      <c r="X16" s="223" t="str">
        <f t="shared" si="10"/>
        <v>A</v>
      </c>
      <c r="Y16" s="223" t="str">
        <f t="shared" si="11"/>
        <v>A</v>
      </c>
      <c r="Z16" s="223" t="str">
        <f t="shared" si="11"/>
        <v/>
      </c>
      <c r="AA16" s="223" t="str">
        <f t="shared" si="11"/>
        <v/>
      </c>
      <c r="AB16" s="223" t="str">
        <f t="shared" si="11"/>
        <v>A</v>
      </c>
      <c r="AC16" s="223" t="str">
        <f t="shared" si="12"/>
        <v>A</v>
      </c>
      <c r="AD16" s="223" t="str">
        <f t="shared" si="12"/>
        <v>A</v>
      </c>
      <c r="AE16" s="223" t="str">
        <f t="shared" si="12"/>
        <v>A</v>
      </c>
      <c r="AF16" s="223" t="str">
        <f t="shared" si="12"/>
        <v>A</v>
      </c>
      <c r="AG16" s="223" t="str">
        <f t="shared" si="13"/>
        <v/>
      </c>
      <c r="AH16" s="223" t="str">
        <f t="shared" si="13"/>
        <v/>
      </c>
      <c r="AI16" s="223" t="str">
        <f t="shared" si="13"/>
        <v>A</v>
      </c>
      <c r="AJ16" s="223" t="str">
        <f t="shared" si="13"/>
        <v>A</v>
      </c>
      <c r="AK16" s="223" t="str">
        <f t="shared" si="14"/>
        <v>A</v>
      </c>
      <c r="AL16" s="223" t="str">
        <f t="shared" si="14"/>
        <v>A</v>
      </c>
      <c r="AM16" s="223" t="str">
        <f t="shared" si="14"/>
        <v>A</v>
      </c>
      <c r="AN16" s="223" t="str">
        <f t="shared" si="5"/>
        <v/>
      </c>
      <c r="AO16" s="180"/>
      <c r="AP16" s="181"/>
      <c r="AQ16" s="182">
        <f t="shared" si="15"/>
        <v>0</v>
      </c>
      <c r="AR16" s="182">
        <f t="shared" si="16"/>
        <v>0</v>
      </c>
      <c r="AS16" s="182">
        <f t="shared" si="17"/>
        <v>0</v>
      </c>
      <c r="AT16" s="182">
        <f t="shared" si="18"/>
        <v>0</v>
      </c>
      <c r="AU16" s="182">
        <f t="shared" si="19"/>
        <v>0</v>
      </c>
      <c r="AV16" s="182">
        <f t="shared" si="20"/>
        <v>0</v>
      </c>
      <c r="AW16" s="182">
        <f t="shared" si="21"/>
        <v>0</v>
      </c>
      <c r="AX16" s="235">
        <f t="shared" si="22"/>
        <v>0</v>
      </c>
      <c r="AY16" s="235">
        <f t="shared" si="23"/>
        <v>0</v>
      </c>
      <c r="BC16" s="183">
        <f t="shared" si="6"/>
        <v>0</v>
      </c>
      <c r="BD16" s="183">
        <f t="shared" si="24"/>
        <v>0</v>
      </c>
      <c r="BE16" s="163" t="s">
        <v>125</v>
      </c>
    </row>
    <row r="17" spans="1:57" s="183" customFormat="1" ht="14.65" customHeight="1" x14ac:dyDescent="0.25">
      <c r="A17" s="238">
        <f t="shared" si="7"/>
        <v>4</v>
      </c>
      <c r="B17" s="12" t="e">
        <f>IF(LEN(C17)&gt;0,VLOOKUP($F$8,DATA!$A$4:$A$296,1,FALSE),"")</f>
        <v>#N/A</v>
      </c>
      <c r="C17" s="11" t="str">
        <f t="shared" si="0"/>
        <v>MAYO</v>
      </c>
      <c r="D17" s="258" t="s">
        <v>960</v>
      </c>
      <c r="E17" s="259" t="s">
        <v>961</v>
      </c>
      <c r="F17" s="135" t="s">
        <v>116</v>
      </c>
      <c r="G17" s="134" t="s">
        <v>105</v>
      </c>
      <c r="H17" s="125">
        <v>30</v>
      </c>
      <c r="I17" s="223"/>
      <c r="J17" s="223" t="str">
        <f t="shared" si="3"/>
        <v>A</v>
      </c>
      <c r="K17" s="223" t="str">
        <f t="shared" si="3"/>
        <v>A</v>
      </c>
      <c r="L17" s="223" t="str">
        <f t="shared" si="25"/>
        <v/>
      </c>
      <c r="M17" s="223" t="str">
        <f t="shared" si="8"/>
        <v/>
      </c>
      <c r="N17" s="223" t="str">
        <f t="shared" si="8"/>
        <v>A</v>
      </c>
      <c r="O17" s="223" t="str">
        <f t="shared" si="8"/>
        <v>A</v>
      </c>
      <c r="P17" s="223" t="str">
        <f t="shared" si="8"/>
        <v>A</v>
      </c>
      <c r="Q17" s="223" t="str">
        <f t="shared" si="9"/>
        <v>A</v>
      </c>
      <c r="R17" s="223" t="str">
        <f t="shared" si="9"/>
        <v>A</v>
      </c>
      <c r="S17" s="223" t="str">
        <f t="shared" si="9"/>
        <v/>
      </c>
      <c r="T17" s="223" t="str">
        <f t="shared" si="9"/>
        <v/>
      </c>
      <c r="U17" s="223" t="str">
        <f t="shared" si="10"/>
        <v>A</v>
      </c>
      <c r="V17" s="223" t="str">
        <f t="shared" si="10"/>
        <v>A</v>
      </c>
      <c r="W17" s="223" t="str">
        <f t="shared" si="10"/>
        <v>A</v>
      </c>
      <c r="X17" s="223" t="str">
        <f t="shared" si="10"/>
        <v>A</v>
      </c>
      <c r="Y17" s="223" t="str">
        <f t="shared" si="11"/>
        <v>A</v>
      </c>
      <c r="Z17" s="223" t="str">
        <f t="shared" si="11"/>
        <v/>
      </c>
      <c r="AA17" s="223" t="str">
        <f t="shared" si="11"/>
        <v/>
      </c>
      <c r="AB17" s="223" t="str">
        <f t="shared" si="11"/>
        <v>A</v>
      </c>
      <c r="AC17" s="223" t="str">
        <f t="shared" si="12"/>
        <v>A</v>
      </c>
      <c r="AD17" s="223" t="str">
        <f t="shared" si="12"/>
        <v>A</v>
      </c>
      <c r="AE17" s="223" t="str">
        <f t="shared" si="12"/>
        <v>A</v>
      </c>
      <c r="AF17" s="223" t="str">
        <f t="shared" si="12"/>
        <v>A</v>
      </c>
      <c r="AG17" s="223" t="str">
        <f t="shared" si="13"/>
        <v/>
      </c>
      <c r="AH17" s="223" t="str">
        <f t="shared" si="13"/>
        <v/>
      </c>
      <c r="AI17" s="223" t="str">
        <f t="shared" si="13"/>
        <v>A</v>
      </c>
      <c r="AJ17" s="223" t="str">
        <f t="shared" si="13"/>
        <v>A</v>
      </c>
      <c r="AK17" s="223" t="str">
        <f t="shared" si="14"/>
        <v>A</v>
      </c>
      <c r="AL17" s="223" t="str">
        <f t="shared" si="14"/>
        <v>A</v>
      </c>
      <c r="AM17" s="223" t="str">
        <f t="shared" si="14"/>
        <v>A</v>
      </c>
      <c r="AN17" s="223" t="str">
        <f t="shared" si="5"/>
        <v/>
      </c>
      <c r="AO17" s="180"/>
      <c r="AP17" s="181"/>
      <c r="AQ17" s="182">
        <f t="shared" si="15"/>
        <v>0</v>
      </c>
      <c r="AR17" s="182">
        <f t="shared" si="16"/>
        <v>0</v>
      </c>
      <c r="AS17" s="182">
        <f t="shared" si="17"/>
        <v>0</v>
      </c>
      <c r="AT17" s="182">
        <f t="shared" si="18"/>
        <v>0</v>
      </c>
      <c r="AU17" s="182">
        <f t="shared" si="19"/>
        <v>0</v>
      </c>
      <c r="AV17" s="182">
        <f t="shared" si="20"/>
        <v>0</v>
      </c>
      <c r="AW17" s="182">
        <f t="shared" si="21"/>
        <v>0</v>
      </c>
      <c r="AX17" s="235">
        <f t="shared" si="22"/>
        <v>0</v>
      </c>
      <c r="AY17" s="235">
        <f t="shared" si="23"/>
        <v>0</v>
      </c>
      <c r="BC17" s="183">
        <f t="shared" si="6"/>
        <v>0</v>
      </c>
      <c r="BD17" s="183">
        <f t="shared" si="24"/>
        <v>0</v>
      </c>
      <c r="BE17" s="163" t="s">
        <v>126</v>
      </c>
    </row>
    <row r="18" spans="1:57" s="183" customFormat="1" ht="14.65" customHeight="1" x14ac:dyDescent="0.25">
      <c r="A18" s="238">
        <f t="shared" si="7"/>
        <v>5</v>
      </c>
      <c r="B18" s="12" t="e">
        <f>IF(LEN(C18)&gt;0,VLOOKUP($F$8,DATA!$A$4:$A$296,1,FALSE),"")</f>
        <v>#N/A</v>
      </c>
      <c r="C18" s="11" t="str">
        <f t="shared" si="0"/>
        <v>MAYO</v>
      </c>
      <c r="D18" s="258" t="s">
        <v>962</v>
      </c>
      <c r="E18" s="259" t="s">
        <v>963</v>
      </c>
      <c r="F18" s="135" t="s">
        <v>116</v>
      </c>
      <c r="G18" s="134" t="s">
        <v>105</v>
      </c>
      <c r="H18" s="125">
        <v>30</v>
      </c>
      <c r="I18" s="223"/>
      <c r="J18" s="223" t="str">
        <f t="shared" si="3"/>
        <v>A</v>
      </c>
      <c r="K18" s="223" t="str">
        <f t="shared" si="3"/>
        <v>A</v>
      </c>
      <c r="L18" s="223" t="str">
        <f t="shared" si="25"/>
        <v/>
      </c>
      <c r="M18" s="223" t="str">
        <f t="shared" si="8"/>
        <v/>
      </c>
      <c r="N18" s="223" t="str">
        <f t="shared" si="8"/>
        <v>A</v>
      </c>
      <c r="O18" s="223" t="str">
        <f t="shared" si="8"/>
        <v>A</v>
      </c>
      <c r="P18" s="223" t="str">
        <f t="shared" si="8"/>
        <v>A</v>
      </c>
      <c r="Q18" s="223" t="str">
        <f t="shared" si="9"/>
        <v>A</v>
      </c>
      <c r="R18" s="223" t="str">
        <f t="shared" si="9"/>
        <v>A</v>
      </c>
      <c r="S18" s="223" t="str">
        <f t="shared" si="9"/>
        <v/>
      </c>
      <c r="T18" s="223" t="str">
        <f t="shared" si="9"/>
        <v/>
      </c>
      <c r="U18" s="223" t="str">
        <f t="shared" si="10"/>
        <v>A</v>
      </c>
      <c r="V18" s="223" t="str">
        <f t="shared" si="10"/>
        <v>A</v>
      </c>
      <c r="W18" s="223" t="str">
        <f t="shared" si="10"/>
        <v>A</v>
      </c>
      <c r="X18" s="223" t="str">
        <f t="shared" si="10"/>
        <v>A</v>
      </c>
      <c r="Y18" s="223" t="str">
        <f t="shared" si="11"/>
        <v>A</v>
      </c>
      <c r="Z18" s="223" t="str">
        <f t="shared" si="11"/>
        <v/>
      </c>
      <c r="AA18" s="223" t="str">
        <f t="shared" si="11"/>
        <v/>
      </c>
      <c r="AB18" s="223" t="str">
        <f t="shared" si="11"/>
        <v>A</v>
      </c>
      <c r="AC18" s="223" t="str">
        <f t="shared" si="12"/>
        <v>A</v>
      </c>
      <c r="AD18" s="223" t="str">
        <f t="shared" si="12"/>
        <v>A</v>
      </c>
      <c r="AE18" s="223" t="str">
        <f t="shared" si="12"/>
        <v>A</v>
      </c>
      <c r="AF18" s="223" t="str">
        <f t="shared" si="12"/>
        <v>A</v>
      </c>
      <c r="AG18" s="223" t="str">
        <f t="shared" si="13"/>
        <v/>
      </c>
      <c r="AH18" s="223" t="str">
        <f t="shared" si="13"/>
        <v/>
      </c>
      <c r="AI18" s="223" t="str">
        <f t="shared" si="13"/>
        <v>A</v>
      </c>
      <c r="AJ18" s="223" t="str">
        <f t="shared" si="13"/>
        <v>A</v>
      </c>
      <c r="AK18" s="223" t="str">
        <f t="shared" si="14"/>
        <v>A</v>
      </c>
      <c r="AL18" s="223" t="str">
        <f t="shared" si="14"/>
        <v>A</v>
      </c>
      <c r="AM18" s="223" t="str">
        <f t="shared" si="14"/>
        <v>A</v>
      </c>
      <c r="AN18" s="223" t="str">
        <f t="shared" si="5"/>
        <v/>
      </c>
      <c r="AO18" s="180"/>
      <c r="AP18" s="181"/>
      <c r="AQ18" s="182">
        <f t="shared" si="15"/>
        <v>0</v>
      </c>
      <c r="AR18" s="182">
        <f t="shared" si="16"/>
        <v>0</v>
      </c>
      <c r="AS18" s="182">
        <f t="shared" si="17"/>
        <v>0</v>
      </c>
      <c r="AT18" s="182">
        <f t="shared" si="18"/>
        <v>0</v>
      </c>
      <c r="AU18" s="182">
        <f t="shared" si="19"/>
        <v>0</v>
      </c>
      <c r="AV18" s="182">
        <f t="shared" si="20"/>
        <v>0</v>
      </c>
      <c r="AW18" s="182">
        <f t="shared" si="21"/>
        <v>0</v>
      </c>
      <c r="AX18" s="235">
        <f t="shared" si="22"/>
        <v>0</v>
      </c>
      <c r="AY18" s="235">
        <f t="shared" si="23"/>
        <v>0</v>
      </c>
      <c r="BC18" s="183">
        <f t="shared" si="6"/>
        <v>0</v>
      </c>
      <c r="BD18" s="183">
        <f t="shared" si="24"/>
        <v>0</v>
      </c>
      <c r="BE18" s="163" t="s">
        <v>127</v>
      </c>
    </row>
    <row r="19" spans="1:57" s="183" customFormat="1" ht="14.65" customHeight="1" x14ac:dyDescent="0.25">
      <c r="A19" s="238">
        <f t="shared" si="7"/>
        <v>6</v>
      </c>
      <c r="B19" s="12" t="e">
        <f>IF(LEN(C19)&gt;0,VLOOKUP($F$8,DATA!$A$4:$A$296,1,FALSE),"")</f>
        <v>#N/A</v>
      </c>
      <c r="C19" s="11" t="str">
        <f t="shared" si="0"/>
        <v>MAYO</v>
      </c>
      <c r="D19" s="258" t="s">
        <v>964</v>
      </c>
      <c r="E19" s="259" t="s">
        <v>965</v>
      </c>
      <c r="F19" s="135" t="s">
        <v>116</v>
      </c>
      <c r="G19" s="134" t="s">
        <v>105</v>
      </c>
      <c r="H19" s="125">
        <v>30</v>
      </c>
      <c r="I19" s="223"/>
      <c r="J19" s="223" t="str">
        <f t="shared" si="3"/>
        <v>A</v>
      </c>
      <c r="K19" s="223" t="str">
        <f t="shared" si="3"/>
        <v>A</v>
      </c>
      <c r="L19" s="223" t="str">
        <f t="shared" si="25"/>
        <v/>
      </c>
      <c r="M19" s="223" t="str">
        <f t="shared" si="8"/>
        <v/>
      </c>
      <c r="N19" s="223" t="str">
        <f t="shared" si="8"/>
        <v>A</v>
      </c>
      <c r="O19" s="223" t="str">
        <f t="shared" si="8"/>
        <v>A</v>
      </c>
      <c r="P19" s="223" t="str">
        <f t="shared" si="8"/>
        <v>A</v>
      </c>
      <c r="Q19" s="223" t="str">
        <f t="shared" si="9"/>
        <v>A</v>
      </c>
      <c r="R19" s="223" t="str">
        <f t="shared" si="9"/>
        <v>A</v>
      </c>
      <c r="S19" s="223" t="str">
        <f t="shared" si="9"/>
        <v/>
      </c>
      <c r="T19" s="223" t="str">
        <f t="shared" si="9"/>
        <v/>
      </c>
      <c r="U19" s="223" t="str">
        <f t="shared" si="10"/>
        <v>A</v>
      </c>
      <c r="V19" s="223" t="str">
        <f t="shared" si="10"/>
        <v>A</v>
      </c>
      <c r="W19" s="223" t="str">
        <f t="shared" si="10"/>
        <v>A</v>
      </c>
      <c r="X19" s="223" t="str">
        <f t="shared" si="10"/>
        <v>A</v>
      </c>
      <c r="Y19" s="223" t="str">
        <f t="shared" si="11"/>
        <v>A</v>
      </c>
      <c r="Z19" s="223" t="str">
        <f t="shared" si="11"/>
        <v/>
      </c>
      <c r="AA19" s="223" t="str">
        <f t="shared" si="11"/>
        <v/>
      </c>
      <c r="AB19" s="223" t="str">
        <f t="shared" si="11"/>
        <v>A</v>
      </c>
      <c r="AC19" s="223" t="str">
        <f t="shared" si="12"/>
        <v>A</v>
      </c>
      <c r="AD19" s="223" t="str">
        <f t="shared" si="12"/>
        <v>A</v>
      </c>
      <c r="AE19" s="223" t="str">
        <f t="shared" si="12"/>
        <v>A</v>
      </c>
      <c r="AF19" s="223" t="str">
        <f t="shared" si="12"/>
        <v>A</v>
      </c>
      <c r="AG19" s="223" t="str">
        <f t="shared" si="13"/>
        <v/>
      </c>
      <c r="AH19" s="223" t="str">
        <f t="shared" si="13"/>
        <v/>
      </c>
      <c r="AI19" s="223" t="str">
        <f t="shared" si="13"/>
        <v>A</v>
      </c>
      <c r="AJ19" s="223" t="str">
        <f t="shared" si="13"/>
        <v>A</v>
      </c>
      <c r="AK19" s="223" t="str">
        <f t="shared" si="14"/>
        <v>A</v>
      </c>
      <c r="AL19" s="223" t="str">
        <f t="shared" si="14"/>
        <v>A</v>
      </c>
      <c r="AM19" s="223" t="str">
        <f t="shared" si="14"/>
        <v>A</v>
      </c>
      <c r="AN19" s="223" t="str">
        <f t="shared" si="5"/>
        <v/>
      </c>
      <c r="AO19" s="180"/>
      <c r="AP19" s="181"/>
      <c r="AQ19" s="182">
        <f t="shared" si="15"/>
        <v>0</v>
      </c>
      <c r="AR19" s="182">
        <f t="shared" si="16"/>
        <v>0</v>
      </c>
      <c r="AS19" s="182">
        <f t="shared" si="17"/>
        <v>0</v>
      </c>
      <c r="AT19" s="182">
        <f t="shared" si="18"/>
        <v>0</v>
      </c>
      <c r="AU19" s="182">
        <f t="shared" si="19"/>
        <v>0</v>
      </c>
      <c r="AV19" s="182">
        <f t="shared" si="20"/>
        <v>0</v>
      </c>
      <c r="AW19" s="182">
        <f t="shared" si="21"/>
        <v>0</v>
      </c>
      <c r="AX19" s="235">
        <f t="shared" si="22"/>
        <v>0</v>
      </c>
      <c r="AY19" s="235">
        <f t="shared" si="23"/>
        <v>0</v>
      </c>
      <c r="BC19" s="183">
        <f t="shared" si="6"/>
        <v>0</v>
      </c>
      <c r="BD19" s="183">
        <f t="shared" si="24"/>
        <v>0</v>
      </c>
    </row>
    <row r="20" spans="1:57" s="183" customFormat="1" ht="14.65" customHeight="1" x14ac:dyDescent="0.25">
      <c r="A20" s="238">
        <f t="shared" si="7"/>
        <v>7</v>
      </c>
      <c r="B20" s="12" t="e">
        <f>IF(LEN(C20)&gt;0,VLOOKUP($F$8,DATA!$A$4:$A$296,1,FALSE),"")</f>
        <v>#N/A</v>
      </c>
      <c r="C20" s="11" t="str">
        <f t="shared" si="0"/>
        <v>MAYO</v>
      </c>
      <c r="D20" s="258" t="s">
        <v>966</v>
      </c>
      <c r="E20" s="259" t="s">
        <v>967</v>
      </c>
      <c r="F20" s="135" t="s">
        <v>116</v>
      </c>
      <c r="G20" s="134" t="s">
        <v>105</v>
      </c>
      <c r="H20" s="125">
        <v>30</v>
      </c>
      <c r="I20" s="223"/>
      <c r="J20" s="223" t="str">
        <f t="shared" si="3"/>
        <v>A</v>
      </c>
      <c r="K20" s="223" t="str">
        <f t="shared" si="3"/>
        <v>A</v>
      </c>
      <c r="L20" s="223" t="str">
        <f t="shared" si="25"/>
        <v/>
      </c>
      <c r="M20" s="223" t="str">
        <f t="shared" si="8"/>
        <v/>
      </c>
      <c r="N20" s="223" t="str">
        <f t="shared" si="8"/>
        <v>A</v>
      </c>
      <c r="O20" s="223" t="str">
        <f t="shared" si="8"/>
        <v>A</v>
      </c>
      <c r="P20" s="223" t="str">
        <f t="shared" si="8"/>
        <v>A</v>
      </c>
      <c r="Q20" s="223" t="str">
        <f t="shared" si="9"/>
        <v>A</v>
      </c>
      <c r="R20" s="223" t="str">
        <f t="shared" si="9"/>
        <v>A</v>
      </c>
      <c r="S20" s="223" t="str">
        <f t="shared" si="9"/>
        <v/>
      </c>
      <c r="T20" s="223" t="str">
        <f t="shared" si="9"/>
        <v/>
      </c>
      <c r="U20" s="223" t="str">
        <f t="shared" si="10"/>
        <v>A</v>
      </c>
      <c r="V20" s="223" t="str">
        <f t="shared" si="10"/>
        <v>A</v>
      </c>
      <c r="W20" s="223" t="str">
        <f t="shared" si="10"/>
        <v>A</v>
      </c>
      <c r="X20" s="223" t="str">
        <f t="shared" si="10"/>
        <v>A</v>
      </c>
      <c r="Y20" s="223" t="str">
        <f t="shared" si="11"/>
        <v>A</v>
      </c>
      <c r="Z20" s="223" t="str">
        <f t="shared" si="11"/>
        <v/>
      </c>
      <c r="AA20" s="223" t="str">
        <f t="shared" si="11"/>
        <v/>
      </c>
      <c r="AB20" s="223" t="str">
        <f t="shared" si="11"/>
        <v>A</v>
      </c>
      <c r="AC20" s="223" t="str">
        <f t="shared" si="12"/>
        <v>A</v>
      </c>
      <c r="AD20" s="223" t="str">
        <f t="shared" si="12"/>
        <v>A</v>
      </c>
      <c r="AE20" s="223" t="str">
        <f t="shared" si="12"/>
        <v>A</v>
      </c>
      <c r="AF20" s="223" t="str">
        <f t="shared" si="12"/>
        <v>A</v>
      </c>
      <c r="AG20" s="223" t="str">
        <f t="shared" si="13"/>
        <v/>
      </c>
      <c r="AH20" s="223" t="str">
        <f t="shared" si="13"/>
        <v/>
      </c>
      <c r="AI20" s="223" t="str">
        <f t="shared" si="13"/>
        <v>A</v>
      </c>
      <c r="AJ20" s="223" t="str">
        <f t="shared" si="13"/>
        <v>A</v>
      </c>
      <c r="AK20" s="223" t="str">
        <f t="shared" si="14"/>
        <v>A</v>
      </c>
      <c r="AL20" s="223" t="str">
        <f t="shared" si="14"/>
        <v>A</v>
      </c>
      <c r="AM20" s="223" t="str">
        <f t="shared" si="14"/>
        <v>A</v>
      </c>
      <c r="AN20" s="223" t="str">
        <f t="shared" si="5"/>
        <v/>
      </c>
      <c r="AO20" s="180"/>
      <c r="AP20" s="181"/>
      <c r="AQ20" s="182">
        <f t="shared" si="15"/>
        <v>0</v>
      </c>
      <c r="AR20" s="182">
        <f t="shared" si="16"/>
        <v>0</v>
      </c>
      <c r="AS20" s="182">
        <f t="shared" si="17"/>
        <v>0</v>
      </c>
      <c r="AT20" s="182">
        <f t="shared" si="18"/>
        <v>0</v>
      </c>
      <c r="AU20" s="182">
        <f t="shared" si="19"/>
        <v>0</v>
      </c>
      <c r="AV20" s="182">
        <f t="shared" si="20"/>
        <v>0</v>
      </c>
      <c r="AW20" s="182">
        <f t="shared" si="21"/>
        <v>0</v>
      </c>
      <c r="AX20" s="235">
        <f t="shared" si="22"/>
        <v>0</v>
      </c>
      <c r="AY20" s="235">
        <f t="shared" si="23"/>
        <v>0</v>
      </c>
      <c r="BC20" s="183">
        <f t="shared" si="6"/>
        <v>0</v>
      </c>
      <c r="BD20" s="183">
        <f t="shared" si="24"/>
        <v>0</v>
      </c>
    </row>
    <row r="21" spans="1:57" s="183" customFormat="1" ht="14.65" customHeight="1" x14ac:dyDescent="0.25">
      <c r="A21" s="238">
        <f t="shared" si="7"/>
        <v>8</v>
      </c>
      <c r="B21" s="12" t="e">
        <f>IF(LEN(C21)&gt;0,VLOOKUP($F$8,DATA!$A$4:$A$296,1,FALSE),"")</f>
        <v>#N/A</v>
      </c>
      <c r="C21" s="11" t="str">
        <f t="shared" si="0"/>
        <v>MAYO</v>
      </c>
      <c r="D21" s="258" t="s">
        <v>968</v>
      </c>
      <c r="E21" s="259" t="s">
        <v>969</v>
      </c>
      <c r="F21" s="135" t="s">
        <v>116</v>
      </c>
      <c r="G21" s="134" t="s">
        <v>105</v>
      </c>
      <c r="H21" s="125">
        <v>30</v>
      </c>
      <c r="I21" s="223"/>
      <c r="J21" s="223" t="str">
        <f t="shared" si="25"/>
        <v>A</v>
      </c>
      <c r="K21" s="223" t="str">
        <f t="shared" si="25"/>
        <v>A</v>
      </c>
      <c r="L21" s="223" t="str">
        <f t="shared" si="25"/>
        <v/>
      </c>
      <c r="M21" s="223" t="str">
        <f t="shared" si="8"/>
        <v/>
      </c>
      <c r="N21" s="223" t="str">
        <f t="shared" si="8"/>
        <v>A</v>
      </c>
      <c r="O21" s="223" t="str">
        <f t="shared" si="8"/>
        <v>A</v>
      </c>
      <c r="P21" s="223" t="str">
        <f t="shared" si="8"/>
        <v>A</v>
      </c>
      <c r="Q21" s="223" t="str">
        <f t="shared" si="9"/>
        <v>A</v>
      </c>
      <c r="R21" s="223" t="str">
        <f t="shared" si="9"/>
        <v>A</v>
      </c>
      <c r="S21" s="223" t="str">
        <f t="shared" si="9"/>
        <v/>
      </c>
      <c r="T21" s="223" t="str">
        <f t="shared" si="9"/>
        <v/>
      </c>
      <c r="U21" s="223" t="str">
        <f t="shared" si="10"/>
        <v>A</v>
      </c>
      <c r="V21" s="223" t="str">
        <f t="shared" si="10"/>
        <v>A</v>
      </c>
      <c r="W21" s="223" t="str">
        <f t="shared" si="10"/>
        <v>A</v>
      </c>
      <c r="X21" s="223" t="str">
        <f t="shared" si="10"/>
        <v>A</v>
      </c>
      <c r="Y21" s="223" t="str">
        <f t="shared" si="11"/>
        <v>A</v>
      </c>
      <c r="Z21" s="223" t="str">
        <f t="shared" si="11"/>
        <v/>
      </c>
      <c r="AA21" s="223" t="str">
        <f t="shared" si="11"/>
        <v/>
      </c>
      <c r="AB21" s="223" t="str">
        <f t="shared" si="11"/>
        <v>A</v>
      </c>
      <c r="AC21" s="223" t="str">
        <f t="shared" si="12"/>
        <v>A</v>
      </c>
      <c r="AD21" s="223" t="str">
        <f t="shared" si="12"/>
        <v>A</v>
      </c>
      <c r="AE21" s="223" t="str">
        <f t="shared" si="12"/>
        <v>A</v>
      </c>
      <c r="AF21" s="223" t="str">
        <f t="shared" si="12"/>
        <v>A</v>
      </c>
      <c r="AG21" s="223" t="str">
        <f t="shared" si="13"/>
        <v/>
      </c>
      <c r="AH21" s="223" t="str">
        <f t="shared" si="13"/>
        <v/>
      </c>
      <c r="AI21" s="223" t="str">
        <f t="shared" si="13"/>
        <v>A</v>
      </c>
      <c r="AJ21" s="223" t="str">
        <f t="shared" si="13"/>
        <v>A</v>
      </c>
      <c r="AK21" s="223" t="str">
        <f t="shared" si="14"/>
        <v>A</v>
      </c>
      <c r="AL21" s="223" t="str">
        <f t="shared" si="14"/>
        <v>A</v>
      </c>
      <c r="AM21" s="223" t="str">
        <f t="shared" si="14"/>
        <v>A</v>
      </c>
      <c r="AN21" s="223" t="str">
        <f t="shared" si="5"/>
        <v/>
      </c>
      <c r="AO21" s="180"/>
      <c r="AP21" s="181"/>
      <c r="AQ21" s="182">
        <f t="shared" si="15"/>
        <v>0</v>
      </c>
      <c r="AR21" s="182">
        <f t="shared" si="16"/>
        <v>0</v>
      </c>
      <c r="AS21" s="182">
        <f t="shared" si="17"/>
        <v>0</v>
      </c>
      <c r="AT21" s="182">
        <f t="shared" si="18"/>
        <v>0</v>
      </c>
      <c r="AU21" s="182">
        <f t="shared" si="19"/>
        <v>0</v>
      </c>
      <c r="AV21" s="182">
        <f t="shared" si="20"/>
        <v>0</v>
      </c>
      <c r="AW21" s="182">
        <f t="shared" si="21"/>
        <v>0</v>
      </c>
      <c r="AX21" s="235">
        <f t="shared" si="22"/>
        <v>0</v>
      </c>
      <c r="AY21" s="235">
        <f t="shared" si="23"/>
        <v>0</v>
      </c>
      <c r="BC21" s="183">
        <f t="shared" si="6"/>
        <v>0</v>
      </c>
      <c r="BD21" s="183">
        <f t="shared" si="24"/>
        <v>0</v>
      </c>
    </row>
    <row r="22" spans="1:57" s="183" customFormat="1" ht="14.65" customHeight="1" x14ac:dyDescent="0.25">
      <c r="A22" s="238">
        <f t="shared" si="7"/>
        <v>9</v>
      </c>
      <c r="B22" s="12" t="e">
        <f>IF(LEN(C22)&gt;0,VLOOKUP($F$8,DATA!$A$4:$A$296,1,FALSE),"")</f>
        <v>#N/A</v>
      </c>
      <c r="C22" s="11" t="str">
        <f t="shared" si="0"/>
        <v>MAYO</v>
      </c>
      <c r="D22" s="258" t="s">
        <v>970</v>
      </c>
      <c r="E22" s="259" t="s">
        <v>971</v>
      </c>
      <c r="F22" s="135" t="s">
        <v>116</v>
      </c>
      <c r="G22" s="134" t="s">
        <v>105</v>
      </c>
      <c r="H22" s="125">
        <v>30</v>
      </c>
      <c r="I22" s="223"/>
      <c r="J22" s="223" t="str">
        <f t="shared" si="25"/>
        <v>A</v>
      </c>
      <c r="K22" s="223" t="str">
        <f t="shared" si="25"/>
        <v>A</v>
      </c>
      <c r="L22" s="223" t="str">
        <f t="shared" si="25"/>
        <v/>
      </c>
      <c r="M22" s="223" t="str">
        <f t="shared" si="8"/>
        <v/>
      </c>
      <c r="N22" s="223" t="str">
        <f t="shared" si="8"/>
        <v>A</v>
      </c>
      <c r="O22" s="223" t="str">
        <f t="shared" si="8"/>
        <v>A</v>
      </c>
      <c r="P22" s="223" t="str">
        <f t="shared" si="8"/>
        <v>A</v>
      </c>
      <c r="Q22" s="223" t="str">
        <f t="shared" si="9"/>
        <v>A</v>
      </c>
      <c r="R22" s="223" t="str">
        <f t="shared" si="9"/>
        <v>A</v>
      </c>
      <c r="S22" s="223" t="str">
        <f t="shared" si="9"/>
        <v/>
      </c>
      <c r="T22" s="223" t="str">
        <f t="shared" si="9"/>
        <v/>
      </c>
      <c r="U22" s="223" t="str">
        <f t="shared" si="10"/>
        <v>A</v>
      </c>
      <c r="V22" s="223" t="str">
        <f t="shared" si="10"/>
        <v>A</v>
      </c>
      <c r="W22" s="223" t="str">
        <f t="shared" si="10"/>
        <v>A</v>
      </c>
      <c r="X22" s="223" t="str">
        <f t="shared" si="10"/>
        <v>A</v>
      </c>
      <c r="Y22" s="223" t="str">
        <f t="shared" si="11"/>
        <v>A</v>
      </c>
      <c r="Z22" s="223" t="str">
        <f t="shared" si="11"/>
        <v/>
      </c>
      <c r="AA22" s="223" t="str">
        <f t="shared" si="11"/>
        <v/>
      </c>
      <c r="AB22" s="223" t="str">
        <f t="shared" si="11"/>
        <v>A</v>
      </c>
      <c r="AC22" s="223" t="str">
        <f t="shared" si="12"/>
        <v>A</v>
      </c>
      <c r="AD22" s="223" t="str">
        <f t="shared" si="12"/>
        <v>A</v>
      </c>
      <c r="AE22" s="223" t="str">
        <f t="shared" si="12"/>
        <v>A</v>
      </c>
      <c r="AF22" s="223" t="str">
        <f t="shared" si="12"/>
        <v>A</v>
      </c>
      <c r="AG22" s="223" t="str">
        <f t="shared" si="13"/>
        <v/>
      </c>
      <c r="AH22" s="223" t="str">
        <f t="shared" si="13"/>
        <v/>
      </c>
      <c r="AI22" s="223" t="str">
        <f t="shared" si="13"/>
        <v>A</v>
      </c>
      <c r="AJ22" s="223" t="str">
        <f t="shared" si="13"/>
        <v>A</v>
      </c>
      <c r="AK22" s="223" t="str">
        <f t="shared" si="14"/>
        <v>A</v>
      </c>
      <c r="AL22" s="223" t="str">
        <f t="shared" si="14"/>
        <v>A</v>
      </c>
      <c r="AM22" s="223" t="str">
        <f t="shared" si="14"/>
        <v>A</v>
      </c>
      <c r="AN22" s="223" t="str">
        <f t="shared" si="5"/>
        <v/>
      </c>
      <c r="AO22" s="180"/>
      <c r="AP22" s="181"/>
      <c r="AQ22" s="182">
        <f t="shared" si="15"/>
        <v>0</v>
      </c>
      <c r="AR22" s="182">
        <f t="shared" si="16"/>
        <v>0</v>
      </c>
      <c r="AS22" s="182">
        <f t="shared" si="17"/>
        <v>0</v>
      </c>
      <c r="AT22" s="182">
        <f t="shared" si="18"/>
        <v>0</v>
      </c>
      <c r="AU22" s="182">
        <f t="shared" si="19"/>
        <v>0</v>
      </c>
      <c r="AV22" s="182">
        <f t="shared" si="20"/>
        <v>0</v>
      </c>
      <c r="AW22" s="182">
        <f t="shared" si="21"/>
        <v>0</v>
      </c>
      <c r="AX22" s="235">
        <f t="shared" si="22"/>
        <v>0</v>
      </c>
      <c r="AY22" s="235">
        <f t="shared" si="23"/>
        <v>0</v>
      </c>
      <c r="BC22" s="183">
        <f t="shared" si="6"/>
        <v>0</v>
      </c>
      <c r="BD22" s="183">
        <f t="shared" si="24"/>
        <v>0</v>
      </c>
    </row>
    <row r="23" spans="1:57" s="183" customFormat="1" ht="14.65" customHeight="1" thickBot="1" x14ac:dyDescent="0.3">
      <c r="A23" s="238">
        <f t="shared" si="7"/>
        <v>10</v>
      </c>
      <c r="B23" s="12" t="e">
        <f>IF(LEN(C23)&gt;0,VLOOKUP($F$8,DATA!$A$4:$A$296,1,FALSE),"")</f>
        <v>#N/A</v>
      </c>
      <c r="C23" s="11" t="str">
        <f t="shared" si="0"/>
        <v>MAYO</v>
      </c>
      <c r="D23" s="258" t="s">
        <v>972</v>
      </c>
      <c r="E23" s="259" t="s">
        <v>973</v>
      </c>
      <c r="F23" s="135" t="s">
        <v>116</v>
      </c>
      <c r="G23" s="134" t="s">
        <v>105</v>
      </c>
      <c r="H23" s="125">
        <v>30</v>
      </c>
      <c r="I23" s="223"/>
      <c r="J23" s="223" t="str">
        <f t="shared" si="25"/>
        <v>A</v>
      </c>
      <c r="K23" s="223" t="str">
        <f t="shared" si="25"/>
        <v>A</v>
      </c>
      <c r="L23" s="223" t="str">
        <f t="shared" si="25"/>
        <v/>
      </c>
      <c r="M23" s="223" t="str">
        <f t="shared" si="8"/>
        <v/>
      </c>
      <c r="N23" s="223" t="str">
        <f t="shared" si="8"/>
        <v>A</v>
      </c>
      <c r="O23" s="223" t="str">
        <f t="shared" si="8"/>
        <v>A</v>
      </c>
      <c r="P23" s="223" t="str">
        <f t="shared" si="8"/>
        <v>A</v>
      </c>
      <c r="Q23" s="223" t="str">
        <f t="shared" si="9"/>
        <v>A</v>
      </c>
      <c r="R23" s="223" t="str">
        <f t="shared" si="9"/>
        <v>A</v>
      </c>
      <c r="S23" s="223" t="str">
        <f t="shared" si="9"/>
        <v/>
      </c>
      <c r="T23" s="223" t="str">
        <f t="shared" si="9"/>
        <v/>
      </c>
      <c r="U23" s="223" t="str">
        <f t="shared" si="10"/>
        <v>A</v>
      </c>
      <c r="V23" s="223" t="str">
        <f t="shared" si="10"/>
        <v>A</v>
      </c>
      <c r="W23" s="223" t="str">
        <f t="shared" si="10"/>
        <v>A</v>
      </c>
      <c r="X23" s="223" t="str">
        <f t="shared" si="10"/>
        <v>A</v>
      </c>
      <c r="Y23" s="223" t="str">
        <f t="shared" si="11"/>
        <v>A</v>
      </c>
      <c r="Z23" s="223" t="str">
        <f t="shared" si="11"/>
        <v/>
      </c>
      <c r="AA23" s="223" t="str">
        <f t="shared" si="11"/>
        <v/>
      </c>
      <c r="AB23" s="223" t="str">
        <f t="shared" si="11"/>
        <v>A</v>
      </c>
      <c r="AC23" s="223" t="str">
        <f t="shared" si="12"/>
        <v>A</v>
      </c>
      <c r="AD23" s="223" t="str">
        <f t="shared" si="12"/>
        <v>A</v>
      </c>
      <c r="AE23" s="223" t="str">
        <f t="shared" si="12"/>
        <v>A</v>
      </c>
      <c r="AF23" s="223" t="str">
        <f t="shared" si="12"/>
        <v>A</v>
      </c>
      <c r="AG23" s="223" t="str">
        <f t="shared" si="13"/>
        <v/>
      </c>
      <c r="AH23" s="223" t="str">
        <f t="shared" si="13"/>
        <v/>
      </c>
      <c r="AI23" s="223" t="str">
        <f t="shared" si="13"/>
        <v>A</v>
      </c>
      <c r="AJ23" s="223" t="str">
        <f t="shared" si="13"/>
        <v>A</v>
      </c>
      <c r="AK23" s="223" t="str">
        <f t="shared" si="14"/>
        <v>A</v>
      </c>
      <c r="AL23" s="223" t="str">
        <f t="shared" si="14"/>
        <v>A</v>
      </c>
      <c r="AM23" s="223" t="str">
        <f t="shared" si="14"/>
        <v>A</v>
      </c>
      <c r="AN23" s="223" t="str">
        <f t="shared" si="5"/>
        <v/>
      </c>
      <c r="AO23" s="180"/>
      <c r="AP23" s="181"/>
      <c r="AQ23" s="182">
        <f t="shared" si="15"/>
        <v>0</v>
      </c>
      <c r="AR23" s="182">
        <f t="shared" si="16"/>
        <v>0</v>
      </c>
      <c r="AS23" s="182">
        <f t="shared" si="17"/>
        <v>0</v>
      </c>
      <c r="AT23" s="182">
        <f t="shared" si="18"/>
        <v>0</v>
      </c>
      <c r="AU23" s="182">
        <f t="shared" si="19"/>
        <v>0</v>
      </c>
      <c r="AV23" s="182">
        <f t="shared" si="20"/>
        <v>0</v>
      </c>
      <c r="AW23" s="182">
        <f t="shared" si="21"/>
        <v>0</v>
      </c>
      <c r="AX23" s="235">
        <f t="shared" si="22"/>
        <v>0</v>
      </c>
      <c r="AY23" s="235">
        <f t="shared" si="23"/>
        <v>0</v>
      </c>
      <c r="BC23" s="183">
        <f t="shared" si="6"/>
        <v>0</v>
      </c>
      <c r="BD23" s="183">
        <f t="shared" si="24"/>
        <v>0</v>
      </c>
    </row>
    <row r="24" spans="1:57" s="183" customFormat="1" ht="14.65" customHeight="1" thickTop="1" x14ac:dyDescent="0.2">
      <c r="A24" s="238">
        <f t="shared" si="7"/>
        <v>11</v>
      </c>
      <c r="B24" s="12" t="e">
        <f>IF(LEN(C24)&gt;0,VLOOKUP($F$8,DATA!$A$4:$A$296,1,FALSE),"")</f>
        <v>#N/A</v>
      </c>
      <c r="C24" s="11" t="str">
        <f t="shared" si="0"/>
        <v>MAYO</v>
      </c>
      <c r="D24" s="258" t="s">
        <v>974</v>
      </c>
      <c r="E24" s="260" t="s">
        <v>975</v>
      </c>
      <c r="F24" s="135" t="s">
        <v>116</v>
      </c>
      <c r="G24" s="134" t="s">
        <v>105</v>
      </c>
      <c r="H24" s="125">
        <v>30</v>
      </c>
      <c r="I24" s="223"/>
      <c r="J24" s="223" t="str">
        <f t="shared" si="25"/>
        <v>A</v>
      </c>
      <c r="K24" s="223" t="str">
        <f t="shared" si="25"/>
        <v>A</v>
      </c>
      <c r="L24" s="223" t="str">
        <f t="shared" si="25"/>
        <v/>
      </c>
      <c r="M24" s="223" t="str">
        <f t="shared" si="8"/>
        <v/>
      </c>
      <c r="N24" s="223" t="str">
        <f t="shared" si="8"/>
        <v>A</v>
      </c>
      <c r="O24" s="223" t="str">
        <f t="shared" si="8"/>
        <v>A</v>
      </c>
      <c r="P24" s="223" t="str">
        <f t="shared" si="8"/>
        <v>A</v>
      </c>
      <c r="Q24" s="223" t="str">
        <f t="shared" si="9"/>
        <v>A</v>
      </c>
      <c r="R24" s="223" t="str">
        <f t="shared" si="9"/>
        <v>A</v>
      </c>
      <c r="S24" s="223" t="str">
        <f t="shared" si="9"/>
        <v/>
      </c>
      <c r="T24" s="223" t="str">
        <f t="shared" si="9"/>
        <v/>
      </c>
      <c r="U24" s="223" t="str">
        <f t="shared" si="10"/>
        <v>A</v>
      </c>
      <c r="V24" s="223" t="str">
        <f t="shared" si="10"/>
        <v>A</v>
      </c>
      <c r="W24" s="223" t="str">
        <f t="shared" si="10"/>
        <v>A</v>
      </c>
      <c r="X24" s="223" t="str">
        <f t="shared" si="10"/>
        <v>A</v>
      </c>
      <c r="Y24" s="223" t="str">
        <f t="shared" si="11"/>
        <v>A</v>
      </c>
      <c r="Z24" s="223" t="str">
        <f t="shared" si="11"/>
        <v/>
      </c>
      <c r="AA24" s="223" t="str">
        <f t="shared" si="11"/>
        <v/>
      </c>
      <c r="AB24" s="223" t="str">
        <f t="shared" si="11"/>
        <v>A</v>
      </c>
      <c r="AC24" s="223" t="str">
        <f t="shared" si="12"/>
        <v>A</v>
      </c>
      <c r="AD24" s="223" t="str">
        <f t="shared" si="12"/>
        <v>A</v>
      </c>
      <c r="AE24" s="223" t="str">
        <f t="shared" si="12"/>
        <v>A</v>
      </c>
      <c r="AF24" s="223" t="str">
        <f t="shared" si="12"/>
        <v>A</v>
      </c>
      <c r="AG24" s="223" t="str">
        <f t="shared" si="13"/>
        <v/>
      </c>
      <c r="AH24" s="223" t="str">
        <f t="shared" si="13"/>
        <v/>
      </c>
      <c r="AI24" s="223" t="str">
        <f t="shared" si="13"/>
        <v>A</v>
      </c>
      <c r="AJ24" s="223" t="str">
        <f t="shared" si="13"/>
        <v>A</v>
      </c>
      <c r="AK24" s="223" t="str">
        <f t="shared" si="14"/>
        <v>A</v>
      </c>
      <c r="AL24" s="223" t="str">
        <f t="shared" si="14"/>
        <v>A</v>
      </c>
      <c r="AM24" s="223" t="str">
        <f t="shared" si="14"/>
        <v>A</v>
      </c>
      <c r="AN24" s="223" t="str">
        <f t="shared" si="5"/>
        <v/>
      </c>
      <c r="AO24" s="180"/>
      <c r="AP24" s="181"/>
      <c r="AQ24" s="182">
        <f t="shared" si="15"/>
        <v>0</v>
      </c>
      <c r="AR24" s="182">
        <f t="shared" si="16"/>
        <v>0</v>
      </c>
      <c r="AS24" s="182">
        <f t="shared" si="17"/>
        <v>0</v>
      </c>
      <c r="AT24" s="182">
        <f t="shared" si="18"/>
        <v>0</v>
      </c>
      <c r="AU24" s="182">
        <f t="shared" si="19"/>
        <v>0</v>
      </c>
      <c r="AV24" s="182">
        <f t="shared" si="20"/>
        <v>0</v>
      </c>
      <c r="AW24" s="182">
        <f t="shared" si="21"/>
        <v>0</v>
      </c>
      <c r="AX24" s="235">
        <f t="shared" si="22"/>
        <v>0</v>
      </c>
      <c r="AY24" s="235">
        <f t="shared" si="23"/>
        <v>0</v>
      </c>
      <c r="BC24" s="183">
        <f t="shared" si="6"/>
        <v>0</v>
      </c>
      <c r="BD24" s="183">
        <f t="shared" si="24"/>
        <v>0</v>
      </c>
    </row>
    <row r="25" spans="1:57" s="183" customFormat="1" ht="14.65" customHeight="1" x14ac:dyDescent="0.25">
      <c r="A25" s="238">
        <f t="shared" si="7"/>
        <v>12</v>
      </c>
      <c r="B25" s="12" t="e">
        <f>IF(LEN(C25)&gt;0,VLOOKUP($F$8,DATA!$A$4:$A$296,1,FALSE),"")</f>
        <v>#N/A</v>
      </c>
      <c r="C25" s="11" t="str">
        <f t="shared" si="0"/>
        <v>MAYO</v>
      </c>
      <c r="D25" s="258" t="s">
        <v>976</v>
      </c>
      <c r="E25" s="259" t="s">
        <v>977</v>
      </c>
      <c r="F25" s="135" t="s">
        <v>116</v>
      </c>
      <c r="G25" s="134" t="s">
        <v>105</v>
      </c>
      <c r="H25" s="125">
        <v>30</v>
      </c>
      <c r="I25" s="223"/>
      <c r="J25" s="223" t="str">
        <f t="shared" si="25"/>
        <v>A</v>
      </c>
      <c r="K25" s="223" t="str">
        <f t="shared" si="25"/>
        <v>A</v>
      </c>
      <c r="L25" s="223" t="str">
        <f t="shared" si="25"/>
        <v/>
      </c>
      <c r="M25" s="223" t="str">
        <f t="shared" si="8"/>
        <v/>
      </c>
      <c r="N25" s="223" t="str">
        <f t="shared" si="8"/>
        <v>A</v>
      </c>
      <c r="O25" s="223" t="str">
        <f t="shared" si="8"/>
        <v>A</v>
      </c>
      <c r="P25" s="223" t="str">
        <f t="shared" si="8"/>
        <v>A</v>
      </c>
      <c r="Q25" s="223" t="str">
        <f t="shared" si="9"/>
        <v>A</v>
      </c>
      <c r="R25" s="223" t="str">
        <f t="shared" si="9"/>
        <v>A</v>
      </c>
      <c r="S25" s="223" t="str">
        <f t="shared" si="9"/>
        <v/>
      </c>
      <c r="T25" s="223" t="str">
        <f t="shared" si="9"/>
        <v/>
      </c>
      <c r="U25" s="223" t="str">
        <f t="shared" si="10"/>
        <v>A</v>
      </c>
      <c r="V25" s="223" t="str">
        <f t="shared" si="10"/>
        <v>A</v>
      </c>
      <c r="W25" s="223" t="str">
        <f t="shared" si="10"/>
        <v>A</v>
      </c>
      <c r="X25" s="223" t="str">
        <f t="shared" si="10"/>
        <v>A</v>
      </c>
      <c r="Y25" s="223" t="str">
        <f t="shared" si="11"/>
        <v>A</v>
      </c>
      <c r="Z25" s="223" t="str">
        <f t="shared" si="11"/>
        <v/>
      </c>
      <c r="AA25" s="223" t="str">
        <f t="shared" si="11"/>
        <v/>
      </c>
      <c r="AB25" s="223" t="str">
        <f t="shared" si="11"/>
        <v>A</v>
      </c>
      <c r="AC25" s="223" t="str">
        <f t="shared" si="12"/>
        <v>A</v>
      </c>
      <c r="AD25" s="223" t="str">
        <f t="shared" si="12"/>
        <v>A</v>
      </c>
      <c r="AE25" s="223" t="str">
        <f t="shared" si="12"/>
        <v>A</v>
      </c>
      <c r="AF25" s="223" t="str">
        <f t="shared" si="12"/>
        <v>A</v>
      </c>
      <c r="AG25" s="223" t="str">
        <f t="shared" si="13"/>
        <v/>
      </c>
      <c r="AH25" s="223" t="str">
        <f t="shared" si="13"/>
        <v/>
      </c>
      <c r="AI25" s="223" t="str">
        <f t="shared" si="13"/>
        <v>A</v>
      </c>
      <c r="AJ25" s="223" t="str">
        <f t="shared" si="13"/>
        <v>A</v>
      </c>
      <c r="AK25" s="223" t="str">
        <f t="shared" si="14"/>
        <v>A</v>
      </c>
      <c r="AL25" s="223" t="str">
        <f t="shared" si="14"/>
        <v>A</v>
      </c>
      <c r="AM25" s="223" t="str">
        <f t="shared" si="14"/>
        <v>A</v>
      </c>
      <c r="AN25" s="223" t="str">
        <f t="shared" si="5"/>
        <v/>
      </c>
      <c r="AO25" s="180"/>
      <c r="AP25" s="181"/>
      <c r="AQ25" s="182">
        <f t="shared" si="15"/>
        <v>0</v>
      </c>
      <c r="AR25" s="182">
        <f t="shared" si="16"/>
        <v>0</v>
      </c>
      <c r="AS25" s="182">
        <f t="shared" si="17"/>
        <v>0</v>
      </c>
      <c r="AT25" s="182">
        <f t="shared" si="18"/>
        <v>0</v>
      </c>
      <c r="AU25" s="182">
        <f t="shared" si="19"/>
        <v>0</v>
      </c>
      <c r="AV25" s="182">
        <f t="shared" si="20"/>
        <v>0</v>
      </c>
      <c r="AW25" s="182">
        <f t="shared" si="21"/>
        <v>0</v>
      </c>
      <c r="AX25" s="235">
        <f t="shared" si="22"/>
        <v>0</v>
      </c>
      <c r="AY25" s="235">
        <f t="shared" si="23"/>
        <v>0</v>
      </c>
      <c r="BC25" s="183">
        <f t="shared" si="6"/>
        <v>0</v>
      </c>
      <c r="BD25" s="183">
        <f t="shared" si="24"/>
        <v>0</v>
      </c>
    </row>
    <row r="26" spans="1:57" s="183" customFormat="1" ht="14.65" customHeight="1" x14ac:dyDescent="0.25">
      <c r="A26" s="238">
        <f t="shared" si="7"/>
        <v>13</v>
      </c>
      <c r="B26" s="12" t="e">
        <f>IF(LEN(C26)&gt;0,VLOOKUP($F$8,DATA!$A$4:$A$296,1,FALSE),"")</f>
        <v>#N/A</v>
      </c>
      <c r="C26" s="11" t="str">
        <f t="shared" si="0"/>
        <v>MAYO</v>
      </c>
      <c r="D26" s="258" t="s">
        <v>978</v>
      </c>
      <c r="E26" s="259" t="s">
        <v>979</v>
      </c>
      <c r="F26" s="135" t="s">
        <v>116</v>
      </c>
      <c r="G26" s="134" t="s">
        <v>106</v>
      </c>
      <c r="H26" s="125">
        <v>30</v>
      </c>
      <c r="I26" s="223"/>
      <c r="J26" s="223" t="str">
        <f t="shared" si="25"/>
        <v>A</v>
      </c>
      <c r="K26" s="223" t="str">
        <f t="shared" si="25"/>
        <v>A</v>
      </c>
      <c r="L26" s="223" t="str">
        <f t="shared" si="25"/>
        <v/>
      </c>
      <c r="M26" s="223" t="str">
        <f t="shared" si="8"/>
        <v/>
      </c>
      <c r="N26" s="223" t="str">
        <f t="shared" si="8"/>
        <v>A</v>
      </c>
      <c r="O26" s="223" t="str">
        <f t="shared" si="8"/>
        <v>A</v>
      </c>
      <c r="P26" s="223" t="str">
        <f t="shared" si="8"/>
        <v>A</v>
      </c>
      <c r="Q26" s="223" t="str">
        <f t="shared" si="9"/>
        <v>A</v>
      </c>
      <c r="R26" s="223" t="str">
        <f t="shared" si="9"/>
        <v>A</v>
      </c>
      <c r="S26" s="223" t="str">
        <f t="shared" si="9"/>
        <v/>
      </c>
      <c r="T26" s="223" t="str">
        <f t="shared" si="9"/>
        <v/>
      </c>
      <c r="U26" s="223" t="str">
        <f t="shared" si="10"/>
        <v>A</v>
      </c>
      <c r="V26" s="223" t="str">
        <f t="shared" si="10"/>
        <v>A</v>
      </c>
      <c r="W26" s="223" t="str">
        <f t="shared" si="10"/>
        <v>A</v>
      </c>
      <c r="X26" s="223" t="str">
        <f t="shared" si="10"/>
        <v>A</v>
      </c>
      <c r="Y26" s="223" t="str">
        <f t="shared" si="11"/>
        <v>A</v>
      </c>
      <c r="Z26" s="223" t="str">
        <f t="shared" si="11"/>
        <v/>
      </c>
      <c r="AA26" s="223" t="str">
        <f t="shared" si="11"/>
        <v/>
      </c>
      <c r="AB26" s="223" t="str">
        <f t="shared" si="11"/>
        <v>A</v>
      </c>
      <c r="AC26" s="223" t="str">
        <f t="shared" si="12"/>
        <v>A</v>
      </c>
      <c r="AD26" s="223" t="str">
        <f t="shared" si="12"/>
        <v>A</v>
      </c>
      <c r="AE26" s="223" t="str">
        <f t="shared" si="12"/>
        <v>A</v>
      </c>
      <c r="AF26" s="223" t="str">
        <f t="shared" si="12"/>
        <v>A</v>
      </c>
      <c r="AG26" s="223" t="str">
        <f t="shared" si="13"/>
        <v/>
      </c>
      <c r="AH26" s="223" t="str">
        <f t="shared" si="13"/>
        <v/>
      </c>
      <c r="AI26" s="223" t="str">
        <f t="shared" si="13"/>
        <v>A</v>
      </c>
      <c r="AJ26" s="223" t="str">
        <f t="shared" si="13"/>
        <v>A</v>
      </c>
      <c r="AK26" s="223" t="str">
        <f t="shared" si="14"/>
        <v>A</v>
      </c>
      <c r="AL26" s="223" t="str">
        <f t="shared" si="14"/>
        <v>A</v>
      </c>
      <c r="AM26" s="223" t="str">
        <f t="shared" si="14"/>
        <v>A</v>
      </c>
      <c r="AN26" s="223" t="str">
        <f t="shared" si="5"/>
        <v/>
      </c>
      <c r="AO26" s="180"/>
      <c r="AP26" s="181"/>
      <c r="AQ26" s="182">
        <f t="shared" si="15"/>
        <v>0</v>
      </c>
      <c r="AR26" s="182">
        <f t="shared" si="16"/>
        <v>0</v>
      </c>
      <c r="AS26" s="182">
        <f t="shared" si="17"/>
        <v>0</v>
      </c>
      <c r="AT26" s="182">
        <f t="shared" si="18"/>
        <v>0</v>
      </c>
      <c r="AU26" s="182">
        <f t="shared" si="19"/>
        <v>0</v>
      </c>
      <c r="AV26" s="182">
        <f t="shared" si="20"/>
        <v>0</v>
      </c>
      <c r="AW26" s="182">
        <f t="shared" si="21"/>
        <v>0</v>
      </c>
      <c r="AX26" s="235">
        <f t="shared" si="22"/>
        <v>0</v>
      </c>
      <c r="AY26" s="235">
        <f t="shared" si="23"/>
        <v>0</v>
      </c>
      <c r="BC26" s="183">
        <f t="shared" si="6"/>
        <v>0</v>
      </c>
      <c r="BD26" s="183">
        <f t="shared" si="24"/>
        <v>0</v>
      </c>
    </row>
    <row r="27" spans="1:57" s="183" customFormat="1" ht="14.65" customHeight="1" x14ac:dyDescent="0.25">
      <c r="A27" s="238">
        <f t="shared" si="7"/>
        <v>14</v>
      </c>
      <c r="B27" s="12" t="e">
        <f>IF(LEN(C27)&gt;0,VLOOKUP($F$8,DATA!$A$4:$A$296,1,FALSE),"")</f>
        <v>#N/A</v>
      </c>
      <c r="C27" s="11" t="str">
        <f t="shared" si="0"/>
        <v>MAYO</v>
      </c>
      <c r="D27" s="258" t="s">
        <v>980</v>
      </c>
      <c r="E27" s="259" t="s">
        <v>981</v>
      </c>
      <c r="F27" s="135" t="s">
        <v>116</v>
      </c>
      <c r="G27" s="134" t="s">
        <v>106</v>
      </c>
      <c r="H27" s="125">
        <v>30</v>
      </c>
      <c r="I27" s="223"/>
      <c r="J27" s="223" t="str">
        <f t="shared" si="25"/>
        <v>A</v>
      </c>
      <c r="K27" s="223" t="str">
        <f t="shared" si="25"/>
        <v>A</v>
      </c>
      <c r="L27" s="223" t="str">
        <f t="shared" si="25"/>
        <v/>
      </c>
      <c r="M27" s="223" t="str">
        <f t="shared" si="8"/>
        <v/>
      </c>
      <c r="N27" s="223" t="str">
        <f t="shared" si="8"/>
        <v>A</v>
      </c>
      <c r="O27" s="223" t="str">
        <f t="shared" si="8"/>
        <v>A</v>
      </c>
      <c r="P27" s="223" t="str">
        <f t="shared" si="8"/>
        <v>A</v>
      </c>
      <c r="Q27" s="223" t="str">
        <f t="shared" si="9"/>
        <v>A</v>
      </c>
      <c r="R27" s="223" t="str">
        <f t="shared" si="9"/>
        <v>A</v>
      </c>
      <c r="S27" s="223" t="str">
        <f t="shared" si="9"/>
        <v/>
      </c>
      <c r="T27" s="223" t="str">
        <f t="shared" si="9"/>
        <v/>
      </c>
      <c r="U27" s="223" t="str">
        <f t="shared" si="10"/>
        <v>A</v>
      </c>
      <c r="V27" s="223" t="str">
        <f t="shared" si="10"/>
        <v>A</v>
      </c>
      <c r="W27" s="223" t="str">
        <f t="shared" si="10"/>
        <v>A</v>
      </c>
      <c r="X27" s="223" t="str">
        <f t="shared" si="10"/>
        <v>A</v>
      </c>
      <c r="Y27" s="223" t="str">
        <f t="shared" si="11"/>
        <v>A</v>
      </c>
      <c r="Z27" s="223" t="str">
        <f t="shared" si="11"/>
        <v/>
      </c>
      <c r="AA27" s="223" t="str">
        <f t="shared" si="11"/>
        <v/>
      </c>
      <c r="AB27" s="223" t="str">
        <f t="shared" si="11"/>
        <v>A</v>
      </c>
      <c r="AC27" s="223" t="str">
        <f t="shared" si="12"/>
        <v>A</v>
      </c>
      <c r="AD27" s="223" t="str">
        <f t="shared" si="12"/>
        <v>A</v>
      </c>
      <c r="AE27" s="223" t="str">
        <f t="shared" si="12"/>
        <v>A</v>
      </c>
      <c r="AF27" s="223" t="str">
        <f t="shared" si="12"/>
        <v>A</v>
      </c>
      <c r="AG27" s="223" t="str">
        <f t="shared" si="13"/>
        <v/>
      </c>
      <c r="AH27" s="223" t="str">
        <f t="shared" si="13"/>
        <v/>
      </c>
      <c r="AI27" s="223" t="str">
        <f t="shared" si="13"/>
        <v>A</v>
      </c>
      <c r="AJ27" s="223" t="str">
        <f t="shared" si="13"/>
        <v>A</v>
      </c>
      <c r="AK27" s="223" t="str">
        <f t="shared" si="14"/>
        <v>A</v>
      </c>
      <c r="AL27" s="223" t="str">
        <f t="shared" si="14"/>
        <v>A</v>
      </c>
      <c r="AM27" s="223" t="str">
        <f t="shared" si="14"/>
        <v>A</v>
      </c>
      <c r="AN27" s="223" t="str">
        <f t="shared" si="5"/>
        <v/>
      </c>
      <c r="AO27" s="180"/>
      <c r="AP27" s="181"/>
      <c r="AQ27" s="182">
        <f t="shared" si="15"/>
        <v>0</v>
      </c>
      <c r="AR27" s="182">
        <f t="shared" si="16"/>
        <v>0</v>
      </c>
      <c r="AS27" s="182">
        <f t="shared" si="17"/>
        <v>0</v>
      </c>
      <c r="AT27" s="182">
        <f t="shared" si="18"/>
        <v>0</v>
      </c>
      <c r="AU27" s="182">
        <f t="shared" si="19"/>
        <v>0</v>
      </c>
      <c r="AV27" s="182">
        <f t="shared" si="20"/>
        <v>0</v>
      </c>
      <c r="AW27" s="182">
        <f t="shared" si="21"/>
        <v>0</v>
      </c>
      <c r="AX27" s="235">
        <f t="shared" si="22"/>
        <v>0</v>
      </c>
      <c r="AY27" s="235">
        <f t="shared" si="23"/>
        <v>0</v>
      </c>
      <c r="BC27" s="183">
        <f t="shared" si="6"/>
        <v>0</v>
      </c>
      <c r="BD27" s="183">
        <f t="shared" si="24"/>
        <v>0</v>
      </c>
    </row>
    <row r="28" spans="1:57" s="183" customFormat="1" ht="14.65" customHeight="1" x14ac:dyDescent="0.25">
      <c r="A28" s="238">
        <f t="shared" si="7"/>
        <v>15</v>
      </c>
      <c r="B28" s="12" t="e">
        <f>IF(LEN(C28)&gt;0,VLOOKUP($F$8,DATA!$A$4:$A$296,1,FALSE),"")</f>
        <v>#N/A</v>
      </c>
      <c r="C28" s="11" t="str">
        <f t="shared" si="0"/>
        <v>MAYO</v>
      </c>
      <c r="D28" s="258" t="s">
        <v>982</v>
      </c>
      <c r="E28" s="259" t="s">
        <v>983</v>
      </c>
      <c r="F28" s="135" t="s">
        <v>116</v>
      </c>
      <c r="G28" s="134" t="s">
        <v>106</v>
      </c>
      <c r="H28" s="125">
        <v>30</v>
      </c>
      <c r="I28" s="223"/>
      <c r="J28" s="223" t="str">
        <f t="shared" si="25"/>
        <v>A</v>
      </c>
      <c r="K28" s="223" t="str">
        <f t="shared" si="25"/>
        <v>A</v>
      </c>
      <c r="L28" s="223" t="str">
        <f t="shared" si="25"/>
        <v/>
      </c>
      <c r="M28" s="223" t="str">
        <f t="shared" si="8"/>
        <v/>
      </c>
      <c r="N28" s="223" t="str">
        <f t="shared" si="8"/>
        <v>A</v>
      </c>
      <c r="O28" s="223" t="str">
        <f t="shared" si="8"/>
        <v>A</v>
      </c>
      <c r="P28" s="223" t="str">
        <f t="shared" si="8"/>
        <v>A</v>
      </c>
      <c r="Q28" s="223" t="str">
        <f t="shared" si="9"/>
        <v>A</v>
      </c>
      <c r="R28" s="223" t="str">
        <f t="shared" si="9"/>
        <v>A</v>
      </c>
      <c r="S28" s="223" t="str">
        <f t="shared" si="9"/>
        <v/>
      </c>
      <c r="T28" s="223" t="str">
        <f t="shared" si="9"/>
        <v/>
      </c>
      <c r="U28" s="223" t="str">
        <f t="shared" si="10"/>
        <v>A</v>
      </c>
      <c r="V28" s="223" t="str">
        <f t="shared" si="10"/>
        <v>A</v>
      </c>
      <c r="W28" s="223" t="str">
        <f t="shared" si="10"/>
        <v>A</v>
      </c>
      <c r="X28" s="223" t="str">
        <f t="shared" si="10"/>
        <v>A</v>
      </c>
      <c r="Y28" s="223" t="str">
        <f t="shared" si="11"/>
        <v>A</v>
      </c>
      <c r="Z28" s="223" t="str">
        <f t="shared" si="11"/>
        <v/>
      </c>
      <c r="AA28" s="223" t="str">
        <f t="shared" si="11"/>
        <v/>
      </c>
      <c r="AB28" s="223" t="str">
        <f t="shared" si="11"/>
        <v>A</v>
      </c>
      <c r="AC28" s="223" t="str">
        <f t="shared" si="12"/>
        <v>A</v>
      </c>
      <c r="AD28" s="223" t="str">
        <f t="shared" si="12"/>
        <v>A</v>
      </c>
      <c r="AE28" s="223" t="str">
        <f t="shared" si="12"/>
        <v>A</v>
      </c>
      <c r="AF28" s="223" t="str">
        <f t="shared" si="12"/>
        <v>A</v>
      </c>
      <c r="AG28" s="223" t="str">
        <f t="shared" si="13"/>
        <v/>
      </c>
      <c r="AH28" s="223" t="str">
        <f t="shared" si="13"/>
        <v/>
      </c>
      <c r="AI28" s="223" t="str">
        <f t="shared" si="13"/>
        <v>A</v>
      </c>
      <c r="AJ28" s="223" t="str">
        <f t="shared" si="13"/>
        <v>A</v>
      </c>
      <c r="AK28" s="223" t="str">
        <f t="shared" si="14"/>
        <v>A</v>
      </c>
      <c r="AL28" s="223" t="str">
        <f t="shared" si="14"/>
        <v>A</v>
      </c>
      <c r="AM28" s="223" t="str">
        <f t="shared" si="14"/>
        <v>A</v>
      </c>
      <c r="AN28" s="223" t="str">
        <f t="shared" si="5"/>
        <v/>
      </c>
      <c r="AO28" s="180"/>
      <c r="AP28" s="181"/>
      <c r="AQ28" s="182">
        <f t="shared" si="15"/>
        <v>0</v>
      </c>
      <c r="AR28" s="182">
        <f t="shared" si="16"/>
        <v>0</v>
      </c>
      <c r="AS28" s="182">
        <f t="shared" si="17"/>
        <v>0</v>
      </c>
      <c r="AT28" s="182">
        <f t="shared" si="18"/>
        <v>0</v>
      </c>
      <c r="AU28" s="182">
        <f t="shared" si="19"/>
        <v>0</v>
      </c>
      <c r="AV28" s="182">
        <f t="shared" si="20"/>
        <v>0</v>
      </c>
      <c r="AW28" s="182">
        <f t="shared" si="21"/>
        <v>0</v>
      </c>
      <c r="AX28" s="235">
        <f t="shared" si="22"/>
        <v>0</v>
      </c>
      <c r="AY28" s="235">
        <f t="shared" si="23"/>
        <v>0</v>
      </c>
      <c r="BC28" s="183">
        <f t="shared" si="6"/>
        <v>0</v>
      </c>
      <c r="BD28" s="183">
        <f t="shared" si="24"/>
        <v>0</v>
      </c>
    </row>
    <row r="29" spans="1:57" s="183" customFormat="1" ht="14.65" customHeight="1" x14ac:dyDescent="0.25">
      <c r="A29" s="238">
        <f t="shared" si="7"/>
        <v>16</v>
      </c>
      <c r="B29" s="12" t="e">
        <f>IF(LEN(C29)&gt;0,VLOOKUP($F$8,DATA!$A$4:$A$296,1,FALSE),"")</f>
        <v>#N/A</v>
      </c>
      <c r="C29" s="11" t="str">
        <f t="shared" si="0"/>
        <v>MAYO</v>
      </c>
      <c r="D29" s="258" t="s">
        <v>984</v>
      </c>
      <c r="E29" s="261" t="s">
        <v>985</v>
      </c>
      <c r="F29" s="135" t="s">
        <v>116</v>
      </c>
      <c r="G29" s="134" t="s">
        <v>106</v>
      </c>
      <c r="H29" s="125">
        <v>30</v>
      </c>
      <c r="I29" s="223"/>
      <c r="J29" s="223" t="str">
        <f t="shared" si="25"/>
        <v>A</v>
      </c>
      <c r="K29" s="223" t="str">
        <f t="shared" si="25"/>
        <v>A</v>
      </c>
      <c r="L29" s="223" t="str">
        <f t="shared" si="25"/>
        <v/>
      </c>
      <c r="M29" s="223" t="str">
        <f t="shared" si="8"/>
        <v/>
      </c>
      <c r="N29" s="223" t="str">
        <f t="shared" si="8"/>
        <v>A</v>
      </c>
      <c r="O29" s="223" t="str">
        <f t="shared" si="8"/>
        <v>A</v>
      </c>
      <c r="P29" s="223" t="str">
        <f t="shared" si="8"/>
        <v>A</v>
      </c>
      <c r="Q29" s="223" t="str">
        <f t="shared" si="9"/>
        <v>A</v>
      </c>
      <c r="R29" s="223" t="str">
        <f t="shared" si="9"/>
        <v>A</v>
      </c>
      <c r="S29" s="223" t="str">
        <f t="shared" si="9"/>
        <v/>
      </c>
      <c r="T29" s="223" t="str">
        <f t="shared" si="9"/>
        <v/>
      </c>
      <c r="U29" s="223" t="str">
        <f t="shared" si="10"/>
        <v>A</v>
      </c>
      <c r="V29" s="223" t="str">
        <f t="shared" si="10"/>
        <v>A</v>
      </c>
      <c r="W29" s="223" t="str">
        <f t="shared" si="10"/>
        <v>A</v>
      </c>
      <c r="X29" s="223" t="str">
        <f t="shared" si="10"/>
        <v>A</v>
      </c>
      <c r="Y29" s="223" t="str">
        <f t="shared" si="11"/>
        <v>A</v>
      </c>
      <c r="Z29" s="223" t="str">
        <f t="shared" si="11"/>
        <v/>
      </c>
      <c r="AA29" s="223" t="str">
        <f t="shared" si="11"/>
        <v/>
      </c>
      <c r="AB29" s="223" t="str">
        <f t="shared" si="11"/>
        <v>A</v>
      </c>
      <c r="AC29" s="223" t="str">
        <f t="shared" si="12"/>
        <v>A</v>
      </c>
      <c r="AD29" s="223" t="str">
        <f t="shared" si="12"/>
        <v>A</v>
      </c>
      <c r="AE29" s="223" t="str">
        <f t="shared" si="12"/>
        <v>A</v>
      </c>
      <c r="AF29" s="223" t="str">
        <f t="shared" si="12"/>
        <v>A</v>
      </c>
      <c r="AG29" s="223" t="str">
        <f t="shared" si="13"/>
        <v/>
      </c>
      <c r="AH29" s="223" t="str">
        <f t="shared" si="13"/>
        <v/>
      </c>
      <c r="AI29" s="223" t="str">
        <f t="shared" si="13"/>
        <v>A</v>
      </c>
      <c r="AJ29" s="223" t="str">
        <f t="shared" si="13"/>
        <v>A</v>
      </c>
      <c r="AK29" s="223" t="str">
        <f t="shared" si="14"/>
        <v>A</v>
      </c>
      <c r="AL29" s="223" t="str">
        <f t="shared" si="14"/>
        <v>A</v>
      </c>
      <c r="AM29" s="223" t="str">
        <f t="shared" si="14"/>
        <v>A</v>
      </c>
      <c r="AN29" s="223" t="str">
        <f t="shared" si="5"/>
        <v/>
      </c>
      <c r="AO29" s="180"/>
      <c r="AP29" s="181"/>
      <c r="AQ29" s="182">
        <f t="shared" si="15"/>
        <v>0</v>
      </c>
      <c r="AR29" s="182">
        <f t="shared" si="16"/>
        <v>0</v>
      </c>
      <c r="AS29" s="182">
        <f t="shared" si="17"/>
        <v>0</v>
      </c>
      <c r="AT29" s="182">
        <f t="shared" si="18"/>
        <v>0</v>
      </c>
      <c r="AU29" s="182">
        <f t="shared" si="19"/>
        <v>0</v>
      </c>
      <c r="AV29" s="182">
        <f t="shared" si="20"/>
        <v>0</v>
      </c>
      <c r="AW29" s="182">
        <f t="shared" si="21"/>
        <v>0</v>
      </c>
      <c r="AX29" s="235">
        <f t="shared" si="22"/>
        <v>0</v>
      </c>
      <c r="AY29" s="235">
        <f t="shared" si="23"/>
        <v>0</v>
      </c>
      <c r="BC29" s="183">
        <f t="shared" si="6"/>
        <v>0</v>
      </c>
      <c r="BD29" s="183">
        <f t="shared" si="24"/>
        <v>0</v>
      </c>
    </row>
    <row r="30" spans="1:57" s="183" customFormat="1" ht="14.65" customHeight="1" x14ac:dyDescent="0.25">
      <c r="A30" s="238">
        <f t="shared" si="7"/>
        <v>17</v>
      </c>
      <c r="B30" s="12" t="e">
        <f>IF(LEN(C30)&gt;0,VLOOKUP($F$8,DATA!$A$4:$A$296,1,FALSE),"")</f>
        <v>#N/A</v>
      </c>
      <c r="C30" s="11" t="str">
        <f t="shared" si="0"/>
        <v>MAYO</v>
      </c>
      <c r="D30" s="258" t="s">
        <v>986</v>
      </c>
      <c r="E30" s="259" t="s">
        <v>987</v>
      </c>
      <c r="F30" s="135" t="s">
        <v>116</v>
      </c>
      <c r="G30" s="134" t="s">
        <v>106</v>
      </c>
      <c r="H30" s="125">
        <v>30</v>
      </c>
      <c r="I30" s="223"/>
      <c r="J30" s="223" t="str">
        <f t="shared" si="25"/>
        <v>A</v>
      </c>
      <c r="K30" s="223" t="str">
        <f t="shared" si="25"/>
        <v>A</v>
      </c>
      <c r="L30" s="223" t="str">
        <f t="shared" si="25"/>
        <v/>
      </c>
      <c r="M30" s="223" t="str">
        <f t="shared" si="8"/>
        <v/>
      </c>
      <c r="N30" s="223" t="str">
        <f t="shared" si="8"/>
        <v>A</v>
      </c>
      <c r="O30" s="223" t="str">
        <f t="shared" si="8"/>
        <v>A</v>
      </c>
      <c r="P30" s="223" t="str">
        <f t="shared" si="8"/>
        <v>A</v>
      </c>
      <c r="Q30" s="223" t="str">
        <f t="shared" si="9"/>
        <v>A</v>
      </c>
      <c r="R30" s="223" t="str">
        <f t="shared" si="9"/>
        <v>A</v>
      </c>
      <c r="S30" s="223" t="str">
        <f t="shared" si="9"/>
        <v/>
      </c>
      <c r="T30" s="223" t="str">
        <f t="shared" si="9"/>
        <v/>
      </c>
      <c r="U30" s="223" t="str">
        <f t="shared" si="10"/>
        <v>A</v>
      </c>
      <c r="V30" s="223" t="str">
        <f t="shared" si="10"/>
        <v>A</v>
      </c>
      <c r="W30" s="223" t="str">
        <f t="shared" si="10"/>
        <v>A</v>
      </c>
      <c r="X30" s="223" t="str">
        <f t="shared" si="10"/>
        <v>A</v>
      </c>
      <c r="Y30" s="223" t="str">
        <f t="shared" si="11"/>
        <v>A</v>
      </c>
      <c r="Z30" s="223" t="str">
        <f t="shared" si="11"/>
        <v/>
      </c>
      <c r="AA30" s="223" t="str">
        <f t="shared" si="11"/>
        <v/>
      </c>
      <c r="AB30" s="223" t="str">
        <f t="shared" si="11"/>
        <v>A</v>
      </c>
      <c r="AC30" s="223" t="str">
        <f t="shared" si="12"/>
        <v>A</v>
      </c>
      <c r="AD30" s="223" t="str">
        <f t="shared" si="12"/>
        <v>A</v>
      </c>
      <c r="AE30" s="223" t="str">
        <f t="shared" si="12"/>
        <v>A</v>
      </c>
      <c r="AF30" s="223" t="str">
        <f t="shared" si="12"/>
        <v>A</v>
      </c>
      <c r="AG30" s="223" t="str">
        <f t="shared" si="13"/>
        <v/>
      </c>
      <c r="AH30" s="223" t="str">
        <f t="shared" si="13"/>
        <v/>
      </c>
      <c r="AI30" s="223" t="str">
        <f t="shared" si="13"/>
        <v>A</v>
      </c>
      <c r="AJ30" s="223" t="str">
        <f t="shared" si="13"/>
        <v>A</v>
      </c>
      <c r="AK30" s="223" t="str">
        <f t="shared" si="14"/>
        <v>A</v>
      </c>
      <c r="AL30" s="223" t="str">
        <f t="shared" si="14"/>
        <v>A</v>
      </c>
      <c r="AM30" s="223" t="str">
        <f t="shared" si="14"/>
        <v>A</v>
      </c>
      <c r="AN30" s="223" t="str">
        <f t="shared" si="5"/>
        <v/>
      </c>
      <c r="AO30" s="180"/>
      <c r="AP30" s="181"/>
      <c r="AQ30" s="182">
        <f t="shared" si="15"/>
        <v>0</v>
      </c>
      <c r="AR30" s="182">
        <f t="shared" si="16"/>
        <v>0</v>
      </c>
      <c r="AS30" s="182">
        <f t="shared" si="17"/>
        <v>0</v>
      </c>
      <c r="AT30" s="182">
        <f t="shared" si="18"/>
        <v>0</v>
      </c>
      <c r="AU30" s="182">
        <f t="shared" si="19"/>
        <v>0</v>
      </c>
      <c r="AV30" s="182">
        <f t="shared" si="20"/>
        <v>0</v>
      </c>
      <c r="AW30" s="182">
        <f t="shared" si="21"/>
        <v>0</v>
      </c>
      <c r="AX30" s="235">
        <f t="shared" si="22"/>
        <v>0</v>
      </c>
      <c r="AY30" s="235">
        <f t="shared" si="23"/>
        <v>0</v>
      </c>
      <c r="BC30" s="183">
        <f t="shared" si="6"/>
        <v>0</v>
      </c>
      <c r="BD30" s="183">
        <f t="shared" si="24"/>
        <v>0</v>
      </c>
    </row>
    <row r="31" spans="1:57" s="183" customFormat="1" ht="14.65" customHeight="1" x14ac:dyDescent="0.25">
      <c r="A31" s="238">
        <f t="shared" si="7"/>
        <v>18</v>
      </c>
      <c r="B31" s="12" t="e">
        <f>IF(LEN(C31)&gt;0,VLOOKUP($F$8,DATA!$A$4:$A$296,1,FALSE),"")</f>
        <v>#N/A</v>
      </c>
      <c r="C31" s="11" t="str">
        <f t="shared" si="0"/>
        <v>MAYO</v>
      </c>
      <c r="D31" s="258" t="s">
        <v>988</v>
      </c>
      <c r="E31" s="259" t="s">
        <v>989</v>
      </c>
      <c r="F31" s="135" t="s">
        <v>116</v>
      </c>
      <c r="G31" s="134" t="s">
        <v>106</v>
      </c>
      <c r="H31" s="125">
        <v>30</v>
      </c>
      <c r="I31" s="223"/>
      <c r="J31" s="223" t="str">
        <f t="shared" si="25"/>
        <v>A</v>
      </c>
      <c r="K31" s="223" t="str">
        <f t="shared" si="25"/>
        <v>A</v>
      </c>
      <c r="L31" s="223" t="str">
        <f t="shared" si="25"/>
        <v/>
      </c>
      <c r="M31" s="223" t="str">
        <f t="shared" si="8"/>
        <v/>
      </c>
      <c r="N31" s="223" t="str">
        <f t="shared" si="8"/>
        <v>A</v>
      </c>
      <c r="O31" s="223" t="str">
        <f t="shared" si="8"/>
        <v>A</v>
      </c>
      <c r="P31" s="223" t="str">
        <f t="shared" si="8"/>
        <v>A</v>
      </c>
      <c r="Q31" s="223" t="str">
        <f t="shared" si="9"/>
        <v>A</v>
      </c>
      <c r="R31" s="223" t="str">
        <f t="shared" si="9"/>
        <v>A</v>
      </c>
      <c r="S31" s="223" t="str">
        <f t="shared" si="9"/>
        <v/>
      </c>
      <c r="T31" s="223" t="str">
        <f t="shared" si="9"/>
        <v/>
      </c>
      <c r="U31" s="223" t="str">
        <f t="shared" si="10"/>
        <v>A</v>
      </c>
      <c r="V31" s="223" t="str">
        <f t="shared" si="10"/>
        <v>A</v>
      </c>
      <c r="W31" s="223" t="str">
        <f t="shared" si="10"/>
        <v>A</v>
      </c>
      <c r="X31" s="223" t="str">
        <f t="shared" si="10"/>
        <v>A</v>
      </c>
      <c r="Y31" s="223" t="str">
        <f t="shared" si="11"/>
        <v>A</v>
      </c>
      <c r="Z31" s="223" t="str">
        <f t="shared" si="11"/>
        <v/>
      </c>
      <c r="AA31" s="223" t="str">
        <f t="shared" si="11"/>
        <v/>
      </c>
      <c r="AB31" s="223" t="str">
        <f t="shared" si="11"/>
        <v>A</v>
      </c>
      <c r="AC31" s="223" t="str">
        <f t="shared" si="12"/>
        <v>A</v>
      </c>
      <c r="AD31" s="223" t="str">
        <f t="shared" si="12"/>
        <v>A</v>
      </c>
      <c r="AE31" s="223" t="str">
        <f t="shared" si="12"/>
        <v>A</v>
      </c>
      <c r="AF31" s="223" t="str">
        <f t="shared" si="12"/>
        <v>A</v>
      </c>
      <c r="AG31" s="223" t="str">
        <f t="shared" si="13"/>
        <v/>
      </c>
      <c r="AH31" s="223" t="str">
        <f t="shared" si="13"/>
        <v/>
      </c>
      <c r="AI31" s="223" t="str">
        <f t="shared" si="13"/>
        <v>A</v>
      </c>
      <c r="AJ31" s="223" t="str">
        <f t="shared" si="13"/>
        <v>A</v>
      </c>
      <c r="AK31" s="223" t="str">
        <f t="shared" si="14"/>
        <v>A</v>
      </c>
      <c r="AL31" s="223" t="str">
        <f t="shared" si="14"/>
        <v>A</v>
      </c>
      <c r="AM31" s="223" t="str">
        <f t="shared" si="14"/>
        <v>A</v>
      </c>
      <c r="AN31" s="223" t="str">
        <f t="shared" si="5"/>
        <v/>
      </c>
      <c r="AO31" s="180"/>
      <c r="AP31" s="181"/>
      <c r="AQ31" s="182">
        <f t="shared" si="15"/>
        <v>0</v>
      </c>
      <c r="AR31" s="182">
        <f t="shared" si="16"/>
        <v>0</v>
      </c>
      <c r="AS31" s="182">
        <f t="shared" si="17"/>
        <v>0</v>
      </c>
      <c r="AT31" s="182">
        <f t="shared" si="18"/>
        <v>0</v>
      </c>
      <c r="AU31" s="182">
        <f t="shared" si="19"/>
        <v>0</v>
      </c>
      <c r="AV31" s="182">
        <f t="shared" si="20"/>
        <v>0</v>
      </c>
      <c r="AW31" s="182">
        <f t="shared" si="21"/>
        <v>0</v>
      </c>
      <c r="AX31" s="235">
        <f t="shared" si="22"/>
        <v>0</v>
      </c>
      <c r="AY31" s="235">
        <f t="shared" si="23"/>
        <v>0</v>
      </c>
      <c r="BC31" s="183">
        <f t="shared" si="6"/>
        <v>0</v>
      </c>
      <c r="BD31" s="183">
        <f t="shared" si="24"/>
        <v>0</v>
      </c>
    </row>
    <row r="32" spans="1:57" s="183" customFormat="1" ht="14.65" customHeight="1" x14ac:dyDescent="0.25">
      <c r="A32" s="238">
        <f t="shared" si="7"/>
        <v>19</v>
      </c>
      <c r="B32" s="12" t="e">
        <f>IF(LEN(C32)&gt;0,VLOOKUP($F$8,DATA!$A$4:$A$296,1,FALSE),"")</f>
        <v>#N/A</v>
      </c>
      <c r="C32" s="11" t="str">
        <f t="shared" si="0"/>
        <v>MAYO</v>
      </c>
      <c r="D32" s="258" t="s">
        <v>990</v>
      </c>
      <c r="E32" s="259" t="s">
        <v>991</v>
      </c>
      <c r="F32" s="135" t="s">
        <v>116</v>
      </c>
      <c r="G32" s="134" t="s">
        <v>106</v>
      </c>
      <c r="H32" s="125">
        <v>30</v>
      </c>
      <c r="I32" s="223"/>
      <c r="J32" s="223" t="str">
        <f t="shared" si="25"/>
        <v>A</v>
      </c>
      <c r="K32" s="223" t="str">
        <f t="shared" si="25"/>
        <v>A</v>
      </c>
      <c r="L32" s="223" t="str">
        <f t="shared" si="25"/>
        <v/>
      </c>
      <c r="M32" s="223" t="str">
        <f t="shared" si="8"/>
        <v/>
      </c>
      <c r="N32" s="223" t="str">
        <f t="shared" si="8"/>
        <v>A</v>
      </c>
      <c r="O32" s="223" t="str">
        <f t="shared" si="8"/>
        <v>A</v>
      </c>
      <c r="P32" s="223" t="str">
        <f t="shared" si="8"/>
        <v>A</v>
      </c>
      <c r="Q32" s="223" t="str">
        <f t="shared" si="9"/>
        <v>A</v>
      </c>
      <c r="R32" s="223" t="str">
        <f t="shared" si="9"/>
        <v>A</v>
      </c>
      <c r="S32" s="223" t="str">
        <f t="shared" si="9"/>
        <v/>
      </c>
      <c r="T32" s="223" t="str">
        <f t="shared" si="9"/>
        <v/>
      </c>
      <c r="U32" s="223" t="str">
        <f t="shared" si="10"/>
        <v>A</v>
      </c>
      <c r="V32" s="223" t="str">
        <f t="shared" si="10"/>
        <v>A</v>
      </c>
      <c r="W32" s="223" t="str">
        <f t="shared" si="10"/>
        <v>A</v>
      </c>
      <c r="X32" s="223" t="str">
        <f t="shared" si="10"/>
        <v>A</v>
      </c>
      <c r="Y32" s="223" t="str">
        <f t="shared" si="11"/>
        <v>A</v>
      </c>
      <c r="Z32" s="223" t="str">
        <f t="shared" si="11"/>
        <v/>
      </c>
      <c r="AA32" s="223" t="str">
        <f t="shared" si="11"/>
        <v/>
      </c>
      <c r="AB32" s="223" t="str">
        <f t="shared" si="11"/>
        <v>A</v>
      </c>
      <c r="AC32" s="223" t="str">
        <f t="shared" si="12"/>
        <v>A</v>
      </c>
      <c r="AD32" s="223" t="str">
        <f t="shared" si="12"/>
        <v>A</v>
      </c>
      <c r="AE32" s="223" t="str">
        <f t="shared" si="12"/>
        <v>A</v>
      </c>
      <c r="AF32" s="223" t="str">
        <f t="shared" si="12"/>
        <v>A</v>
      </c>
      <c r="AG32" s="223" t="str">
        <f t="shared" si="13"/>
        <v/>
      </c>
      <c r="AH32" s="223" t="str">
        <f t="shared" si="13"/>
        <v/>
      </c>
      <c r="AI32" s="223" t="str">
        <f t="shared" si="13"/>
        <v>A</v>
      </c>
      <c r="AJ32" s="223" t="str">
        <f t="shared" si="13"/>
        <v>A</v>
      </c>
      <c r="AK32" s="223" t="str">
        <f t="shared" si="14"/>
        <v>A</v>
      </c>
      <c r="AL32" s="223" t="str">
        <f t="shared" si="14"/>
        <v>A</v>
      </c>
      <c r="AM32" s="223" t="str">
        <f t="shared" si="14"/>
        <v>A</v>
      </c>
      <c r="AN32" s="223" t="str">
        <f t="shared" si="5"/>
        <v/>
      </c>
      <c r="AO32" s="180"/>
      <c r="AP32" s="181"/>
      <c r="AQ32" s="182">
        <f t="shared" si="15"/>
        <v>0</v>
      </c>
      <c r="AR32" s="182">
        <f t="shared" si="16"/>
        <v>0</v>
      </c>
      <c r="AS32" s="182">
        <f t="shared" si="17"/>
        <v>0</v>
      </c>
      <c r="AT32" s="182">
        <f t="shared" si="18"/>
        <v>0</v>
      </c>
      <c r="AU32" s="182">
        <f t="shared" si="19"/>
        <v>0</v>
      </c>
      <c r="AV32" s="182">
        <f t="shared" si="20"/>
        <v>0</v>
      </c>
      <c r="AW32" s="182">
        <f t="shared" si="21"/>
        <v>0</v>
      </c>
      <c r="AX32" s="235">
        <f t="shared" si="22"/>
        <v>0</v>
      </c>
      <c r="AY32" s="235">
        <f t="shared" si="23"/>
        <v>0</v>
      </c>
      <c r="BC32" s="183">
        <f t="shared" si="6"/>
        <v>0</v>
      </c>
      <c r="BD32" s="183">
        <f t="shared" si="24"/>
        <v>0</v>
      </c>
    </row>
    <row r="33" spans="1:56" s="183" customFormat="1" ht="14.65" customHeight="1" x14ac:dyDescent="0.25">
      <c r="A33" s="238">
        <f t="shared" si="7"/>
        <v>20</v>
      </c>
      <c r="B33" s="12" t="e">
        <f>IF(LEN(C33)&gt;0,VLOOKUP($F$8,DATA!$A$4:$A$296,1,FALSE),"")</f>
        <v>#N/A</v>
      </c>
      <c r="C33" s="11" t="str">
        <f t="shared" si="0"/>
        <v>MAYO</v>
      </c>
      <c r="D33" s="258" t="s">
        <v>992</v>
      </c>
      <c r="E33" s="262" t="s">
        <v>993</v>
      </c>
      <c r="F33" s="135" t="s">
        <v>116</v>
      </c>
      <c r="G33" s="134" t="s">
        <v>106</v>
      </c>
      <c r="H33" s="125">
        <v>30</v>
      </c>
      <c r="I33" s="223"/>
      <c r="J33" s="223" t="str">
        <f t="shared" si="25"/>
        <v>A</v>
      </c>
      <c r="K33" s="223" t="str">
        <f t="shared" si="25"/>
        <v>A</v>
      </c>
      <c r="L33" s="223" t="str">
        <f t="shared" si="25"/>
        <v/>
      </c>
      <c r="M33" s="223" t="str">
        <f t="shared" si="8"/>
        <v/>
      </c>
      <c r="N33" s="223" t="str">
        <f t="shared" si="8"/>
        <v>A</v>
      </c>
      <c r="O33" s="223" t="str">
        <f t="shared" si="8"/>
        <v>A</v>
      </c>
      <c r="P33" s="223" t="str">
        <f t="shared" si="8"/>
        <v>A</v>
      </c>
      <c r="Q33" s="223" t="str">
        <f t="shared" si="9"/>
        <v>A</v>
      </c>
      <c r="R33" s="223" t="str">
        <f t="shared" si="9"/>
        <v>A</v>
      </c>
      <c r="S33" s="223" t="str">
        <f t="shared" si="9"/>
        <v/>
      </c>
      <c r="T33" s="223" t="str">
        <f t="shared" si="9"/>
        <v/>
      </c>
      <c r="U33" s="223" t="str">
        <f t="shared" si="10"/>
        <v>A</v>
      </c>
      <c r="V33" s="223" t="str">
        <f t="shared" si="10"/>
        <v>A</v>
      </c>
      <c r="W33" s="223" t="str">
        <f t="shared" si="10"/>
        <v>A</v>
      </c>
      <c r="X33" s="223" t="str">
        <f t="shared" si="10"/>
        <v>A</v>
      </c>
      <c r="Y33" s="223" t="str">
        <f t="shared" si="11"/>
        <v>A</v>
      </c>
      <c r="Z33" s="223" t="str">
        <f t="shared" si="11"/>
        <v/>
      </c>
      <c r="AA33" s="223" t="str">
        <f t="shared" si="11"/>
        <v/>
      </c>
      <c r="AB33" s="223" t="str">
        <f t="shared" si="11"/>
        <v>A</v>
      </c>
      <c r="AC33" s="223" t="str">
        <f t="shared" si="12"/>
        <v>A</v>
      </c>
      <c r="AD33" s="223" t="str">
        <f t="shared" si="12"/>
        <v>A</v>
      </c>
      <c r="AE33" s="223" t="str">
        <f t="shared" si="12"/>
        <v>A</v>
      </c>
      <c r="AF33" s="223" t="str">
        <f t="shared" si="12"/>
        <v>A</v>
      </c>
      <c r="AG33" s="223" t="str">
        <f t="shared" si="13"/>
        <v/>
      </c>
      <c r="AH33" s="223" t="str">
        <f t="shared" si="13"/>
        <v/>
      </c>
      <c r="AI33" s="223" t="str">
        <f t="shared" si="13"/>
        <v>A</v>
      </c>
      <c r="AJ33" s="223" t="str">
        <f t="shared" si="13"/>
        <v>A</v>
      </c>
      <c r="AK33" s="223" t="str">
        <f t="shared" si="14"/>
        <v>A</v>
      </c>
      <c r="AL33" s="223" t="str">
        <f t="shared" si="14"/>
        <v>A</v>
      </c>
      <c r="AM33" s="223" t="str">
        <f t="shared" si="14"/>
        <v>A</v>
      </c>
      <c r="AN33" s="223" t="str">
        <f t="shared" si="5"/>
        <v/>
      </c>
      <c r="AO33" s="180"/>
      <c r="AP33" s="181"/>
      <c r="AQ33" s="182">
        <f t="shared" si="15"/>
        <v>0</v>
      </c>
      <c r="AR33" s="182">
        <f t="shared" si="16"/>
        <v>0</v>
      </c>
      <c r="AS33" s="182">
        <f t="shared" si="17"/>
        <v>0</v>
      </c>
      <c r="AT33" s="182">
        <f t="shared" si="18"/>
        <v>0</v>
      </c>
      <c r="AU33" s="182">
        <f t="shared" si="19"/>
        <v>0</v>
      </c>
      <c r="AV33" s="182">
        <f t="shared" si="20"/>
        <v>0</v>
      </c>
      <c r="AW33" s="182">
        <f t="shared" si="21"/>
        <v>0</v>
      </c>
      <c r="AX33" s="235">
        <f t="shared" si="22"/>
        <v>0</v>
      </c>
      <c r="AY33" s="235">
        <f t="shared" si="23"/>
        <v>0</v>
      </c>
      <c r="BC33" s="183">
        <f t="shared" si="6"/>
        <v>0</v>
      </c>
      <c r="BD33" s="183">
        <f t="shared" si="24"/>
        <v>0</v>
      </c>
    </row>
    <row r="34" spans="1:56" s="183" customFormat="1" ht="14.65" customHeight="1" x14ac:dyDescent="0.25">
      <c r="A34" s="238">
        <f t="shared" si="7"/>
        <v>21</v>
      </c>
      <c r="B34" s="12" t="e">
        <f>IF(LEN(C34)&gt;0,VLOOKUP($F$8,DATA!$A$4:$A$296,1,FALSE),"")</f>
        <v>#N/A</v>
      </c>
      <c r="C34" s="11" t="str">
        <f t="shared" si="0"/>
        <v>MAYO</v>
      </c>
      <c r="D34" s="258" t="s">
        <v>994</v>
      </c>
      <c r="E34" s="259" t="s">
        <v>995</v>
      </c>
      <c r="F34" s="135" t="s">
        <v>116</v>
      </c>
      <c r="G34" s="134" t="s">
        <v>106</v>
      </c>
      <c r="H34" s="125">
        <v>30</v>
      </c>
      <c r="I34" s="223"/>
      <c r="J34" s="223" t="str">
        <f t="shared" si="25"/>
        <v>A</v>
      </c>
      <c r="K34" s="223" t="str">
        <f t="shared" si="25"/>
        <v>A</v>
      </c>
      <c r="L34" s="223" t="str">
        <f t="shared" si="25"/>
        <v/>
      </c>
      <c r="M34" s="223" t="str">
        <f t="shared" si="8"/>
        <v/>
      </c>
      <c r="N34" s="223" t="str">
        <f t="shared" si="8"/>
        <v>A</v>
      </c>
      <c r="O34" s="223" t="str">
        <f t="shared" si="8"/>
        <v>A</v>
      </c>
      <c r="P34" s="223" t="str">
        <f t="shared" si="8"/>
        <v>A</v>
      </c>
      <c r="Q34" s="223" t="str">
        <f t="shared" si="9"/>
        <v>A</v>
      </c>
      <c r="R34" s="223" t="str">
        <f t="shared" si="9"/>
        <v>A</v>
      </c>
      <c r="S34" s="223" t="str">
        <f t="shared" si="9"/>
        <v/>
      </c>
      <c r="T34" s="223" t="str">
        <f t="shared" si="9"/>
        <v/>
      </c>
      <c r="U34" s="223" t="str">
        <f t="shared" si="10"/>
        <v>A</v>
      </c>
      <c r="V34" s="223" t="str">
        <f t="shared" si="10"/>
        <v>A</v>
      </c>
      <c r="W34" s="223" t="str">
        <f t="shared" si="10"/>
        <v>A</v>
      </c>
      <c r="X34" s="223" t="str">
        <f t="shared" si="10"/>
        <v>A</v>
      </c>
      <c r="Y34" s="223" t="str">
        <f t="shared" si="11"/>
        <v>A</v>
      </c>
      <c r="Z34" s="223" t="str">
        <f t="shared" si="11"/>
        <v/>
      </c>
      <c r="AA34" s="223" t="str">
        <f t="shared" si="11"/>
        <v/>
      </c>
      <c r="AB34" s="223" t="str">
        <f t="shared" si="11"/>
        <v>A</v>
      </c>
      <c r="AC34" s="223" t="str">
        <f t="shared" si="12"/>
        <v>A</v>
      </c>
      <c r="AD34" s="223" t="str">
        <f t="shared" si="12"/>
        <v>A</v>
      </c>
      <c r="AE34" s="223" t="str">
        <f t="shared" si="12"/>
        <v>A</v>
      </c>
      <c r="AF34" s="223" t="str">
        <f t="shared" si="12"/>
        <v>A</v>
      </c>
      <c r="AG34" s="223" t="str">
        <f t="shared" si="13"/>
        <v/>
      </c>
      <c r="AH34" s="223" t="str">
        <f t="shared" si="13"/>
        <v/>
      </c>
      <c r="AI34" s="223" t="str">
        <f t="shared" si="13"/>
        <v>A</v>
      </c>
      <c r="AJ34" s="223" t="str">
        <f t="shared" si="13"/>
        <v>A</v>
      </c>
      <c r="AK34" s="223" t="str">
        <f t="shared" si="14"/>
        <v>A</v>
      </c>
      <c r="AL34" s="223" t="str">
        <f t="shared" si="14"/>
        <v>A</v>
      </c>
      <c r="AM34" s="223" t="str">
        <f t="shared" si="14"/>
        <v>A</v>
      </c>
      <c r="AN34" s="223" t="str">
        <f t="shared" si="5"/>
        <v/>
      </c>
      <c r="AO34" s="180"/>
      <c r="AP34" s="181"/>
      <c r="AQ34" s="182">
        <f t="shared" si="15"/>
        <v>0</v>
      </c>
      <c r="AR34" s="182">
        <f t="shared" si="16"/>
        <v>0</v>
      </c>
      <c r="AS34" s="182">
        <f t="shared" si="17"/>
        <v>0</v>
      </c>
      <c r="AT34" s="182">
        <f t="shared" si="18"/>
        <v>0</v>
      </c>
      <c r="AU34" s="182">
        <f t="shared" si="19"/>
        <v>0</v>
      </c>
      <c r="AV34" s="182">
        <f t="shared" si="20"/>
        <v>0</v>
      </c>
      <c r="AW34" s="182">
        <f t="shared" si="21"/>
        <v>0</v>
      </c>
      <c r="AX34" s="235">
        <f t="shared" si="22"/>
        <v>0</v>
      </c>
      <c r="AY34" s="235">
        <f t="shared" si="23"/>
        <v>0</v>
      </c>
      <c r="BC34" s="183">
        <f t="shared" si="6"/>
        <v>0</v>
      </c>
      <c r="BD34" s="183">
        <f t="shared" si="24"/>
        <v>0</v>
      </c>
    </row>
    <row r="35" spans="1:56" s="183" customFormat="1" ht="14.65" customHeight="1" x14ac:dyDescent="0.25">
      <c r="A35" s="238">
        <f t="shared" si="7"/>
        <v>22</v>
      </c>
      <c r="B35" s="12" t="e">
        <f>IF(LEN(C35)&gt;0,VLOOKUP($F$8,DATA!$A$4:$A$296,1,FALSE),"")</f>
        <v>#N/A</v>
      </c>
      <c r="C35" s="11" t="str">
        <f t="shared" si="0"/>
        <v>MAYO</v>
      </c>
      <c r="D35" s="258" t="s">
        <v>996</v>
      </c>
      <c r="E35" s="259" t="s">
        <v>997</v>
      </c>
      <c r="F35" s="135" t="s">
        <v>116</v>
      </c>
      <c r="G35" s="134" t="s">
        <v>106</v>
      </c>
      <c r="H35" s="125">
        <v>30</v>
      </c>
      <c r="I35" s="223"/>
      <c r="J35" s="223" t="str">
        <f t="shared" si="25"/>
        <v>A</v>
      </c>
      <c r="K35" s="223" t="str">
        <f t="shared" si="25"/>
        <v>A</v>
      </c>
      <c r="L35" s="223" t="str">
        <f t="shared" si="25"/>
        <v/>
      </c>
      <c r="M35" s="223" t="str">
        <f t="shared" si="8"/>
        <v/>
      </c>
      <c r="N35" s="223" t="str">
        <f t="shared" si="8"/>
        <v>A</v>
      </c>
      <c r="O35" s="223" t="str">
        <f t="shared" si="8"/>
        <v>A</v>
      </c>
      <c r="P35" s="223" t="str">
        <f t="shared" si="8"/>
        <v>A</v>
      </c>
      <c r="Q35" s="223" t="str">
        <f t="shared" si="9"/>
        <v>A</v>
      </c>
      <c r="R35" s="223" t="str">
        <f t="shared" si="9"/>
        <v>A</v>
      </c>
      <c r="S35" s="223" t="str">
        <f t="shared" si="9"/>
        <v/>
      </c>
      <c r="T35" s="223" t="str">
        <f t="shared" si="9"/>
        <v/>
      </c>
      <c r="U35" s="223" t="str">
        <f t="shared" si="10"/>
        <v>A</v>
      </c>
      <c r="V35" s="223" t="str">
        <f t="shared" si="10"/>
        <v>A</v>
      </c>
      <c r="W35" s="223" t="str">
        <f t="shared" si="10"/>
        <v>A</v>
      </c>
      <c r="X35" s="223" t="str">
        <f t="shared" si="10"/>
        <v>A</v>
      </c>
      <c r="Y35" s="223" t="str">
        <f t="shared" si="11"/>
        <v>A</v>
      </c>
      <c r="Z35" s="223" t="str">
        <f t="shared" si="11"/>
        <v/>
      </c>
      <c r="AA35" s="223" t="str">
        <f t="shared" si="11"/>
        <v/>
      </c>
      <c r="AB35" s="223" t="str">
        <f t="shared" si="11"/>
        <v>A</v>
      </c>
      <c r="AC35" s="223" t="str">
        <f t="shared" si="12"/>
        <v>A</v>
      </c>
      <c r="AD35" s="223" t="str">
        <f t="shared" si="12"/>
        <v>A</v>
      </c>
      <c r="AE35" s="223" t="str">
        <f t="shared" si="12"/>
        <v>A</v>
      </c>
      <c r="AF35" s="223" t="str">
        <f t="shared" si="12"/>
        <v>A</v>
      </c>
      <c r="AG35" s="223" t="str">
        <f t="shared" si="13"/>
        <v/>
      </c>
      <c r="AH35" s="223" t="str">
        <f t="shared" si="13"/>
        <v/>
      </c>
      <c r="AI35" s="223" t="str">
        <f t="shared" si="13"/>
        <v>A</v>
      </c>
      <c r="AJ35" s="223" t="str">
        <f t="shared" si="13"/>
        <v>A</v>
      </c>
      <c r="AK35" s="223" t="str">
        <f t="shared" si="14"/>
        <v>A</v>
      </c>
      <c r="AL35" s="223" t="str">
        <f t="shared" si="14"/>
        <v>A</v>
      </c>
      <c r="AM35" s="223" t="str">
        <f t="shared" si="14"/>
        <v>A</v>
      </c>
      <c r="AN35" s="223" t="str">
        <f t="shared" si="5"/>
        <v/>
      </c>
      <c r="AO35" s="180"/>
      <c r="AP35" s="181"/>
      <c r="AQ35" s="182">
        <f t="shared" si="15"/>
        <v>0</v>
      </c>
      <c r="AR35" s="182">
        <f t="shared" si="16"/>
        <v>0</v>
      </c>
      <c r="AS35" s="182">
        <f t="shared" si="17"/>
        <v>0</v>
      </c>
      <c r="AT35" s="182">
        <f t="shared" si="18"/>
        <v>0</v>
      </c>
      <c r="AU35" s="182">
        <f t="shared" si="19"/>
        <v>0</v>
      </c>
      <c r="AV35" s="182">
        <f t="shared" si="20"/>
        <v>0</v>
      </c>
      <c r="AW35" s="182">
        <f t="shared" si="21"/>
        <v>0</v>
      </c>
      <c r="AX35" s="235">
        <f t="shared" si="22"/>
        <v>0</v>
      </c>
      <c r="AY35" s="235">
        <f t="shared" si="23"/>
        <v>0</v>
      </c>
      <c r="BC35" s="183">
        <f t="shared" si="6"/>
        <v>0</v>
      </c>
      <c r="BD35" s="183">
        <f t="shared" si="24"/>
        <v>0</v>
      </c>
    </row>
    <row r="36" spans="1:56" s="183" customFormat="1" ht="14.65" customHeight="1" x14ac:dyDescent="0.25">
      <c r="A36" s="238">
        <f t="shared" si="7"/>
        <v>23</v>
      </c>
      <c r="B36" s="12" t="e">
        <f>IF(LEN(C36)&gt;0,VLOOKUP($F$8,DATA!$A$4:$A$296,1,FALSE),"")</f>
        <v>#N/A</v>
      </c>
      <c r="C36" s="11" t="str">
        <f t="shared" si="0"/>
        <v>MAYO</v>
      </c>
      <c r="D36" s="263">
        <v>45324439</v>
      </c>
      <c r="E36" s="264" t="s">
        <v>998</v>
      </c>
      <c r="F36" s="135" t="s">
        <v>116</v>
      </c>
      <c r="G36" s="134" t="s">
        <v>106</v>
      </c>
      <c r="H36" s="125">
        <v>30</v>
      </c>
      <c r="I36" s="223"/>
      <c r="J36" s="223" t="str">
        <f t="shared" si="25"/>
        <v>A</v>
      </c>
      <c r="K36" s="223" t="str">
        <f t="shared" si="25"/>
        <v>A</v>
      </c>
      <c r="L36" s="223" t="str">
        <f t="shared" si="25"/>
        <v/>
      </c>
      <c r="M36" s="223" t="str">
        <f t="shared" si="8"/>
        <v/>
      </c>
      <c r="N36" s="223" t="str">
        <f t="shared" si="8"/>
        <v>A</v>
      </c>
      <c r="O36" s="223" t="str">
        <f t="shared" si="8"/>
        <v>A</v>
      </c>
      <c r="P36" s="223" t="str">
        <f t="shared" si="8"/>
        <v>A</v>
      </c>
      <c r="Q36" s="223" t="str">
        <f t="shared" si="9"/>
        <v>A</v>
      </c>
      <c r="R36" s="223" t="str">
        <f t="shared" si="9"/>
        <v>A</v>
      </c>
      <c r="S36" s="223" t="str">
        <f t="shared" si="9"/>
        <v/>
      </c>
      <c r="T36" s="223" t="str">
        <f t="shared" si="9"/>
        <v/>
      </c>
      <c r="U36" s="223" t="str">
        <f t="shared" si="10"/>
        <v>A</v>
      </c>
      <c r="V36" s="223" t="str">
        <f t="shared" si="10"/>
        <v>A</v>
      </c>
      <c r="W36" s="223" t="str">
        <f t="shared" si="10"/>
        <v>A</v>
      </c>
      <c r="X36" s="223" t="str">
        <f t="shared" si="10"/>
        <v>A</v>
      </c>
      <c r="Y36" s="223" t="str">
        <f t="shared" si="11"/>
        <v>A</v>
      </c>
      <c r="Z36" s="223" t="str">
        <f t="shared" si="11"/>
        <v/>
      </c>
      <c r="AA36" s="223" t="str">
        <f t="shared" si="11"/>
        <v/>
      </c>
      <c r="AB36" s="223" t="str">
        <f t="shared" si="11"/>
        <v>A</v>
      </c>
      <c r="AC36" s="223" t="str">
        <f t="shared" si="12"/>
        <v>A</v>
      </c>
      <c r="AD36" s="223" t="str">
        <f t="shared" si="12"/>
        <v>A</v>
      </c>
      <c r="AE36" s="223" t="str">
        <f t="shared" si="12"/>
        <v>A</v>
      </c>
      <c r="AF36" s="223" t="str">
        <f t="shared" si="12"/>
        <v>A</v>
      </c>
      <c r="AG36" s="223" t="str">
        <f t="shared" si="13"/>
        <v/>
      </c>
      <c r="AH36" s="223" t="str">
        <f t="shared" si="13"/>
        <v/>
      </c>
      <c r="AI36" s="223" t="str">
        <f t="shared" si="13"/>
        <v>A</v>
      </c>
      <c r="AJ36" s="223" t="str">
        <f t="shared" si="13"/>
        <v>A</v>
      </c>
      <c r="AK36" s="223" t="str">
        <f t="shared" si="14"/>
        <v>A</v>
      </c>
      <c r="AL36" s="223" t="str">
        <f t="shared" si="14"/>
        <v>A</v>
      </c>
      <c r="AM36" s="223" t="str">
        <f t="shared" si="14"/>
        <v>A</v>
      </c>
      <c r="AN36" s="223" t="str">
        <f t="shared" si="5"/>
        <v/>
      </c>
      <c r="AO36" s="180"/>
      <c r="AP36" s="181"/>
      <c r="AQ36" s="182">
        <f t="shared" si="15"/>
        <v>0</v>
      </c>
      <c r="AR36" s="182">
        <f t="shared" si="16"/>
        <v>0</v>
      </c>
      <c r="AS36" s="182">
        <f t="shared" si="17"/>
        <v>0</v>
      </c>
      <c r="AT36" s="182">
        <f t="shared" si="18"/>
        <v>0</v>
      </c>
      <c r="AU36" s="182">
        <f t="shared" si="19"/>
        <v>0</v>
      </c>
      <c r="AV36" s="182">
        <f t="shared" si="20"/>
        <v>0</v>
      </c>
      <c r="AW36" s="182">
        <f t="shared" si="21"/>
        <v>0</v>
      </c>
      <c r="AX36" s="235">
        <f t="shared" si="22"/>
        <v>0</v>
      </c>
      <c r="AY36" s="235">
        <f t="shared" si="23"/>
        <v>0</v>
      </c>
      <c r="BC36" s="183">
        <f t="shared" si="6"/>
        <v>0</v>
      </c>
      <c r="BD36" s="183">
        <f t="shared" si="24"/>
        <v>0</v>
      </c>
    </row>
    <row r="37" spans="1:56" s="183" customFormat="1" ht="14.65" customHeight="1" x14ac:dyDescent="0.25">
      <c r="A37" s="238">
        <f t="shared" si="7"/>
        <v>24</v>
      </c>
      <c r="B37" s="12" t="e">
        <f>IF(LEN(C37)&gt;0,VLOOKUP($F$8,DATA!$A$4:$A$296,1,FALSE),"")</f>
        <v>#N/A</v>
      </c>
      <c r="C37" s="11" t="str">
        <f t="shared" si="0"/>
        <v>MAYO</v>
      </c>
      <c r="D37" s="258" t="s">
        <v>999</v>
      </c>
      <c r="E37" s="265" t="s">
        <v>1000</v>
      </c>
      <c r="F37" s="135" t="s">
        <v>116</v>
      </c>
      <c r="G37" s="134" t="s">
        <v>106</v>
      </c>
      <c r="H37" s="125">
        <v>30</v>
      </c>
      <c r="I37" s="223"/>
      <c r="J37" s="223" t="str">
        <f t="shared" si="25"/>
        <v>A</v>
      </c>
      <c r="K37" s="223" t="str">
        <f t="shared" si="25"/>
        <v>A</v>
      </c>
      <c r="L37" s="223" t="str">
        <f t="shared" si="25"/>
        <v/>
      </c>
      <c r="M37" s="223" t="str">
        <f t="shared" si="8"/>
        <v/>
      </c>
      <c r="N37" s="223" t="str">
        <f t="shared" si="8"/>
        <v>A</v>
      </c>
      <c r="O37" s="223" t="str">
        <f t="shared" si="8"/>
        <v>A</v>
      </c>
      <c r="P37" s="223" t="str">
        <f t="shared" si="8"/>
        <v>A</v>
      </c>
      <c r="Q37" s="223" t="str">
        <f t="shared" si="9"/>
        <v>A</v>
      </c>
      <c r="R37" s="223" t="str">
        <f t="shared" si="9"/>
        <v>A</v>
      </c>
      <c r="S37" s="223" t="str">
        <f t="shared" si="9"/>
        <v/>
      </c>
      <c r="T37" s="223" t="str">
        <f t="shared" si="9"/>
        <v/>
      </c>
      <c r="U37" s="223" t="str">
        <f t="shared" si="10"/>
        <v>A</v>
      </c>
      <c r="V37" s="223" t="str">
        <f t="shared" si="10"/>
        <v>A</v>
      </c>
      <c r="W37" s="223" t="str">
        <f t="shared" si="10"/>
        <v>A</v>
      </c>
      <c r="X37" s="223" t="str">
        <f t="shared" si="10"/>
        <v>A</v>
      </c>
      <c r="Y37" s="223" t="str">
        <f t="shared" si="11"/>
        <v>A</v>
      </c>
      <c r="Z37" s="223" t="str">
        <f t="shared" si="11"/>
        <v/>
      </c>
      <c r="AA37" s="223" t="str">
        <f t="shared" si="11"/>
        <v/>
      </c>
      <c r="AB37" s="223" t="str">
        <f t="shared" si="11"/>
        <v>A</v>
      </c>
      <c r="AC37" s="223" t="str">
        <f t="shared" si="12"/>
        <v>A</v>
      </c>
      <c r="AD37" s="223" t="str">
        <f t="shared" si="12"/>
        <v>A</v>
      </c>
      <c r="AE37" s="223" t="str">
        <f t="shared" si="12"/>
        <v>A</v>
      </c>
      <c r="AF37" s="223" t="str">
        <f t="shared" si="12"/>
        <v>A</v>
      </c>
      <c r="AG37" s="223" t="str">
        <f t="shared" si="13"/>
        <v/>
      </c>
      <c r="AH37" s="223" t="str">
        <f t="shared" si="13"/>
        <v/>
      </c>
      <c r="AI37" s="223" t="str">
        <f t="shared" si="13"/>
        <v>A</v>
      </c>
      <c r="AJ37" s="223" t="str">
        <f t="shared" si="13"/>
        <v>A</v>
      </c>
      <c r="AK37" s="223" t="str">
        <f t="shared" si="14"/>
        <v>A</v>
      </c>
      <c r="AL37" s="223" t="str">
        <f t="shared" si="14"/>
        <v>A</v>
      </c>
      <c r="AM37" s="223" t="str">
        <f t="shared" si="14"/>
        <v>A</v>
      </c>
      <c r="AN37" s="223" t="str">
        <f t="shared" si="5"/>
        <v/>
      </c>
      <c r="AO37" s="180"/>
      <c r="AP37" s="181"/>
      <c r="AQ37" s="182">
        <f t="shared" si="15"/>
        <v>0</v>
      </c>
      <c r="AR37" s="182">
        <f t="shared" si="16"/>
        <v>0</v>
      </c>
      <c r="AS37" s="182">
        <f t="shared" si="17"/>
        <v>0</v>
      </c>
      <c r="AT37" s="182">
        <f t="shared" si="18"/>
        <v>0</v>
      </c>
      <c r="AU37" s="182">
        <f t="shared" si="19"/>
        <v>0</v>
      </c>
      <c r="AV37" s="182">
        <f t="shared" si="20"/>
        <v>0</v>
      </c>
      <c r="AW37" s="182">
        <f t="shared" si="21"/>
        <v>0</v>
      </c>
      <c r="AX37" s="235">
        <f t="shared" si="22"/>
        <v>0</v>
      </c>
      <c r="AY37" s="235">
        <f t="shared" si="23"/>
        <v>0</v>
      </c>
      <c r="BC37" s="183">
        <f t="shared" si="6"/>
        <v>0</v>
      </c>
      <c r="BD37" s="183">
        <f t="shared" si="24"/>
        <v>0</v>
      </c>
    </row>
    <row r="38" spans="1:56" s="183" customFormat="1" ht="14.65" customHeight="1" x14ac:dyDescent="0.25">
      <c r="A38" s="238">
        <f t="shared" si="7"/>
        <v>25</v>
      </c>
      <c r="B38" s="12" t="e">
        <f>IF(LEN(C38)&gt;0,VLOOKUP($F$8,DATA!$A$4:$A$296,1,FALSE),"")</f>
        <v>#N/A</v>
      </c>
      <c r="C38" s="11" t="str">
        <f t="shared" si="0"/>
        <v>MAYO</v>
      </c>
      <c r="D38" s="258" t="s">
        <v>1001</v>
      </c>
      <c r="E38" s="259" t="s">
        <v>1002</v>
      </c>
      <c r="F38" s="135" t="s">
        <v>116</v>
      </c>
      <c r="G38" s="134" t="s">
        <v>106</v>
      </c>
      <c r="H38" s="125">
        <v>30</v>
      </c>
      <c r="I38" s="223"/>
      <c r="J38" s="223" t="str">
        <f t="shared" si="25"/>
        <v>A</v>
      </c>
      <c r="K38" s="223" t="str">
        <f t="shared" si="25"/>
        <v>A</v>
      </c>
      <c r="L38" s="223" t="str">
        <f t="shared" si="25"/>
        <v/>
      </c>
      <c r="M38" s="223" t="str">
        <f t="shared" si="8"/>
        <v/>
      </c>
      <c r="N38" s="223" t="str">
        <f t="shared" si="8"/>
        <v>A</v>
      </c>
      <c r="O38" s="223" t="str">
        <f t="shared" si="8"/>
        <v>A</v>
      </c>
      <c r="P38" s="223" t="str">
        <f t="shared" si="8"/>
        <v>A</v>
      </c>
      <c r="Q38" s="223" t="str">
        <f t="shared" si="9"/>
        <v>A</v>
      </c>
      <c r="R38" s="223" t="str">
        <f t="shared" si="9"/>
        <v>A</v>
      </c>
      <c r="S38" s="223" t="str">
        <f t="shared" si="9"/>
        <v/>
      </c>
      <c r="T38" s="223" t="str">
        <f t="shared" si="9"/>
        <v/>
      </c>
      <c r="U38" s="223" t="str">
        <f t="shared" si="10"/>
        <v>A</v>
      </c>
      <c r="V38" s="223" t="str">
        <f t="shared" si="10"/>
        <v>A</v>
      </c>
      <c r="W38" s="223" t="str">
        <f t="shared" si="10"/>
        <v>A</v>
      </c>
      <c r="X38" s="223" t="str">
        <f t="shared" si="10"/>
        <v>A</v>
      </c>
      <c r="Y38" s="223" t="str">
        <f t="shared" si="11"/>
        <v>A</v>
      </c>
      <c r="Z38" s="223" t="str">
        <f t="shared" si="11"/>
        <v/>
      </c>
      <c r="AA38" s="223" t="str">
        <f t="shared" si="11"/>
        <v/>
      </c>
      <c r="AB38" s="223" t="str">
        <f t="shared" si="11"/>
        <v>A</v>
      </c>
      <c r="AC38" s="223" t="str">
        <f t="shared" si="12"/>
        <v>A</v>
      </c>
      <c r="AD38" s="223" t="str">
        <f t="shared" si="12"/>
        <v>A</v>
      </c>
      <c r="AE38" s="223" t="str">
        <f t="shared" si="12"/>
        <v>A</v>
      </c>
      <c r="AF38" s="223" t="str">
        <f t="shared" si="12"/>
        <v>A</v>
      </c>
      <c r="AG38" s="223" t="str">
        <f t="shared" si="13"/>
        <v/>
      </c>
      <c r="AH38" s="223" t="str">
        <f t="shared" si="13"/>
        <v/>
      </c>
      <c r="AI38" s="223" t="str">
        <f t="shared" si="13"/>
        <v>A</v>
      </c>
      <c r="AJ38" s="223" t="str">
        <f t="shared" si="13"/>
        <v>A</v>
      </c>
      <c r="AK38" s="223" t="str">
        <f t="shared" si="14"/>
        <v>A</v>
      </c>
      <c r="AL38" s="223" t="str">
        <f t="shared" si="14"/>
        <v>A</v>
      </c>
      <c r="AM38" s="223" t="str">
        <f t="shared" si="14"/>
        <v>A</v>
      </c>
      <c r="AN38" s="223" t="str">
        <f t="shared" si="5"/>
        <v/>
      </c>
      <c r="AO38" s="180"/>
      <c r="AP38" s="181"/>
      <c r="AQ38" s="182">
        <f t="shared" si="15"/>
        <v>0</v>
      </c>
      <c r="AR38" s="182">
        <f t="shared" si="16"/>
        <v>0</v>
      </c>
      <c r="AS38" s="182">
        <f t="shared" si="17"/>
        <v>0</v>
      </c>
      <c r="AT38" s="182">
        <f t="shared" si="18"/>
        <v>0</v>
      </c>
      <c r="AU38" s="182">
        <f t="shared" si="19"/>
        <v>0</v>
      </c>
      <c r="AV38" s="182">
        <f t="shared" si="20"/>
        <v>0</v>
      </c>
      <c r="AW38" s="182">
        <f t="shared" si="21"/>
        <v>0</v>
      </c>
      <c r="AX38" s="235">
        <f t="shared" si="22"/>
        <v>0</v>
      </c>
      <c r="AY38" s="235">
        <f t="shared" si="23"/>
        <v>0</v>
      </c>
      <c r="BC38" s="183">
        <f t="shared" si="6"/>
        <v>0</v>
      </c>
      <c r="BD38" s="183">
        <f t="shared" si="24"/>
        <v>0</v>
      </c>
    </row>
    <row r="39" spans="1:56" s="183" customFormat="1" ht="14.65" customHeight="1" x14ac:dyDescent="0.25">
      <c r="A39" s="238">
        <f t="shared" si="7"/>
        <v>26</v>
      </c>
      <c r="B39" s="12" t="e">
        <f>IF(LEN(C39)&gt;0,VLOOKUP($F$8,DATA!$A$4:$A$296,1,FALSE),"")</f>
        <v>#N/A</v>
      </c>
      <c r="C39" s="11" t="str">
        <f t="shared" si="0"/>
        <v>MAYO</v>
      </c>
      <c r="D39" s="258" t="s">
        <v>1003</v>
      </c>
      <c r="E39" s="266" t="s">
        <v>1004</v>
      </c>
      <c r="F39" s="135" t="s">
        <v>116</v>
      </c>
      <c r="G39" s="134" t="s">
        <v>106</v>
      </c>
      <c r="H39" s="125">
        <v>30</v>
      </c>
      <c r="I39" s="223"/>
      <c r="J39" s="223" t="str">
        <f t="shared" si="25"/>
        <v>A</v>
      </c>
      <c r="K39" s="223" t="str">
        <f t="shared" si="25"/>
        <v>A</v>
      </c>
      <c r="L39" s="223" t="str">
        <f t="shared" si="25"/>
        <v/>
      </c>
      <c r="M39" s="223" t="str">
        <f t="shared" si="8"/>
        <v/>
      </c>
      <c r="N39" s="223" t="str">
        <f t="shared" si="8"/>
        <v>A</v>
      </c>
      <c r="O39" s="223" t="str">
        <f t="shared" si="8"/>
        <v>A</v>
      </c>
      <c r="P39" s="223" t="str">
        <f t="shared" si="8"/>
        <v>A</v>
      </c>
      <c r="Q39" s="223" t="str">
        <f t="shared" si="9"/>
        <v>A</v>
      </c>
      <c r="R39" s="223" t="str">
        <f t="shared" si="9"/>
        <v>A</v>
      </c>
      <c r="S39" s="223" t="str">
        <f t="shared" si="9"/>
        <v/>
      </c>
      <c r="T39" s="223" t="str">
        <f t="shared" si="9"/>
        <v/>
      </c>
      <c r="U39" s="223" t="str">
        <f t="shared" si="10"/>
        <v>A</v>
      </c>
      <c r="V39" s="223" t="str">
        <f t="shared" si="10"/>
        <v>A</v>
      </c>
      <c r="W39" s="223" t="str">
        <f t="shared" si="10"/>
        <v>A</v>
      </c>
      <c r="X39" s="223" t="str">
        <f t="shared" si="10"/>
        <v>A</v>
      </c>
      <c r="Y39" s="223" t="str">
        <f t="shared" si="11"/>
        <v>A</v>
      </c>
      <c r="Z39" s="223" t="str">
        <f t="shared" si="11"/>
        <v/>
      </c>
      <c r="AA39" s="223" t="str">
        <f t="shared" si="11"/>
        <v/>
      </c>
      <c r="AB39" s="223" t="str">
        <f t="shared" si="11"/>
        <v>A</v>
      </c>
      <c r="AC39" s="223" t="str">
        <f t="shared" si="12"/>
        <v>A</v>
      </c>
      <c r="AD39" s="223" t="str">
        <f t="shared" si="12"/>
        <v>A</v>
      </c>
      <c r="AE39" s="223" t="str">
        <f t="shared" si="12"/>
        <v>A</v>
      </c>
      <c r="AF39" s="223" t="str">
        <f t="shared" si="12"/>
        <v>A</v>
      </c>
      <c r="AG39" s="223" t="str">
        <f t="shared" si="13"/>
        <v/>
      </c>
      <c r="AH39" s="223" t="str">
        <f t="shared" si="13"/>
        <v/>
      </c>
      <c r="AI39" s="223" t="str">
        <f t="shared" si="13"/>
        <v>A</v>
      </c>
      <c r="AJ39" s="223" t="str">
        <f t="shared" si="13"/>
        <v>A</v>
      </c>
      <c r="AK39" s="223" t="str">
        <f t="shared" si="14"/>
        <v>A</v>
      </c>
      <c r="AL39" s="223" t="str">
        <f t="shared" si="14"/>
        <v>A</v>
      </c>
      <c r="AM39" s="223" t="str">
        <f t="shared" si="14"/>
        <v>A</v>
      </c>
      <c r="AN39" s="223" t="str">
        <f t="shared" si="5"/>
        <v/>
      </c>
      <c r="AO39" s="180"/>
      <c r="AP39" s="181"/>
      <c r="AQ39" s="182">
        <f t="shared" si="15"/>
        <v>0</v>
      </c>
      <c r="AR39" s="182">
        <f t="shared" si="16"/>
        <v>0</v>
      </c>
      <c r="AS39" s="182">
        <f t="shared" si="17"/>
        <v>0</v>
      </c>
      <c r="AT39" s="182">
        <f t="shared" si="18"/>
        <v>0</v>
      </c>
      <c r="AU39" s="182">
        <f t="shared" si="19"/>
        <v>0</v>
      </c>
      <c r="AV39" s="182">
        <f t="shared" si="20"/>
        <v>0</v>
      </c>
      <c r="AW39" s="182">
        <f t="shared" si="21"/>
        <v>0</v>
      </c>
      <c r="AX39" s="235">
        <f t="shared" si="22"/>
        <v>0</v>
      </c>
      <c r="AY39" s="235">
        <f t="shared" si="23"/>
        <v>0</v>
      </c>
      <c r="BC39" s="183">
        <f t="shared" si="6"/>
        <v>0</v>
      </c>
      <c r="BD39" s="183">
        <f t="shared" si="24"/>
        <v>0</v>
      </c>
    </row>
    <row r="40" spans="1:56" s="183" customFormat="1" ht="14.65" customHeight="1" x14ac:dyDescent="0.25">
      <c r="A40" s="238">
        <f t="shared" si="7"/>
        <v>27</v>
      </c>
      <c r="B40" s="12" t="e">
        <f>IF(LEN(C40)&gt;0,VLOOKUP($F$8,DATA!$A$4:$A$296,1,FALSE),"")</f>
        <v>#N/A</v>
      </c>
      <c r="C40" s="11" t="str">
        <f t="shared" si="0"/>
        <v>MAYO</v>
      </c>
      <c r="D40" s="258" t="s">
        <v>1005</v>
      </c>
      <c r="E40" s="124" t="s">
        <v>1006</v>
      </c>
      <c r="F40" s="135" t="s">
        <v>116</v>
      </c>
      <c r="G40" s="134" t="s">
        <v>106</v>
      </c>
      <c r="H40" s="125">
        <v>30</v>
      </c>
      <c r="I40" s="223"/>
      <c r="J40" s="223" t="str">
        <f t="shared" si="25"/>
        <v>A</v>
      </c>
      <c r="K40" s="223" t="str">
        <f t="shared" si="25"/>
        <v>A</v>
      </c>
      <c r="L40" s="223" t="str">
        <f t="shared" si="25"/>
        <v/>
      </c>
      <c r="M40" s="223" t="str">
        <f t="shared" si="8"/>
        <v/>
      </c>
      <c r="N40" s="223" t="str">
        <f t="shared" si="8"/>
        <v>A</v>
      </c>
      <c r="O40" s="223" t="str">
        <f t="shared" si="8"/>
        <v>A</v>
      </c>
      <c r="P40" s="223" t="str">
        <f t="shared" si="8"/>
        <v>A</v>
      </c>
      <c r="Q40" s="223" t="str">
        <f t="shared" si="9"/>
        <v>A</v>
      </c>
      <c r="R40" s="223" t="str">
        <f t="shared" si="9"/>
        <v>A</v>
      </c>
      <c r="S40" s="223" t="str">
        <f t="shared" si="9"/>
        <v/>
      </c>
      <c r="T40" s="223" t="str">
        <f t="shared" si="9"/>
        <v/>
      </c>
      <c r="U40" s="223" t="str">
        <f t="shared" si="10"/>
        <v>A</v>
      </c>
      <c r="V40" s="223" t="str">
        <f t="shared" si="10"/>
        <v>A</v>
      </c>
      <c r="W40" s="223" t="str">
        <f t="shared" si="10"/>
        <v>A</v>
      </c>
      <c r="X40" s="223" t="str">
        <f t="shared" si="10"/>
        <v>A</v>
      </c>
      <c r="Y40" s="223" t="str">
        <f t="shared" si="11"/>
        <v>A</v>
      </c>
      <c r="Z40" s="223" t="str">
        <f t="shared" si="11"/>
        <v/>
      </c>
      <c r="AA40" s="223" t="str">
        <f t="shared" si="11"/>
        <v/>
      </c>
      <c r="AB40" s="223" t="str">
        <f t="shared" si="11"/>
        <v>A</v>
      </c>
      <c r="AC40" s="223" t="str">
        <f t="shared" si="12"/>
        <v>A</v>
      </c>
      <c r="AD40" s="223" t="str">
        <f t="shared" si="12"/>
        <v>A</v>
      </c>
      <c r="AE40" s="223" t="str">
        <f t="shared" si="12"/>
        <v>A</v>
      </c>
      <c r="AF40" s="223" t="str">
        <f t="shared" si="12"/>
        <v>A</v>
      </c>
      <c r="AG40" s="223" t="str">
        <f t="shared" si="13"/>
        <v/>
      </c>
      <c r="AH40" s="223" t="str">
        <f t="shared" si="13"/>
        <v/>
      </c>
      <c r="AI40" s="223" t="str">
        <f t="shared" si="13"/>
        <v>A</v>
      </c>
      <c r="AJ40" s="223" t="str">
        <f t="shared" si="13"/>
        <v>A</v>
      </c>
      <c r="AK40" s="223" t="str">
        <f t="shared" si="14"/>
        <v>A</v>
      </c>
      <c r="AL40" s="223" t="str">
        <f t="shared" si="14"/>
        <v>A</v>
      </c>
      <c r="AM40" s="223" t="str">
        <f t="shared" si="14"/>
        <v>A</v>
      </c>
      <c r="AN40" s="223" t="str">
        <f t="shared" si="5"/>
        <v/>
      </c>
      <c r="AO40" s="180"/>
      <c r="AP40" s="181"/>
      <c r="AQ40" s="182">
        <f t="shared" si="15"/>
        <v>0</v>
      </c>
      <c r="AR40" s="182">
        <f t="shared" si="16"/>
        <v>0</v>
      </c>
      <c r="AS40" s="182">
        <f t="shared" si="17"/>
        <v>0</v>
      </c>
      <c r="AT40" s="182">
        <f t="shared" si="18"/>
        <v>0</v>
      </c>
      <c r="AU40" s="182">
        <f t="shared" si="19"/>
        <v>0</v>
      </c>
      <c r="AV40" s="182">
        <f t="shared" si="20"/>
        <v>0</v>
      </c>
      <c r="AW40" s="182">
        <f t="shared" si="21"/>
        <v>0</v>
      </c>
      <c r="AX40" s="235">
        <f t="shared" si="22"/>
        <v>0</v>
      </c>
      <c r="AY40" s="235">
        <f t="shared" si="23"/>
        <v>0</v>
      </c>
      <c r="BC40" s="183">
        <f t="shared" si="6"/>
        <v>0</v>
      </c>
      <c r="BD40" s="183">
        <f t="shared" si="24"/>
        <v>0</v>
      </c>
    </row>
    <row r="41" spans="1:56" s="183" customFormat="1" ht="14.65" customHeight="1" x14ac:dyDescent="0.25">
      <c r="A41" s="238">
        <f t="shared" si="7"/>
        <v>28</v>
      </c>
      <c r="B41" s="12" t="e">
        <f>IF(LEN(C41)&gt;0,VLOOKUP($F$8,DATA!$A$4:$A$296,1,FALSE),"")</f>
        <v>#N/A</v>
      </c>
      <c r="C41" s="11" t="str">
        <f t="shared" si="0"/>
        <v>MAYO</v>
      </c>
      <c r="D41" s="258" t="s">
        <v>1007</v>
      </c>
      <c r="E41" s="22" t="s">
        <v>1008</v>
      </c>
      <c r="F41" s="135" t="s">
        <v>116</v>
      </c>
      <c r="G41" s="134" t="s">
        <v>106</v>
      </c>
      <c r="H41" s="125">
        <v>30</v>
      </c>
      <c r="I41" s="223"/>
      <c r="J41" s="223" t="str">
        <f t="shared" si="25"/>
        <v>A</v>
      </c>
      <c r="K41" s="223" t="str">
        <f t="shared" si="25"/>
        <v>A</v>
      </c>
      <c r="L41" s="223" t="str">
        <f t="shared" si="25"/>
        <v/>
      </c>
      <c r="M41" s="223" t="str">
        <f t="shared" si="8"/>
        <v/>
      </c>
      <c r="N41" s="223" t="str">
        <f t="shared" si="8"/>
        <v>A</v>
      </c>
      <c r="O41" s="223" t="str">
        <f t="shared" si="8"/>
        <v>A</v>
      </c>
      <c r="P41" s="223" t="str">
        <f t="shared" si="8"/>
        <v>A</v>
      </c>
      <c r="Q41" s="223" t="str">
        <f t="shared" si="9"/>
        <v>A</v>
      </c>
      <c r="R41" s="223" t="str">
        <f t="shared" si="9"/>
        <v>A</v>
      </c>
      <c r="S41" s="223" t="str">
        <f t="shared" si="9"/>
        <v/>
      </c>
      <c r="T41" s="223" t="str">
        <f t="shared" si="9"/>
        <v/>
      </c>
      <c r="U41" s="223" t="str">
        <f t="shared" si="10"/>
        <v>A</v>
      </c>
      <c r="V41" s="223" t="str">
        <f t="shared" si="10"/>
        <v>A</v>
      </c>
      <c r="W41" s="223" t="str">
        <f t="shared" si="10"/>
        <v>A</v>
      </c>
      <c r="X41" s="223" t="str">
        <f t="shared" si="10"/>
        <v>A</v>
      </c>
      <c r="Y41" s="223" t="str">
        <f t="shared" si="11"/>
        <v>A</v>
      </c>
      <c r="Z41" s="223" t="str">
        <f t="shared" si="11"/>
        <v/>
      </c>
      <c r="AA41" s="223" t="str">
        <f t="shared" si="11"/>
        <v/>
      </c>
      <c r="AB41" s="223" t="str">
        <f t="shared" si="11"/>
        <v>A</v>
      </c>
      <c r="AC41" s="223" t="str">
        <f t="shared" si="12"/>
        <v>A</v>
      </c>
      <c r="AD41" s="223" t="str">
        <f t="shared" si="12"/>
        <v>A</v>
      </c>
      <c r="AE41" s="223" t="str">
        <f t="shared" si="12"/>
        <v>A</v>
      </c>
      <c r="AF41" s="223" t="str">
        <f t="shared" si="12"/>
        <v>A</v>
      </c>
      <c r="AG41" s="223" t="str">
        <f t="shared" si="13"/>
        <v/>
      </c>
      <c r="AH41" s="223" t="str">
        <f t="shared" si="13"/>
        <v/>
      </c>
      <c r="AI41" s="223" t="str">
        <f t="shared" si="13"/>
        <v>A</v>
      </c>
      <c r="AJ41" s="223" t="str">
        <f t="shared" si="13"/>
        <v>A</v>
      </c>
      <c r="AK41" s="223" t="str">
        <f t="shared" si="14"/>
        <v>A</v>
      </c>
      <c r="AL41" s="223" t="str">
        <f t="shared" si="14"/>
        <v>A</v>
      </c>
      <c r="AM41" s="223" t="str">
        <f t="shared" si="14"/>
        <v>A</v>
      </c>
      <c r="AN41" s="223" t="str">
        <f t="shared" si="5"/>
        <v/>
      </c>
      <c r="AO41" s="180"/>
      <c r="AP41" s="181"/>
      <c r="AQ41" s="182">
        <f t="shared" si="15"/>
        <v>0</v>
      </c>
      <c r="AR41" s="182">
        <f t="shared" si="16"/>
        <v>0</v>
      </c>
      <c r="AS41" s="182">
        <f t="shared" si="17"/>
        <v>0</v>
      </c>
      <c r="AT41" s="182">
        <f t="shared" si="18"/>
        <v>0</v>
      </c>
      <c r="AU41" s="182">
        <f t="shared" si="19"/>
        <v>0</v>
      </c>
      <c r="AV41" s="182">
        <f t="shared" si="20"/>
        <v>0</v>
      </c>
      <c r="AW41" s="182">
        <f t="shared" si="21"/>
        <v>0</v>
      </c>
      <c r="AX41" s="235">
        <f t="shared" si="22"/>
        <v>0</v>
      </c>
      <c r="AY41" s="235">
        <f t="shared" si="23"/>
        <v>0</v>
      </c>
      <c r="BC41" s="183">
        <f t="shared" si="6"/>
        <v>0</v>
      </c>
      <c r="BD41" s="183">
        <f t="shared" si="24"/>
        <v>0</v>
      </c>
    </row>
    <row r="42" spans="1:56" s="183" customFormat="1" ht="14.65" customHeight="1" x14ac:dyDescent="0.25">
      <c r="A42" s="238">
        <f t="shared" si="7"/>
        <v>29</v>
      </c>
      <c r="B42" s="12" t="e">
        <f>IF(LEN(C42)&gt;0,VLOOKUP($F$8,DATA!$A$4:$A$296,1,FALSE),"")</f>
        <v>#N/A</v>
      </c>
      <c r="C42" s="11" t="str">
        <f t="shared" ref="C42:C163" si="26">IF(LEN(E42)&gt;0,$G$5,"")</f>
        <v>MAYO</v>
      </c>
      <c r="D42" s="258" t="s">
        <v>1009</v>
      </c>
      <c r="E42" s="264" t="s">
        <v>1010</v>
      </c>
      <c r="F42" s="135" t="s">
        <v>131</v>
      </c>
      <c r="G42" s="134" t="s">
        <v>105</v>
      </c>
      <c r="H42" s="125">
        <v>40</v>
      </c>
      <c r="I42" s="223"/>
      <c r="J42" s="223" t="str">
        <f t="shared" si="25"/>
        <v>A</v>
      </c>
      <c r="K42" s="223" t="str">
        <f t="shared" si="25"/>
        <v>A</v>
      </c>
      <c r="L42" s="223" t="str">
        <f t="shared" si="25"/>
        <v/>
      </c>
      <c r="M42" s="223" t="str">
        <f t="shared" si="8"/>
        <v/>
      </c>
      <c r="N42" s="223" t="str">
        <f t="shared" si="8"/>
        <v>A</v>
      </c>
      <c r="O42" s="223" t="str">
        <f t="shared" si="8"/>
        <v>A</v>
      </c>
      <c r="P42" s="223" t="str">
        <f t="shared" si="8"/>
        <v>A</v>
      </c>
      <c r="Q42" s="223" t="str">
        <f t="shared" si="9"/>
        <v>A</v>
      </c>
      <c r="R42" s="223" t="str">
        <f t="shared" si="9"/>
        <v>A</v>
      </c>
      <c r="S42" s="223" t="str">
        <f t="shared" si="9"/>
        <v/>
      </c>
      <c r="T42" s="223" t="str">
        <f t="shared" si="9"/>
        <v/>
      </c>
      <c r="U42" s="223" t="str">
        <f t="shared" si="10"/>
        <v>A</v>
      </c>
      <c r="V42" s="223" t="str">
        <f t="shared" si="10"/>
        <v>A</v>
      </c>
      <c r="W42" s="223" t="str">
        <f t="shared" si="10"/>
        <v>A</v>
      </c>
      <c r="X42" s="223" t="str">
        <f t="shared" si="10"/>
        <v>A</v>
      </c>
      <c r="Y42" s="223" t="str">
        <f t="shared" si="11"/>
        <v>A</v>
      </c>
      <c r="Z42" s="223" t="str">
        <f t="shared" si="11"/>
        <v/>
      </c>
      <c r="AA42" s="223" t="str">
        <f t="shared" si="11"/>
        <v/>
      </c>
      <c r="AB42" s="223" t="str">
        <f t="shared" si="11"/>
        <v>A</v>
      </c>
      <c r="AC42" s="223" t="str">
        <f t="shared" si="12"/>
        <v>A</v>
      </c>
      <c r="AD42" s="223" t="str">
        <f t="shared" si="12"/>
        <v>A</v>
      </c>
      <c r="AE42" s="223" t="str">
        <f t="shared" si="12"/>
        <v>A</v>
      </c>
      <c r="AF42" s="223" t="str">
        <f t="shared" si="12"/>
        <v>A</v>
      </c>
      <c r="AG42" s="223" t="str">
        <f t="shared" si="13"/>
        <v/>
      </c>
      <c r="AH42" s="223" t="str">
        <f t="shared" si="13"/>
        <v/>
      </c>
      <c r="AI42" s="223" t="str">
        <f t="shared" si="13"/>
        <v>A</v>
      </c>
      <c r="AJ42" s="223" t="str">
        <f t="shared" si="13"/>
        <v>A</v>
      </c>
      <c r="AK42" s="223" t="str">
        <f t="shared" si="14"/>
        <v>A</v>
      </c>
      <c r="AL42" s="223" t="str">
        <f t="shared" si="14"/>
        <v>A</v>
      </c>
      <c r="AM42" s="223" t="str">
        <f t="shared" si="14"/>
        <v>A</v>
      </c>
      <c r="AN42" s="223" t="str">
        <f t="shared" si="5"/>
        <v/>
      </c>
      <c r="AO42" s="180"/>
      <c r="AP42" s="181"/>
      <c r="AQ42" s="182">
        <f t="shared" si="15"/>
        <v>0</v>
      </c>
      <c r="AR42" s="182">
        <f t="shared" si="16"/>
        <v>0</v>
      </c>
      <c r="AS42" s="182">
        <f t="shared" si="17"/>
        <v>0</v>
      </c>
      <c r="AT42" s="182">
        <f t="shared" si="18"/>
        <v>0</v>
      </c>
      <c r="AU42" s="182">
        <f t="shared" si="19"/>
        <v>0</v>
      </c>
      <c r="AV42" s="182">
        <f t="shared" si="20"/>
        <v>0</v>
      </c>
      <c r="AW42" s="182">
        <f t="shared" si="21"/>
        <v>0</v>
      </c>
      <c r="AX42" s="235">
        <f t="shared" si="22"/>
        <v>0</v>
      </c>
      <c r="AY42" s="235">
        <f t="shared" si="23"/>
        <v>0</v>
      </c>
      <c r="BC42" s="183">
        <f t="shared" si="6"/>
        <v>0</v>
      </c>
      <c r="BD42" s="183">
        <f t="shared" si="24"/>
        <v>0</v>
      </c>
    </row>
    <row r="43" spans="1:56" s="183" customFormat="1" ht="14.65" customHeight="1" x14ac:dyDescent="0.25">
      <c r="A43" s="238">
        <f t="shared" si="7"/>
        <v>30</v>
      </c>
      <c r="B43" s="12" t="e">
        <f>IF(LEN(C43)&gt;0,VLOOKUP($F$8,DATA!$A$4:$A$296,1,FALSE),"")</f>
        <v>#N/A</v>
      </c>
      <c r="C43" s="11" t="str">
        <f t="shared" si="26"/>
        <v>MAYO</v>
      </c>
      <c r="D43" s="258" t="s">
        <v>1011</v>
      </c>
      <c r="E43" s="264" t="s">
        <v>1012</v>
      </c>
      <c r="F43" s="135" t="s">
        <v>119</v>
      </c>
      <c r="G43" s="134" t="s">
        <v>105</v>
      </c>
      <c r="H43" s="125">
        <v>40</v>
      </c>
      <c r="I43" s="223"/>
      <c r="J43" s="223" t="str">
        <f t="shared" si="25"/>
        <v>A</v>
      </c>
      <c r="K43" s="223" t="str">
        <f t="shared" si="25"/>
        <v>A</v>
      </c>
      <c r="L43" s="223" t="str">
        <f t="shared" si="25"/>
        <v/>
      </c>
      <c r="M43" s="223" t="str">
        <f t="shared" si="8"/>
        <v/>
      </c>
      <c r="N43" s="223" t="str">
        <f t="shared" si="8"/>
        <v>A</v>
      </c>
      <c r="O43" s="223" t="str">
        <f t="shared" si="8"/>
        <v>A</v>
      </c>
      <c r="P43" s="223" t="str">
        <f t="shared" si="8"/>
        <v>A</v>
      </c>
      <c r="Q43" s="223" t="str">
        <f t="shared" si="9"/>
        <v>A</v>
      </c>
      <c r="R43" s="223" t="str">
        <f t="shared" si="9"/>
        <v>A</v>
      </c>
      <c r="S43" s="223" t="str">
        <f t="shared" si="9"/>
        <v/>
      </c>
      <c r="T43" s="223" t="str">
        <f t="shared" si="9"/>
        <v/>
      </c>
      <c r="U43" s="223" t="str">
        <f t="shared" si="10"/>
        <v>A</v>
      </c>
      <c r="V43" s="223" t="str">
        <f t="shared" si="10"/>
        <v>A</v>
      </c>
      <c r="W43" s="223" t="str">
        <f t="shared" si="10"/>
        <v>A</v>
      </c>
      <c r="X43" s="223" t="str">
        <f t="shared" si="10"/>
        <v>A</v>
      </c>
      <c r="Y43" s="223" t="str">
        <f t="shared" si="11"/>
        <v>A</v>
      </c>
      <c r="Z43" s="223" t="str">
        <f t="shared" si="11"/>
        <v/>
      </c>
      <c r="AA43" s="223" t="str">
        <f t="shared" si="11"/>
        <v/>
      </c>
      <c r="AB43" s="223" t="str">
        <f t="shared" si="11"/>
        <v>A</v>
      </c>
      <c r="AC43" s="223" t="str">
        <f t="shared" si="12"/>
        <v>A</v>
      </c>
      <c r="AD43" s="223" t="str">
        <f t="shared" si="12"/>
        <v>A</v>
      </c>
      <c r="AE43" s="223" t="str">
        <f t="shared" si="12"/>
        <v>A</v>
      </c>
      <c r="AF43" s="223" t="str">
        <f t="shared" si="12"/>
        <v>A</v>
      </c>
      <c r="AG43" s="223" t="str">
        <f t="shared" si="13"/>
        <v/>
      </c>
      <c r="AH43" s="223" t="str">
        <f t="shared" si="13"/>
        <v/>
      </c>
      <c r="AI43" s="223" t="str">
        <f t="shared" si="13"/>
        <v>A</v>
      </c>
      <c r="AJ43" s="223" t="str">
        <f t="shared" si="13"/>
        <v>A</v>
      </c>
      <c r="AK43" s="223" t="str">
        <f t="shared" si="14"/>
        <v>A</v>
      </c>
      <c r="AL43" s="223" t="str">
        <f t="shared" si="14"/>
        <v>A</v>
      </c>
      <c r="AM43" s="223" t="str">
        <f t="shared" si="14"/>
        <v>A</v>
      </c>
      <c r="AN43" s="223" t="str">
        <f t="shared" si="5"/>
        <v/>
      </c>
      <c r="AO43" s="180"/>
      <c r="AP43" s="181"/>
      <c r="AQ43" s="182">
        <f t="shared" si="15"/>
        <v>0</v>
      </c>
      <c r="AR43" s="182">
        <f t="shared" si="16"/>
        <v>0</v>
      </c>
      <c r="AS43" s="182">
        <f t="shared" si="17"/>
        <v>0</v>
      </c>
      <c r="AT43" s="182">
        <f t="shared" si="18"/>
        <v>0</v>
      </c>
      <c r="AU43" s="182">
        <f t="shared" si="19"/>
        <v>0</v>
      </c>
      <c r="AV43" s="182">
        <f t="shared" si="20"/>
        <v>0</v>
      </c>
      <c r="AW43" s="182">
        <f t="shared" si="21"/>
        <v>0</v>
      </c>
      <c r="AX43" s="235">
        <f t="shared" si="22"/>
        <v>0</v>
      </c>
      <c r="AY43" s="235">
        <f t="shared" si="23"/>
        <v>0</v>
      </c>
      <c r="BC43" s="183">
        <f t="shared" si="6"/>
        <v>0</v>
      </c>
      <c r="BD43" s="183">
        <f t="shared" si="24"/>
        <v>0</v>
      </c>
    </row>
    <row r="44" spans="1:56" s="183" customFormat="1" ht="14.65" customHeight="1" x14ac:dyDescent="0.25">
      <c r="A44" s="238">
        <f t="shared" si="7"/>
        <v>31</v>
      </c>
      <c r="B44" s="12" t="e">
        <f>IF(LEN(C44)&gt;0,VLOOKUP($F$8,DATA!$A$4:$A$296,1,FALSE),"")</f>
        <v>#N/A</v>
      </c>
      <c r="C44" s="11" t="str">
        <f t="shared" si="26"/>
        <v>MAYO</v>
      </c>
      <c r="D44" s="258" t="s">
        <v>1013</v>
      </c>
      <c r="E44" s="264" t="s">
        <v>1014</v>
      </c>
      <c r="F44" s="135" t="s">
        <v>119</v>
      </c>
      <c r="G44" s="134" t="s">
        <v>105</v>
      </c>
      <c r="H44" s="125">
        <v>40</v>
      </c>
      <c r="I44" s="223"/>
      <c r="J44" s="223" t="str">
        <f t="shared" si="25"/>
        <v>A</v>
      </c>
      <c r="K44" s="223" t="str">
        <f t="shared" si="25"/>
        <v>A</v>
      </c>
      <c r="L44" s="223" t="str">
        <f t="shared" si="25"/>
        <v/>
      </c>
      <c r="M44" s="223" t="str">
        <f t="shared" si="8"/>
        <v/>
      </c>
      <c r="N44" s="223" t="str">
        <f t="shared" si="8"/>
        <v>A</v>
      </c>
      <c r="O44" s="223" t="str">
        <f t="shared" si="8"/>
        <v>A</v>
      </c>
      <c r="P44" s="223" t="str">
        <f t="shared" si="8"/>
        <v>A</v>
      </c>
      <c r="Q44" s="223" t="str">
        <f t="shared" si="9"/>
        <v>A</v>
      </c>
      <c r="R44" s="223" t="str">
        <f t="shared" si="9"/>
        <v>A</v>
      </c>
      <c r="S44" s="223" t="str">
        <f t="shared" si="9"/>
        <v/>
      </c>
      <c r="T44" s="223" t="str">
        <f t="shared" si="9"/>
        <v/>
      </c>
      <c r="U44" s="223" t="str">
        <f t="shared" si="10"/>
        <v>A</v>
      </c>
      <c r="V44" s="223" t="str">
        <f t="shared" si="10"/>
        <v>A</v>
      </c>
      <c r="W44" s="223" t="str">
        <f t="shared" si="10"/>
        <v>A</v>
      </c>
      <c r="X44" s="223" t="str">
        <f t="shared" si="10"/>
        <v>A</v>
      </c>
      <c r="Y44" s="223" t="str">
        <f t="shared" si="11"/>
        <v>A</v>
      </c>
      <c r="Z44" s="223" t="str">
        <f t="shared" si="11"/>
        <v/>
      </c>
      <c r="AA44" s="223" t="str">
        <f t="shared" si="11"/>
        <v/>
      </c>
      <c r="AB44" s="223" t="str">
        <f t="shared" si="11"/>
        <v>A</v>
      </c>
      <c r="AC44" s="223" t="str">
        <f t="shared" si="12"/>
        <v>A</v>
      </c>
      <c r="AD44" s="223" t="str">
        <f t="shared" si="12"/>
        <v>A</v>
      </c>
      <c r="AE44" s="223" t="str">
        <f t="shared" si="12"/>
        <v>A</v>
      </c>
      <c r="AF44" s="223" t="str">
        <f t="shared" si="12"/>
        <v>A</v>
      </c>
      <c r="AG44" s="223" t="str">
        <f t="shared" si="13"/>
        <v/>
      </c>
      <c r="AH44" s="223" t="str">
        <f t="shared" si="13"/>
        <v/>
      </c>
      <c r="AI44" s="223" t="str">
        <f t="shared" si="13"/>
        <v>A</v>
      </c>
      <c r="AJ44" s="223" t="str">
        <f t="shared" si="13"/>
        <v>A</v>
      </c>
      <c r="AK44" s="223" t="str">
        <f t="shared" si="14"/>
        <v>A</v>
      </c>
      <c r="AL44" s="223" t="str">
        <f t="shared" si="14"/>
        <v>A</v>
      </c>
      <c r="AM44" s="223" t="str">
        <f t="shared" si="14"/>
        <v>A</v>
      </c>
      <c r="AN44" s="223" t="str">
        <f t="shared" si="5"/>
        <v/>
      </c>
      <c r="AO44" s="180"/>
      <c r="AP44" s="181"/>
      <c r="AQ44" s="182">
        <f t="shared" si="15"/>
        <v>0</v>
      </c>
      <c r="AR44" s="182">
        <f t="shared" si="16"/>
        <v>0</v>
      </c>
      <c r="AS44" s="182">
        <f t="shared" si="17"/>
        <v>0</v>
      </c>
      <c r="AT44" s="182">
        <f t="shared" si="18"/>
        <v>0</v>
      </c>
      <c r="AU44" s="182">
        <f t="shared" si="19"/>
        <v>0</v>
      </c>
      <c r="AV44" s="182">
        <f t="shared" si="20"/>
        <v>0</v>
      </c>
      <c r="AW44" s="182">
        <f t="shared" si="21"/>
        <v>0</v>
      </c>
      <c r="AX44" s="235">
        <f t="shared" si="22"/>
        <v>0</v>
      </c>
      <c r="AY44" s="235">
        <f t="shared" si="23"/>
        <v>0</v>
      </c>
      <c r="BC44" s="183">
        <f t="shared" si="6"/>
        <v>0</v>
      </c>
      <c r="BD44" s="183">
        <f t="shared" si="24"/>
        <v>0</v>
      </c>
    </row>
    <row r="45" spans="1:56" s="183" customFormat="1" ht="14.65" customHeight="1" x14ac:dyDescent="0.25">
      <c r="A45" s="238">
        <f t="shared" si="7"/>
        <v>32</v>
      </c>
      <c r="B45" s="12" t="str">
        <f>IF(LEN(C45)&gt;0,VLOOKUP($F$8,DATA!$A$4:$A$296,1,FALSE),"")</f>
        <v/>
      </c>
      <c r="C45" s="11"/>
      <c r="D45" s="258" t="s">
        <v>1015</v>
      </c>
      <c r="E45" s="264" t="s">
        <v>1016</v>
      </c>
      <c r="F45" s="135" t="s">
        <v>119</v>
      </c>
      <c r="G45" s="134" t="s">
        <v>105</v>
      </c>
      <c r="H45" s="125">
        <v>40</v>
      </c>
      <c r="I45" s="223"/>
      <c r="J45" s="223" t="str">
        <f t="shared" si="25"/>
        <v>A</v>
      </c>
      <c r="K45" s="223" t="str">
        <f t="shared" si="25"/>
        <v>A</v>
      </c>
      <c r="L45" s="223" t="str">
        <f t="shared" si="25"/>
        <v/>
      </c>
      <c r="M45" s="223" t="str">
        <f t="shared" si="8"/>
        <v/>
      </c>
      <c r="N45" s="223" t="str">
        <f t="shared" si="8"/>
        <v>A</v>
      </c>
      <c r="O45" s="223" t="str">
        <f t="shared" si="8"/>
        <v>A</v>
      </c>
      <c r="P45" s="223" t="str">
        <f t="shared" si="8"/>
        <v>A</v>
      </c>
      <c r="Q45" s="223" t="str">
        <f t="shared" si="9"/>
        <v>A</v>
      </c>
      <c r="R45" s="223" t="str">
        <f t="shared" si="9"/>
        <v>A</v>
      </c>
      <c r="S45" s="223" t="str">
        <f t="shared" si="9"/>
        <v/>
      </c>
      <c r="T45" s="223" t="str">
        <f t="shared" si="9"/>
        <v/>
      </c>
      <c r="U45" s="223" t="str">
        <f t="shared" si="10"/>
        <v>A</v>
      </c>
      <c r="V45" s="223" t="str">
        <f t="shared" si="10"/>
        <v>A</v>
      </c>
      <c r="W45" s="223" t="str">
        <f t="shared" si="10"/>
        <v>A</v>
      </c>
      <c r="X45" s="223" t="str">
        <f t="shared" si="10"/>
        <v>A</v>
      </c>
      <c r="Y45" s="223" t="str">
        <f t="shared" si="11"/>
        <v>A</v>
      </c>
      <c r="Z45" s="223" t="str">
        <f t="shared" si="11"/>
        <v/>
      </c>
      <c r="AA45" s="223" t="str">
        <f t="shared" si="11"/>
        <v/>
      </c>
      <c r="AB45" s="223" t="str">
        <f t="shared" si="11"/>
        <v>A</v>
      </c>
      <c r="AC45" s="223" t="str">
        <f t="shared" si="12"/>
        <v>A</v>
      </c>
      <c r="AD45" s="223" t="str">
        <f t="shared" si="12"/>
        <v>A</v>
      </c>
      <c r="AE45" s="223" t="str">
        <f t="shared" si="12"/>
        <v>A</v>
      </c>
      <c r="AF45" s="223" t="str">
        <f t="shared" si="12"/>
        <v>A</v>
      </c>
      <c r="AG45" s="223" t="str">
        <f t="shared" si="13"/>
        <v/>
      </c>
      <c r="AH45" s="223" t="str">
        <f t="shared" si="13"/>
        <v/>
      </c>
      <c r="AI45" s="223" t="str">
        <f t="shared" si="13"/>
        <v>A</v>
      </c>
      <c r="AJ45" s="223" t="str">
        <f t="shared" si="13"/>
        <v>A</v>
      </c>
      <c r="AK45" s="223" t="str">
        <f t="shared" si="14"/>
        <v>A</v>
      </c>
      <c r="AL45" s="223" t="str">
        <f t="shared" si="14"/>
        <v>A</v>
      </c>
      <c r="AM45" s="223" t="str">
        <f t="shared" si="14"/>
        <v>A</v>
      </c>
      <c r="AN45" s="223" t="str">
        <f t="shared" si="5"/>
        <v/>
      </c>
      <c r="AO45" s="180"/>
      <c r="AP45" s="181"/>
      <c r="AQ45" s="182">
        <f t="shared" si="15"/>
        <v>0</v>
      </c>
      <c r="AR45" s="182">
        <f t="shared" si="16"/>
        <v>0</v>
      </c>
      <c r="AS45" s="182">
        <f t="shared" si="17"/>
        <v>0</v>
      </c>
      <c r="AT45" s="182">
        <f t="shared" si="18"/>
        <v>0</v>
      </c>
      <c r="AU45" s="182">
        <f t="shared" si="19"/>
        <v>0</v>
      </c>
      <c r="AV45" s="182">
        <f t="shared" si="20"/>
        <v>0</v>
      </c>
      <c r="AW45" s="182">
        <f t="shared" si="21"/>
        <v>0</v>
      </c>
      <c r="AX45" s="235">
        <f t="shared" si="22"/>
        <v>0</v>
      </c>
      <c r="AY45" s="235">
        <f t="shared" si="23"/>
        <v>0</v>
      </c>
      <c r="BC45" s="183">
        <f t="shared" si="6"/>
        <v>0</v>
      </c>
      <c r="BD45" s="183">
        <f t="shared" si="24"/>
        <v>0</v>
      </c>
    </row>
    <row r="46" spans="1:56" s="183" customFormat="1" ht="14.65" hidden="1" customHeight="1" x14ac:dyDescent="0.25">
      <c r="A46" s="238">
        <f t="shared" si="7"/>
        <v>33</v>
      </c>
      <c r="B46" s="12" t="str">
        <f>IF(LEN(C46)&gt;0,VLOOKUP($F$8,DATA!$A$4:$A$296,1,FALSE),"")</f>
        <v/>
      </c>
      <c r="C46" s="11"/>
      <c r="D46" s="258" t="s">
        <v>1017</v>
      </c>
      <c r="E46" s="267" t="s">
        <v>1018</v>
      </c>
      <c r="F46" s="135" t="s">
        <v>119</v>
      </c>
      <c r="G46" s="134" t="s">
        <v>105</v>
      </c>
      <c r="H46" s="125">
        <v>40</v>
      </c>
      <c r="I46" s="223"/>
      <c r="J46" s="223" t="str">
        <f t="shared" si="25"/>
        <v>A</v>
      </c>
      <c r="K46" s="223" t="str">
        <f t="shared" si="25"/>
        <v>A</v>
      </c>
      <c r="L46" s="223" t="str">
        <f t="shared" si="25"/>
        <v/>
      </c>
      <c r="M46" s="223" t="str">
        <f t="shared" si="8"/>
        <v/>
      </c>
      <c r="N46" s="223" t="str">
        <f t="shared" si="8"/>
        <v>A</v>
      </c>
      <c r="O46" s="223" t="str">
        <f t="shared" si="8"/>
        <v>A</v>
      </c>
      <c r="P46" s="223" t="str">
        <f t="shared" si="8"/>
        <v>A</v>
      </c>
      <c r="Q46" s="223" t="str">
        <f t="shared" si="9"/>
        <v>A</v>
      </c>
      <c r="R46" s="223" t="str">
        <f t="shared" si="9"/>
        <v>A</v>
      </c>
      <c r="S46" s="223" t="str">
        <f t="shared" si="9"/>
        <v/>
      </c>
      <c r="T46" s="223" t="str">
        <f t="shared" si="9"/>
        <v/>
      </c>
      <c r="U46" s="223" t="str">
        <f t="shared" si="10"/>
        <v>A</v>
      </c>
      <c r="V46" s="223" t="str">
        <f t="shared" si="10"/>
        <v>A</v>
      </c>
      <c r="W46" s="223" t="str">
        <f t="shared" si="10"/>
        <v>A</v>
      </c>
      <c r="X46" s="223" t="str">
        <f t="shared" si="10"/>
        <v>A</v>
      </c>
      <c r="Y46" s="223" t="str">
        <f t="shared" si="11"/>
        <v>A</v>
      </c>
      <c r="Z46" s="223" t="str">
        <f t="shared" si="11"/>
        <v/>
      </c>
      <c r="AA46" s="223" t="str">
        <f t="shared" si="11"/>
        <v/>
      </c>
      <c r="AB46" s="223" t="str">
        <f t="shared" si="11"/>
        <v>A</v>
      </c>
      <c r="AC46" s="223" t="str">
        <f t="shared" si="12"/>
        <v>A</v>
      </c>
      <c r="AD46" s="223" t="str">
        <f t="shared" si="12"/>
        <v>A</v>
      </c>
      <c r="AE46" s="223" t="str">
        <f t="shared" si="12"/>
        <v>A</v>
      </c>
      <c r="AF46" s="223" t="str">
        <f t="shared" si="12"/>
        <v>A</v>
      </c>
      <c r="AG46" s="223" t="str">
        <f t="shared" si="13"/>
        <v/>
      </c>
      <c r="AH46" s="223" t="str">
        <f t="shared" si="13"/>
        <v/>
      </c>
      <c r="AI46" s="223" t="str">
        <f t="shared" si="13"/>
        <v>A</v>
      </c>
      <c r="AJ46" s="223" t="str">
        <f t="shared" si="13"/>
        <v>A</v>
      </c>
      <c r="AK46" s="223" t="str">
        <f t="shared" si="14"/>
        <v>A</v>
      </c>
      <c r="AL46" s="223" t="str">
        <f t="shared" si="14"/>
        <v>A</v>
      </c>
      <c r="AM46" s="223" t="str">
        <f t="shared" si="14"/>
        <v>A</v>
      </c>
      <c r="AN46" s="223" t="str">
        <f t="shared" si="5"/>
        <v/>
      </c>
      <c r="AO46" s="180"/>
      <c r="AP46" s="181"/>
      <c r="AQ46" s="182">
        <f t="shared" si="15"/>
        <v>0</v>
      </c>
      <c r="AR46" s="182">
        <f t="shared" si="16"/>
        <v>0</v>
      </c>
      <c r="AS46" s="182">
        <f t="shared" si="17"/>
        <v>0</v>
      </c>
      <c r="AT46" s="182">
        <f t="shared" si="18"/>
        <v>0</v>
      </c>
      <c r="AU46" s="182">
        <f t="shared" si="19"/>
        <v>0</v>
      </c>
      <c r="AV46" s="182">
        <f t="shared" si="20"/>
        <v>0</v>
      </c>
      <c r="AW46" s="182">
        <f t="shared" si="21"/>
        <v>0</v>
      </c>
      <c r="AX46" s="235">
        <f t="shared" si="22"/>
        <v>0</v>
      </c>
      <c r="AY46" s="235">
        <f t="shared" si="23"/>
        <v>0</v>
      </c>
      <c r="BC46" s="183">
        <f t="shared" si="6"/>
        <v>0</v>
      </c>
      <c r="BD46" s="183">
        <f t="shared" si="24"/>
        <v>0</v>
      </c>
    </row>
    <row r="47" spans="1:56" s="183" customFormat="1" ht="14.65" hidden="1" customHeight="1" x14ac:dyDescent="0.25">
      <c r="A47" s="238" t="str">
        <f t="shared" si="7"/>
        <v/>
      </c>
      <c r="B47" s="12" t="str">
        <f>IF(LEN(C47)&gt;0,VLOOKUP($F$8,DATA!$A$4:$A$296,1,FALSE),"")</f>
        <v/>
      </c>
      <c r="C47" s="11"/>
      <c r="D47" s="268"/>
      <c r="E47" s="269"/>
      <c r="F47" s="135" t="s">
        <v>119</v>
      </c>
      <c r="G47" s="134" t="s">
        <v>105</v>
      </c>
      <c r="H47" s="125">
        <v>40</v>
      </c>
      <c r="I47" s="223"/>
      <c r="J47" s="223" t="str">
        <f t="shared" si="25"/>
        <v/>
      </c>
      <c r="K47" s="223" t="str">
        <f t="shared" si="25"/>
        <v/>
      </c>
      <c r="L47" s="223" t="str">
        <f t="shared" si="25"/>
        <v/>
      </c>
      <c r="M47" s="223" t="str">
        <f t="shared" si="8"/>
        <v/>
      </c>
      <c r="N47" s="223" t="str">
        <f t="shared" si="8"/>
        <v/>
      </c>
      <c r="O47" s="223" t="str">
        <f t="shared" si="8"/>
        <v/>
      </c>
      <c r="P47" s="223" t="str">
        <f t="shared" si="8"/>
        <v/>
      </c>
      <c r="Q47" s="223" t="str">
        <f t="shared" si="9"/>
        <v/>
      </c>
      <c r="R47" s="223" t="str">
        <f t="shared" si="9"/>
        <v/>
      </c>
      <c r="S47" s="223" t="str">
        <f t="shared" si="9"/>
        <v/>
      </c>
      <c r="T47" s="223" t="str">
        <f t="shared" si="9"/>
        <v/>
      </c>
      <c r="U47" s="223" t="str">
        <f t="shared" si="10"/>
        <v/>
      </c>
      <c r="V47" s="223" t="str">
        <f t="shared" si="10"/>
        <v/>
      </c>
      <c r="W47" s="223" t="str">
        <f t="shared" si="10"/>
        <v/>
      </c>
      <c r="X47" s="223" t="str">
        <f t="shared" si="10"/>
        <v/>
      </c>
      <c r="Y47" s="223" t="str">
        <f t="shared" si="11"/>
        <v/>
      </c>
      <c r="Z47" s="223" t="str">
        <f t="shared" si="11"/>
        <v/>
      </c>
      <c r="AA47" s="223" t="str">
        <f t="shared" si="11"/>
        <v/>
      </c>
      <c r="AB47" s="223" t="str">
        <f t="shared" si="11"/>
        <v/>
      </c>
      <c r="AC47" s="223" t="str">
        <f t="shared" si="12"/>
        <v/>
      </c>
      <c r="AD47" s="223" t="str">
        <f t="shared" si="12"/>
        <v/>
      </c>
      <c r="AE47" s="223" t="str">
        <f t="shared" si="12"/>
        <v/>
      </c>
      <c r="AF47" s="223" t="str">
        <f t="shared" si="12"/>
        <v/>
      </c>
      <c r="AG47" s="223" t="str">
        <f t="shared" si="13"/>
        <v/>
      </c>
      <c r="AH47" s="223" t="str">
        <f t="shared" si="13"/>
        <v/>
      </c>
      <c r="AI47" s="223" t="str">
        <f t="shared" si="13"/>
        <v/>
      </c>
      <c r="AJ47" s="223" t="str">
        <f t="shared" si="13"/>
        <v/>
      </c>
      <c r="AK47" s="223" t="str">
        <f t="shared" si="14"/>
        <v/>
      </c>
      <c r="AL47" s="223" t="str">
        <f t="shared" si="14"/>
        <v/>
      </c>
      <c r="AM47" s="223" t="str">
        <f t="shared" si="14"/>
        <v/>
      </c>
      <c r="AN47" s="223" t="str">
        <f t="shared" si="5"/>
        <v/>
      </c>
      <c r="AO47" s="180"/>
      <c r="AP47" s="181"/>
      <c r="AQ47" s="182">
        <f t="shared" si="15"/>
        <v>0</v>
      </c>
      <c r="AR47" s="182">
        <f t="shared" si="16"/>
        <v>0</v>
      </c>
      <c r="AS47" s="182">
        <f t="shared" si="17"/>
        <v>0</v>
      </c>
      <c r="AT47" s="182">
        <f t="shared" si="18"/>
        <v>0</v>
      </c>
      <c r="AU47" s="182">
        <f t="shared" si="19"/>
        <v>0</v>
      </c>
      <c r="AV47" s="182">
        <f t="shared" si="20"/>
        <v>0</v>
      </c>
      <c r="AW47" s="182">
        <f t="shared" si="21"/>
        <v>0</v>
      </c>
      <c r="AX47" s="235">
        <f t="shared" si="22"/>
        <v>0</v>
      </c>
      <c r="AY47" s="235">
        <f t="shared" si="23"/>
        <v>0</v>
      </c>
      <c r="BC47" s="183">
        <f t="shared" si="6"/>
        <v>0</v>
      </c>
      <c r="BD47" s="183">
        <f t="shared" si="24"/>
        <v>0</v>
      </c>
    </row>
    <row r="48" spans="1:56" s="183" customFormat="1" ht="14.65" hidden="1" customHeight="1" x14ac:dyDescent="0.25">
      <c r="A48" s="238" t="str">
        <f t="shared" si="7"/>
        <v/>
      </c>
      <c r="B48" s="12" t="str">
        <f>IF(LEN(C48)&gt;0,VLOOKUP($F$8,DATA!$A$4:$A$296,1,FALSE),"")</f>
        <v/>
      </c>
      <c r="C48" s="11"/>
      <c r="D48" s="268"/>
      <c r="E48" s="269"/>
      <c r="F48" s="135" t="s">
        <v>119</v>
      </c>
      <c r="G48" s="134" t="s">
        <v>105</v>
      </c>
      <c r="H48" s="125">
        <v>40</v>
      </c>
      <c r="I48" s="223"/>
      <c r="J48" s="223" t="str">
        <f t="shared" si="25"/>
        <v/>
      </c>
      <c r="K48" s="223" t="str">
        <f t="shared" si="25"/>
        <v/>
      </c>
      <c r="L48" s="223" t="str">
        <f t="shared" si="25"/>
        <v/>
      </c>
      <c r="M48" s="223" t="str">
        <f t="shared" si="8"/>
        <v/>
      </c>
      <c r="N48" s="223" t="str">
        <f t="shared" si="8"/>
        <v/>
      </c>
      <c r="O48" s="223" t="str">
        <f t="shared" si="8"/>
        <v/>
      </c>
      <c r="P48" s="223" t="str">
        <f t="shared" si="8"/>
        <v/>
      </c>
      <c r="Q48" s="223" t="str">
        <f t="shared" si="9"/>
        <v/>
      </c>
      <c r="R48" s="223" t="str">
        <f t="shared" si="9"/>
        <v/>
      </c>
      <c r="S48" s="223" t="str">
        <f t="shared" si="9"/>
        <v/>
      </c>
      <c r="T48" s="223" t="str">
        <f t="shared" si="9"/>
        <v/>
      </c>
      <c r="U48" s="223" t="str">
        <f t="shared" si="10"/>
        <v/>
      </c>
      <c r="V48" s="223" t="str">
        <f t="shared" si="10"/>
        <v/>
      </c>
      <c r="W48" s="223" t="str">
        <f t="shared" si="10"/>
        <v/>
      </c>
      <c r="X48" s="223" t="str">
        <f t="shared" si="10"/>
        <v/>
      </c>
      <c r="Y48" s="223" t="str">
        <f t="shared" si="11"/>
        <v/>
      </c>
      <c r="Z48" s="223" t="str">
        <f t="shared" si="11"/>
        <v/>
      </c>
      <c r="AA48" s="223" t="str">
        <f t="shared" si="11"/>
        <v/>
      </c>
      <c r="AB48" s="223" t="str">
        <f t="shared" si="11"/>
        <v/>
      </c>
      <c r="AC48" s="223" t="str">
        <f t="shared" si="12"/>
        <v/>
      </c>
      <c r="AD48" s="223" t="str">
        <f t="shared" si="12"/>
        <v/>
      </c>
      <c r="AE48" s="223" t="str">
        <f t="shared" si="12"/>
        <v/>
      </c>
      <c r="AF48" s="223" t="str">
        <f t="shared" si="12"/>
        <v/>
      </c>
      <c r="AG48" s="223" t="str">
        <f t="shared" si="13"/>
        <v/>
      </c>
      <c r="AH48" s="223" t="str">
        <f t="shared" si="13"/>
        <v/>
      </c>
      <c r="AI48" s="223" t="str">
        <f t="shared" si="13"/>
        <v/>
      </c>
      <c r="AJ48" s="223" t="str">
        <f t="shared" si="13"/>
        <v/>
      </c>
      <c r="AK48" s="223" t="str">
        <f t="shared" si="14"/>
        <v/>
      </c>
      <c r="AL48" s="223" t="str">
        <f t="shared" si="14"/>
        <v/>
      </c>
      <c r="AM48" s="223" t="str">
        <f t="shared" si="14"/>
        <v/>
      </c>
      <c r="AN48" s="223" t="str">
        <f t="shared" si="5"/>
        <v/>
      </c>
      <c r="AO48" s="180"/>
      <c r="AP48" s="181"/>
      <c r="AQ48" s="182">
        <f t="shared" si="15"/>
        <v>0</v>
      </c>
      <c r="AR48" s="182">
        <f t="shared" si="16"/>
        <v>0</v>
      </c>
      <c r="AS48" s="182">
        <f t="shared" si="17"/>
        <v>0</v>
      </c>
      <c r="AT48" s="182">
        <f t="shared" si="18"/>
        <v>0</v>
      </c>
      <c r="AU48" s="182">
        <f t="shared" si="19"/>
        <v>0</v>
      </c>
      <c r="AV48" s="182">
        <f t="shared" si="20"/>
        <v>0</v>
      </c>
      <c r="AW48" s="182">
        <f t="shared" si="21"/>
        <v>0</v>
      </c>
      <c r="AX48" s="235">
        <f t="shared" si="22"/>
        <v>0</v>
      </c>
      <c r="AY48" s="235">
        <f t="shared" si="23"/>
        <v>0</v>
      </c>
      <c r="BC48" s="183">
        <f t="shared" si="6"/>
        <v>0</v>
      </c>
      <c r="BD48" s="183">
        <f t="shared" si="24"/>
        <v>0</v>
      </c>
    </row>
    <row r="49" spans="1:56" s="183" customFormat="1" ht="14.65" hidden="1" customHeight="1" x14ac:dyDescent="0.25">
      <c r="A49" s="238" t="str">
        <f t="shared" si="7"/>
        <v/>
      </c>
      <c r="B49" s="12" t="str">
        <f>IF(LEN(C49)&gt;0,VLOOKUP($F$8,DATA!$A$4:$A$296,1,FALSE),"")</f>
        <v/>
      </c>
      <c r="C49" s="11"/>
      <c r="D49" s="268"/>
      <c r="E49" s="269"/>
      <c r="F49" s="135" t="s">
        <v>119</v>
      </c>
      <c r="G49" s="134" t="s">
        <v>105</v>
      </c>
      <c r="H49" s="125">
        <v>40</v>
      </c>
      <c r="I49" s="223"/>
      <c r="J49" s="223" t="str">
        <f t="shared" si="25"/>
        <v/>
      </c>
      <c r="K49" s="223" t="str">
        <f t="shared" si="25"/>
        <v/>
      </c>
      <c r="L49" s="223" t="str">
        <f t="shared" si="25"/>
        <v/>
      </c>
      <c r="M49" s="223" t="str">
        <f t="shared" si="8"/>
        <v/>
      </c>
      <c r="N49" s="223" t="str">
        <f t="shared" si="8"/>
        <v/>
      </c>
      <c r="O49" s="223" t="str">
        <f t="shared" si="8"/>
        <v/>
      </c>
      <c r="P49" s="223" t="str">
        <f t="shared" si="8"/>
        <v/>
      </c>
      <c r="Q49" s="223" t="str">
        <f t="shared" si="9"/>
        <v/>
      </c>
      <c r="R49" s="223" t="str">
        <f t="shared" si="9"/>
        <v/>
      </c>
      <c r="S49" s="223" t="str">
        <f t="shared" si="9"/>
        <v/>
      </c>
      <c r="T49" s="223" t="str">
        <f t="shared" si="9"/>
        <v/>
      </c>
      <c r="U49" s="223" t="str">
        <f t="shared" si="10"/>
        <v/>
      </c>
      <c r="V49" s="223" t="str">
        <f t="shared" si="10"/>
        <v/>
      </c>
      <c r="W49" s="223" t="str">
        <f t="shared" si="10"/>
        <v/>
      </c>
      <c r="X49" s="223" t="str">
        <f t="shared" si="10"/>
        <v/>
      </c>
      <c r="Y49" s="223" t="str">
        <f t="shared" si="11"/>
        <v/>
      </c>
      <c r="Z49" s="223" t="str">
        <f t="shared" si="11"/>
        <v/>
      </c>
      <c r="AA49" s="223" t="str">
        <f t="shared" si="11"/>
        <v/>
      </c>
      <c r="AB49" s="223" t="str">
        <f t="shared" si="11"/>
        <v/>
      </c>
      <c r="AC49" s="223" t="str">
        <f t="shared" si="12"/>
        <v/>
      </c>
      <c r="AD49" s="223" t="str">
        <f t="shared" si="12"/>
        <v/>
      </c>
      <c r="AE49" s="223" t="str">
        <f t="shared" si="12"/>
        <v/>
      </c>
      <c r="AF49" s="223" t="str">
        <f t="shared" si="12"/>
        <v/>
      </c>
      <c r="AG49" s="223" t="str">
        <f t="shared" si="13"/>
        <v/>
      </c>
      <c r="AH49" s="223" t="str">
        <f t="shared" si="13"/>
        <v/>
      </c>
      <c r="AI49" s="223" t="str">
        <f t="shared" si="13"/>
        <v/>
      </c>
      <c r="AJ49" s="223" t="str">
        <f t="shared" si="13"/>
        <v/>
      </c>
      <c r="AK49" s="223" t="str">
        <f t="shared" si="14"/>
        <v/>
      </c>
      <c r="AL49" s="223" t="str">
        <f t="shared" si="14"/>
        <v/>
      </c>
      <c r="AM49" s="223" t="str">
        <f t="shared" si="14"/>
        <v/>
      </c>
      <c r="AN49" s="223" t="str">
        <f t="shared" si="5"/>
        <v/>
      </c>
      <c r="AO49" s="180"/>
      <c r="AP49" s="181"/>
      <c r="AQ49" s="182">
        <f t="shared" si="15"/>
        <v>0</v>
      </c>
      <c r="AR49" s="182">
        <f t="shared" si="16"/>
        <v>0</v>
      </c>
      <c r="AS49" s="182">
        <f t="shared" si="17"/>
        <v>0</v>
      </c>
      <c r="AT49" s="182">
        <f t="shared" si="18"/>
        <v>0</v>
      </c>
      <c r="AU49" s="182">
        <f t="shared" si="19"/>
        <v>0</v>
      </c>
      <c r="AV49" s="182">
        <f t="shared" si="20"/>
        <v>0</v>
      </c>
      <c r="AW49" s="182">
        <f t="shared" si="21"/>
        <v>0</v>
      </c>
      <c r="AX49" s="235">
        <f t="shared" si="22"/>
        <v>0</v>
      </c>
      <c r="AY49" s="235">
        <f t="shared" si="23"/>
        <v>0</v>
      </c>
      <c r="BC49" s="183">
        <f t="shared" si="6"/>
        <v>0</v>
      </c>
      <c r="BD49" s="183">
        <f t="shared" si="24"/>
        <v>0</v>
      </c>
    </row>
    <row r="50" spans="1:56" s="183" customFormat="1" ht="14.65" hidden="1" customHeight="1" x14ac:dyDescent="0.25">
      <c r="A50" s="238" t="str">
        <f t="shared" si="7"/>
        <v/>
      </c>
      <c r="B50" s="12" t="str">
        <f>IF(LEN(C50)&gt;0,VLOOKUP($F$8,DATA!$A$4:$A$296,1,FALSE),"")</f>
        <v/>
      </c>
      <c r="C50" s="11"/>
      <c r="D50" s="268"/>
      <c r="E50" s="269"/>
      <c r="F50" s="135" t="s">
        <v>119</v>
      </c>
      <c r="G50" s="134" t="s">
        <v>105</v>
      </c>
      <c r="H50" s="125">
        <v>40</v>
      </c>
      <c r="I50" s="223"/>
      <c r="J50" s="223" t="str">
        <f t="shared" si="25"/>
        <v/>
      </c>
      <c r="K50" s="223" t="str">
        <f t="shared" si="25"/>
        <v/>
      </c>
      <c r="L50" s="223" t="str">
        <f t="shared" si="25"/>
        <v/>
      </c>
      <c r="M50" s="223" t="str">
        <f t="shared" si="8"/>
        <v/>
      </c>
      <c r="N50" s="223" t="str">
        <f t="shared" si="8"/>
        <v/>
      </c>
      <c r="O50" s="223" t="str">
        <f t="shared" si="8"/>
        <v/>
      </c>
      <c r="P50" s="223" t="str">
        <f t="shared" si="8"/>
        <v/>
      </c>
      <c r="Q50" s="223" t="str">
        <f t="shared" si="9"/>
        <v/>
      </c>
      <c r="R50" s="223" t="str">
        <f t="shared" si="9"/>
        <v/>
      </c>
      <c r="S50" s="223" t="str">
        <f t="shared" si="9"/>
        <v/>
      </c>
      <c r="T50" s="223" t="str">
        <f t="shared" si="9"/>
        <v/>
      </c>
      <c r="U50" s="223" t="str">
        <f t="shared" si="10"/>
        <v/>
      </c>
      <c r="V50" s="223" t="str">
        <f t="shared" si="10"/>
        <v/>
      </c>
      <c r="W50" s="223" t="str">
        <f t="shared" si="10"/>
        <v/>
      </c>
      <c r="X50" s="223" t="str">
        <f t="shared" si="10"/>
        <v/>
      </c>
      <c r="Y50" s="223" t="str">
        <f t="shared" si="11"/>
        <v/>
      </c>
      <c r="Z50" s="223" t="str">
        <f t="shared" si="11"/>
        <v/>
      </c>
      <c r="AA50" s="223" t="str">
        <f t="shared" si="11"/>
        <v/>
      </c>
      <c r="AB50" s="223" t="str">
        <f t="shared" si="11"/>
        <v/>
      </c>
      <c r="AC50" s="223" t="str">
        <f t="shared" si="12"/>
        <v/>
      </c>
      <c r="AD50" s="223" t="str">
        <f t="shared" si="12"/>
        <v/>
      </c>
      <c r="AE50" s="223" t="str">
        <f t="shared" si="12"/>
        <v/>
      </c>
      <c r="AF50" s="223" t="str">
        <f t="shared" si="12"/>
        <v/>
      </c>
      <c r="AG50" s="223" t="str">
        <f t="shared" si="13"/>
        <v/>
      </c>
      <c r="AH50" s="223" t="str">
        <f t="shared" si="13"/>
        <v/>
      </c>
      <c r="AI50" s="223" t="str">
        <f t="shared" si="13"/>
        <v/>
      </c>
      <c r="AJ50" s="223" t="str">
        <f t="shared" si="13"/>
        <v/>
      </c>
      <c r="AK50" s="223" t="str">
        <f t="shared" si="14"/>
        <v/>
      </c>
      <c r="AL50" s="223" t="str">
        <f t="shared" si="14"/>
        <v/>
      </c>
      <c r="AM50" s="223" t="str">
        <f t="shared" si="14"/>
        <v/>
      </c>
      <c r="AN50" s="223" t="str">
        <f t="shared" si="5"/>
        <v/>
      </c>
      <c r="AO50" s="180"/>
      <c r="AP50" s="181"/>
      <c r="AQ50" s="182">
        <f t="shared" si="15"/>
        <v>0</v>
      </c>
      <c r="AR50" s="182">
        <f t="shared" si="16"/>
        <v>0</v>
      </c>
      <c r="AS50" s="182">
        <f t="shared" si="17"/>
        <v>0</v>
      </c>
      <c r="AT50" s="182">
        <f t="shared" si="18"/>
        <v>0</v>
      </c>
      <c r="AU50" s="182">
        <f t="shared" si="19"/>
        <v>0</v>
      </c>
      <c r="AV50" s="182">
        <f t="shared" si="20"/>
        <v>0</v>
      </c>
      <c r="AW50" s="182">
        <f t="shared" si="21"/>
        <v>0</v>
      </c>
      <c r="AX50" s="235">
        <f t="shared" si="22"/>
        <v>0</v>
      </c>
      <c r="AY50" s="235">
        <f t="shared" si="23"/>
        <v>0</v>
      </c>
      <c r="BC50" s="183">
        <f t="shared" si="6"/>
        <v>0</v>
      </c>
      <c r="BD50" s="183">
        <f t="shared" si="24"/>
        <v>0</v>
      </c>
    </row>
    <row r="51" spans="1:56" s="183" customFormat="1" ht="14.65" hidden="1" customHeight="1" x14ac:dyDescent="0.25">
      <c r="A51" s="238" t="str">
        <f t="shared" si="7"/>
        <v/>
      </c>
      <c r="B51" s="12" t="str">
        <f>IF(LEN(C51)&gt;0,VLOOKUP($F$8,DATA!$A$4:$A$296,1,FALSE),"")</f>
        <v/>
      </c>
      <c r="C51" s="11"/>
      <c r="D51" s="268"/>
      <c r="E51" s="269"/>
      <c r="F51" s="135" t="s">
        <v>119</v>
      </c>
      <c r="G51" s="134" t="s">
        <v>105</v>
      </c>
      <c r="H51" s="125">
        <v>40</v>
      </c>
      <c r="I51" s="223"/>
      <c r="J51" s="223" t="str">
        <f t="shared" si="25"/>
        <v/>
      </c>
      <c r="K51" s="223" t="str">
        <f t="shared" si="25"/>
        <v/>
      </c>
      <c r="L51" s="223" t="str">
        <f t="shared" si="25"/>
        <v/>
      </c>
      <c r="M51" s="223" t="str">
        <f t="shared" si="8"/>
        <v/>
      </c>
      <c r="N51" s="223" t="str">
        <f t="shared" si="8"/>
        <v/>
      </c>
      <c r="O51" s="223" t="str">
        <f t="shared" si="8"/>
        <v/>
      </c>
      <c r="P51" s="223" t="str">
        <f t="shared" si="8"/>
        <v/>
      </c>
      <c r="Q51" s="223" t="str">
        <f t="shared" si="9"/>
        <v/>
      </c>
      <c r="R51" s="223" t="str">
        <f t="shared" si="9"/>
        <v/>
      </c>
      <c r="S51" s="223" t="str">
        <f t="shared" si="9"/>
        <v/>
      </c>
      <c r="T51" s="223" t="str">
        <f t="shared" si="9"/>
        <v/>
      </c>
      <c r="U51" s="223" t="str">
        <f t="shared" si="10"/>
        <v/>
      </c>
      <c r="V51" s="223" t="str">
        <f t="shared" si="10"/>
        <v/>
      </c>
      <c r="W51" s="223" t="str">
        <f t="shared" si="10"/>
        <v/>
      </c>
      <c r="X51" s="223" t="str">
        <f t="shared" si="10"/>
        <v/>
      </c>
      <c r="Y51" s="223" t="str">
        <f t="shared" si="11"/>
        <v/>
      </c>
      <c r="Z51" s="223" t="str">
        <f t="shared" si="11"/>
        <v/>
      </c>
      <c r="AA51" s="223" t="str">
        <f t="shared" si="11"/>
        <v/>
      </c>
      <c r="AB51" s="223" t="str">
        <f t="shared" si="11"/>
        <v/>
      </c>
      <c r="AC51" s="223" t="str">
        <f t="shared" si="12"/>
        <v/>
      </c>
      <c r="AD51" s="223" t="str">
        <f t="shared" si="12"/>
        <v/>
      </c>
      <c r="AE51" s="223" t="str">
        <f t="shared" si="12"/>
        <v/>
      </c>
      <c r="AF51" s="223" t="str">
        <f t="shared" si="12"/>
        <v/>
      </c>
      <c r="AG51" s="223" t="str">
        <f t="shared" si="13"/>
        <v/>
      </c>
      <c r="AH51" s="223" t="str">
        <f t="shared" si="13"/>
        <v/>
      </c>
      <c r="AI51" s="223" t="str">
        <f t="shared" si="13"/>
        <v/>
      </c>
      <c r="AJ51" s="223" t="str">
        <f t="shared" si="13"/>
        <v/>
      </c>
      <c r="AK51" s="223" t="str">
        <f t="shared" si="14"/>
        <v/>
      </c>
      <c r="AL51" s="223" t="str">
        <f t="shared" si="14"/>
        <v/>
      </c>
      <c r="AM51" s="223" t="str">
        <f t="shared" si="14"/>
        <v/>
      </c>
      <c r="AN51" s="223" t="str">
        <f t="shared" si="5"/>
        <v/>
      </c>
      <c r="AO51" s="180"/>
      <c r="AP51" s="181"/>
      <c r="AQ51" s="182">
        <f t="shared" si="15"/>
        <v>0</v>
      </c>
      <c r="AR51" s="182">
        <f t="shared" si="16"/>
        <v>0</v>
      </c>
      <c r="AS51" s="182">
        <f t="shared" si="17"/>
        <v>0</v>
      </c>
      <c r="AT51" s="182">
        <f t="shared" si="18"/>
        <v>0</v>
      </c>
      <c r="AU51" s="182">
        <f t="shared" si="19"/>
        <v>0</v>
      </c>
      <c r="AV51" s="182">
        <f t="shared" si="20"/>
        <v>0</v>
      </c>
      <c r="AW51" s="182">
        <f t="shared" si="21"/>
        <v>0</v>
      </c>
      <c r="AX51" s="235">
        <f t="shared" si="22"/>
        <v>0</v>
      </c>
      <c r="AY51" s="235">
        <f t="shared" si="23"/>
        <v>0</v>
      </c>
      <c r="BC51" s="183">
        <f t="shared" si="6"/>
        <v>0</v>
      </c>
      <c r="BD51" s="183">
        <f t="shared" si="24"/>
        <v>0</v>
      </c>
    </row>
    <row r="52" spans="1:56" s="183" customFormat="1" ht="14.65" hidden="1" customHeight="1" x14ac:dyDescent="0.25">
      <c r="A52" s="238" t="str">
        <f t="shared" si="7"/>
        <v/>
      </c>
      <c r="B52" s="12" t="str">
        <f>IF(LEN(C52)&gt;0,VLOOKUP($F$8,DATA!$A$4:$A$296,1,FALSE),"")</f>
        <v/>
      </c>
      <c r="C52" s="11"/>
      <c r="D52" s="268"/>
      <c r="E52" s="269"/>
      <c r="F52" s="135" t="s">
        <v>119</v>
      </c>
      <c r="G52" s="134" t="s">
        <v>105</v>
      </c>
      <c r="H52" s="125">
        <v>40</v>
      </c>
      <c r="I52" s="223"/>
      <c r="J52" s="223" t="str">
        <f t="shared" si="25"/>
        <v/>
      </c>
      <c r="K52" s="223" t="str">
        <f t="shared" si="25"/>
        <v/>
      </c>
      <c r="L52" s="223" t="str">
        <f t="shared" si="25"/>
        <v/>
      </c>
      <c r="M52" s="223" t="str">
        <f t="shared" si="8"/>
        <v/>
      </c>
      <c r="N52" s="223" t="str">
        <f t="shared" si="8"/>
        <v/>
      </c>
      <c r="O52" s="223" t="str">
        <f t="shared" si="8"/>
        <v/>
      </c>
      <c r="P52" s="223" t="str">
        <f t="shared" si="8"/>
        <v/>
      </c>
      <c r="Q52" s="223" t="str">
        <f t="shared" si="9"/>
        <v/>
      </c>
      <c r="R52" s="223" t="str">
        <f t="shared" si="9"/>
        <v/>
      </c>
      <c r="S52" s="223" t="str">
        <f t="shared" si="9"/>
        <v/>
      </c>
      <c r="T52" s="223" t="str">
        <f t="shared" si="9"/>
        <v/>
      </c>
      <c r="U52" s="223" t="str">
        <f t="shared" si="10"/>
        <v/>
      </c>
      <c r="V52" s="223" t="str">
        <f t="shared" si="10"/>
        <v/>
      </c>
      <c r="W52" s="223" t="str">
        <f t="shared" si="10"/>
        <v/>
      </c>
      <c r="X52" s="223" t="str">
        <f t="shared" si="10"/>
        <v/>
      </c>
      <c r="Y52" s="223" t="str">
        <f t="shared" si="11"/>
        <v/>
      </c>
      <c r="Z52" s="223" t="str">
        <f t="shared" si="11"/>
        <v/>
      </c>
      <c r="AA52" s="223" t="str">
        <f t="shared" si="11"/>
        <v/>
      </c>
      <c r="AB52" s="223" t="str">
        <f t="shared" si="11"/>
        <v/>
      </c>
      <c r="AC52" s="223" t="str">
        <f t="shared" si="12"/>
        <v/>
      </c>
      <c r="AD52" s="223" t="str">
        <f t="shared" si="12"/>
        <v/>
      </c>
      <c r="AE52" s="223" t="str">
        <f t="shared" si="12"/>
        <v/>
      </c>
      <c r="AF52" s="223" t="str">
        <f t="shared" si="12"/>
        <v/>
      </c>
      <c r="AG52" s="223" t="str">
        <f t="shared" si="13"/>
        <v/>
      </c>
      <c r="AH52" s="223" t="str">
        <f t="shared" si="13"/>
        <v/>
      </c>
      <c r="AI52" s="223" t="str">
        <f t="shared" si="13"/>
        <v/>
      </c>
      <c r="AJ52" s="223" t="str">
        <f t="shared" si="13"/>
        <v/>
      </c>
      <c r="AK52" s="223" t="str">
        <f t="shared" si="14"/>
        <v/>
      </c>
      <c r="AL52" s="223" t="str">
        <f t="shared" si="14"/>
        <v/>
      </c>
      <c r="AM52" s="223" t="str">
        <f t="shared" si="14"/>
        <v/>
      </c>
      <c r="AN52" s="223" t="str">
        <f t="shared" si="5"/>
        <v/>
      </c>
      <c r="AO52" s="180"/>
      <c r="AP52" s="181"/>
      <c r="AQ52" s="182">
        <f t="shared" si="15"/>
        <v>0</v>
      </c>
      <c r="AR52" s="182">
        <f t="shared" si="16"/>
        <v>0</v>
      </c>
      <c r="AS52" s="182">
        <f t="shared" si="17"/>
        <v>0</v>
      </c>
      <c r="AT52" s="182">
        <f t="shared" si="18"/>
        <v>0</v>
      </c>
      <c r="AU52" s="182">
        <f t="shared" si="19"/>
        <v>0</v>
      </c>
      <c r="AV52" s="182">
        <f t="shared" si="20"/>
        <v>0</v>
      </c>
      <c r="AW52" s="182">
        <f t="shared" si="21"/>
        <v>0</v>
      </c>
      <c r="AX52" s="235">
        <f t="shared" si="22"/>
        <v>0</v>
      </c>
      <c r="AY52" s="235">
        <f t="shared" si="23"/>
        <v>0</v>
      </c>
      <c r="BC52" s="183">
        <f t="shared" si="6"/>
        <v>0</v>
      </c>
      <c r="BD52" s="183">
        <f t="shared" si="24"/>
        <v>0</v>
      </c>
    </row>
    <row r="53" spans="1:56" s="183" customFormat="1" ht="14.65" hidden="1" customHeight="1" x14ac:dyDescent="0.25">
      <c r="A53" s="238" t="str">
        <f t="shared" si="7"/>
        <v/>
      </c>
      <c r="B53" s="12" t="str">
        <f>IF(LEN(C53)&gt;0,VLOOKUP($F$8,DATA!$A$4:$A$296,1,FALSE),"")</f>
        <v/>
      </c>
      <c r="C53" s="11"/>
      <c r="D53" s="268"/>
      <c r="E53" s="269"/>
      <c r="F53" s="135" t="s">
        <v>119</v>
      </c>
      <c r="G53" s="134" t="s">
        <v>105</v>
      </c>
      <c r="H53" s="125">
        <v>40</v>
      </c>
      <c r="I53" s="223"/>
      <c r="J53" s="223" t="str">
        <f t="shared" si="25"/>
        <v/>
      </c>
      <c r="K53" s="223" t="str">
        <f t="shared" si="25"/>
        <v/>
      </c>
      <c r="L53" s="223" t="str">
        <f t="shared" si="25"/>
        <v/>
      </c>
      <c r="M53" s="223" t="str">
        <f t="shared" si="8"/>
        <v/>
      </c>
      <c r="N53" s="223" t="str">
        <f t="shared" si="8"/>
        <v/>
      </c>
      <c r="O53" s="223" t="str">
        <f t="shared" si="8"/>
        <v/>
      </c>
      <c r="P53" s="223" t="str">
        <f t="shared" si="8"/>
        <v/>
      </c>
      <c r="Q53" s="223" t="str">
        <f t="shared" si="9"/>
        <v/>
      </c>
      <c r="R53" s="223" t="str">
        <f t="shared" si="9"/>
        <v/>
      </c>
      <c r="S53" s="223" t="str">
        <f t="shared" si="9"/>
        <v/>
      </c>
      <c r="T53" s="223" t="str">
        <f t="shared" si="9"/>
        <v/>
      </c>
      <c r="U53" s="223" t="str">
        <f t="shared" si="10"/>
        <v/>
      </c>
      <c r="V53" s="223" t="str">
        <f t="shared" si="10"/>
        <v/>
      </c>
      <c r="W53" s="223" t="str">
        <f t="shared" si="10"/>
        <v/>
      </c>
      <c r="X53" s="223" t="str">
        <f t="shared" si="10"/>
        <v/>
      </c>
      <c r="Y53" s="223" t="str">
        <f t="shared" si="11"/>
        <v/>
      </c>
      <c r="Z53" s="223" t="str">
        <f t="shared" si="11"/>
        <v/>
      </c>
      <c r="AA53" s="223" t="str">
        <f t="shared" si="11"/>
        <v/>
      </c>
      <c r="AB53" s="223" t="str">
        <f t="shared" si="11"/>
        <v/>
      </c>
      <c r="AC53" s="223" t="str">
        <f t="shared" si="12"/>
        <v/>
      </c>
      <c r="AD53" s="223" t="str">
        <f t="shared" si="12"/>
        <v/>
      </c>
      <c r="AE53" s="223" t="str">
        <f t="shared" si="12"/>
        <v/>
      </c>
      <c r="AF53" s="223" t="str">
        <f t="shared" si="12"/>
        <v/>
      </c>
      <c r="AG53" s="223" t="str">
        <f t="shared" si="13"/>
        <v/>
      </c>
      <c r="AH53" s="223" t="str">
        <f t="shared" si="13"/>
        <v/>
      </c>
      <c r="AI53" s="223" t="str">
        <f t="shared" si="13"/>
        <v/>
      </c>
      <c r="AJ53" s="223" t="str">
        <f t="shared" si="13"/>
        <v/>
      </c>
      <c r="AK53" s="223" t="str">
        <f t="shared" si="14"/>
        <v/>
      </c>
      <c r="AL53" s="223" t="str">
        <f t="shared" si="14"/>
        <v/>
      </c>
      <c r="AM53" s="223" t="str">
        <f t="shared" si="14"/>
        <v/>
      </c>
      <c r="AN53" s="223" t="str">
        <f t="shared" si="5"/>
        <v/>
      </c>
      <c r="AO53" s="180"/>
      <c r="AP53" s="181"/>
      <c r="AQ53" s="182">
        <f t="shared" si="15"/>
        <v>0</v>
      </c>
      <c r="AR53" s="182">
        <f t="shared" si="16"/>
        <v>0</v>
      </c>
      <c r="AS53" s="182">
        <f t="shared" si="17"/>
        <v>0</v>
      </c>
      <c r="AT53" s="182">
        <f t="shared" si="18"/>
        <v>0</v>
      </c>
      <c r="AU53" s="182">
        <f t="shared" si="19"/>
        <v>0</v>
      </c>
      <c r="AV53" s="182">
        <f t="shared" si="20"/>
        <v>0</v>
      </c>
      <c r="AW53" s="182">
        <f t="shared" si="21"/>
        <v>0</v>
      </c>
      <c r="AX53" s="235">
        <f t="shared" si="22"/>
        <v>0</v>
      </c>
      <c r="AY53" s="235">
        <f t="shared" si="23"/>
        <v>0</v>
      </c>
      <c r="BC53" s="183">
        <f t="shared" si="6"/>
        <v>0</v>
      </c>
      <c r="BD53" s="183">
        <f t="shared" si="24"/>
        <v>0</v>
      </c>
    </row>
    <row r="54" spans="1:56" s="183" customFormat="1" ht="14.65" hidden="1" customHeight="1" x14ac:dyDescent="0.25">
      <c r="A54" s="238" t="str">
        <f t="shared" si="7"/>
        <v/>
      </c>
      <c r="B54" s="12" t="str">
        <f>IF(LEN(C54)&gt;0,VLOOKUP($F$8,DATA!$A$4:$A$296,1,FALSE),"")</f>
        <v/>
      </c>
      <c r="C54" s="11"/>
      <c r="D54" s="268"/>
      <c r="E54" s="269"/>
      <c r="F54" s="135" t="s">
        <v>119</v>
      </c>
      <c r="G54" s="134" t="s">
        <v>105</v>
      </c>
      <c r="H54" s="125">
        <v>40</v>
      </c>
      <c r="I54" s="223"/>
      <c r="J54" s="223" t="str">
        <f t="shared" si="25"/>
        <v/>
      </c>
      <c r="K54" s="223" t="str">
        <f t="shared" si="25"/>
        <v/>
      </c>
      <c r="L54" s="223" t="str">
        <f t="shared" si="25"/>
        <v/>
      </c>
      <c r="M54" s="223" t="str">
        <f t="shared" si="8"/>
        <v/>
      </c>
      <c r="N54" s="223" t="str">
        <f t="shared" si="8"/>
        <v/>
      </c>
      <c r="O54" s="223" t="str">
        <f t="shared" si="8"/>
        <v/>
      </c>
      <c r="P54" s="223" t="str">
        <f t="shared" si="8"/>
        <v/>
      </c>
      <c r="Q54" s="223" t="str">
        <f t="shared" si="9"/>
        <v/>
      </c>
      <c r="R54" s="223" t="str">
        <f t="shared" si="9"/>
        <v/>
      </c>
      <c r="S54" s="223" t="str">
        <f t="shared" si="9"/>
        <v/>
      </c>
      <c r="T54" s="223" t="str">
        <f t="shared" si="9"/>
        <v/>
      </c>
      <c r="U54" s="223" t="str">
        <f t="shared" si="10"/>
        <v/>
      </c>
      <c r="V54" s="223" t="str">
        <f t="shared" si="10"/>
        <v/>
      </c>
      <c r="W54" s="223" t="str">
        <f t="shared" si="10"/>
        <v/>
      </c>
      <c r="X54" s="223" t="str">
        <f t="shared" si="10"/>
        <v/>
      </c>
      <c r="Y54" s="223" t="str">
        <f t="shared" si="11"/>
        <v/>
      </c>
      <c r="Z54" s="223" t="str">
        <f t="shared" si="11"/>
        <v/>
      </c>
      <c r="AA54" s="223" t="str">
        <f t="shared" si="11"/>
        <v/>
      </c>
      <c r="AB54" s="223" t="str">
        <f t="shared" si="11"/>
        <v/>
      </c>
      <c r="AC54" s="223" t="str">
        <f t="shared" si="12"/>
        <v/>
      </c>
      <c r="AD54" s="223" t="str">
        <f t="shared" si="12"/>
        <v/>
      </c>
      <c r="AE54" s="223" t="str">
        <f t="shared" si="12"/>
        <v/>
      </c>
      <c r="AF54" s="223" t="str">
        <f t="shared" si="12"/>
        <v/>
      </c>
      <c r="AG54" s="223" t="str">
        <f t="shared" si="13"/>
        <v/>
      </c>
      <c r="AH54" s="223" t="str">
        <f t="shared" si="13"/>
        <v/>
      </c>
      <c r="AI54" s="223" t="str">
        <f t="shared" si="13"/>
        <v/>
      </c>
      <c r="AJ54" s="223" t="str">
        <f t="shared" si="13"/>
        <v/>
      </c>
      <c r="AK54" s="223" t="str">
        <f t="shared" si="14"/>
        <v/>
      </c>
      <c r="AL54" s="223" t="str">
        <f t="shared" si="14"/>
        <v/>
      </c>
      <c r="AM54" s="223" t="str">
        <f t="shared" si="14"/>
        <v/>
      </c>
      <c r="AN54" s="223" t="str">
        <f t="shared" si="5"/>
        <v/>
      </c>
      <c r="AO54" s="180"/>
      <c r="AP54" s="181"/>
      <c r="AQ54" s="182">
        <f t="shared" si="15"/>
        <v>0</v>
      </c>
      <c r="AR54" s="182">
        <f t="shared" si="16"/>
        <v>0</v>
      </c>
      <c r="AS54" s="182">
        <f t="shared" si="17"/>
        <v>0</v>
      </c>
      <c r="AT54" s="182">
        <f t="shared" si="18"/>
        <v>0</v>
      </c>
      <c r="AU54" s="182">
        <f t="shared" si="19"/>
        <v>0</v>
      </c>
      <c r="AV54" s="182">
        <f t="shared" si="20"/>
        <v>0</v>
      </c>
      <c r="AW54" s="182">
        <f t="shared" si="21"/>
        <v>0</v>
      </c>
      <c r="AX54" s="235">
        <f t="shared" si="22"/>
        <v>0</v>
      </c>
      <c r="AY54" s="235">
        <f t="shared" si="23"/>
        <v>0</v>
      </c>
      <c r="BC54" s="183">
        <f t="shared" si="6"/>
        <v>0</v>
      </c>
      <c r="BD54" s="183">
        <f t="shared" si="24"/>
        <v>0</v>
      </c>
    </row>
    <row r="55" spans="1:56" s="183" customFormat="1" ht="14.65" hidden="1" customHeight="1" x14ac:dyDescent="0.25">
      <c r="A55" s="238" t="str">
        <f t="shared" si="7"/>
        <v/>
      </c>
      <c r="B55" s="12" t="str">
        <f>IF(LEN(C55)&gt;0,VLOOKUP($F$8,DATA!$A$4:$A$296,1,FALSE),"")</f>
        <v/>
      </c>
      <c r="C55" s="11"/>
      <c r="D55" s="268"/>
      <c r="E55" s="269"/>
      <c r="F55" s="135" t="s">
        <v>119</v>
      </c>
      <c r="G55" s="134" t="s">
        <v>105</v>
      </c>
      <c r="H55" s="125">
        <v>40</v>
      </c>
      <c r="I55" s="223"/>
      <c r="J55" s="223" t="str">
        <f t="shared" si="25"/>
        <v/>
      </c>
      <c r="K55" s="223" t="str">
        <f t="shared" si="25"/>
        <v/>
      </c>
      <c r="L55" s="223" t="str">
        <f t="shared" si="25"/>
        <v/>
      </c>
      <c r="M55" s="223" t="str">
        <f t="shared" si="8"/>
        <v/>
      </c>
      <c r="N55" s="223" t="str">
        <f t="shared" si="8"/>
        <v/>
      </c>
      <c r="O55" s="223" t="str">
        <f t="shared" si="8"/>
        <v/>
      </c>
      <c r="P55" s="223" t="str">
        <f t="shared" si="8"/>
        <v/>
      </c>
      <c r="Q55" s="223" t="str">
        <f t="shared" si="9"/>
        <v/>
      </c>
      <c r="R55" s="223" t="str">
        <f t="shared" si="9"/>
        <v/>
      </c>
      <c r="S55" s="223" t="str">
        <f t="shared" si="9"/>
        <v/>
      </c>
      <c r="T55" s="223" t="str">
        <f t="shared" si="9"/>
        <v/>
      </c>
      <c r="U55" s="223" t="str">
        <f t="shared" si="10"/>
        <v/>
      </c>
      <c r="V55" s="223" t="str">
        <f t="shared" si="10"/>
        <v/>
      </c>
      <c r="W55" s="223" t="str">
        <f t="shared" si="10"/>
        <v/>
      </c>
      <c r="X55" s="223" t="str">
        <f t="shared" si="10"/>
        <v/>
      </c>
      <c r="Y55" s="223" t="str">
        <f t="shared" si="11"/>
        <v/>
      </c>
      <c r="Z55" s="223" t="str">
        <f t="shared" si="11"/>
        <v/>
      </c>
      <c r="AA55" s="223" t="str">
        <f t="shared" si="11"/>
        <v/>
      </c>
      <c r="AB55" s="223" t="str">
        <f t="shared" si="11"/>
        <v/>
      </c>
      <c r="AC55" s="223" t="str">
        <f t="shared" si="12"/>
        <v/>
      </c>
      <c r="AD55" s="223" t="str">
        <f t="shared" si="12"/>
        <v/>
      </c>
      <c r="AE55" s="223" t="str">
        <f t="shared" si="12"/>
        <v/>
      </c>
      <c r="AF55" s="223" t="str">
        <f t="shared" si="12"/>
        <v/>
      </c>
      <c r="AG55" s="223" t="str">
        <f t="shared" si="13"/>
        <v/>
      </c>
      <c r="AH55" s="223" t="str">
        <f t="shared" si="13"/>
        <v/>
      </c>
      <c r="AI55" s="223" t="str">
        <f t="shared" si="13"/>
        <v/>
      </c>
      <c r="AJ55" s="223" t="str">
        <f t="shared" si="13"/>
        <v/>
      </c>
      <c r="AK55" s="223" t="str">
        <f t="shared" si="14"/>
        <v/>
      </c>
      <c r="AL55" s="223" t="str">
        <f t="shared" si="14"/>
        <v/>
      </c>
      <c r="AM55" s="223" t="str">
        <f t="shared" si="14"/>
        <v/>
      </c>
      <c r="AN55" s="223" t="str">
        <f t="shared" si="5"/>
        <v/>
      </c>
      <c r="AO55" s="180"/>
      <c r="AP55" s="181"/>
      <c r="AQ55" s="182">
        <f t="shared" si="15"/>
        <v>0</v>
      </c>
      <c r="AR55" s="182">
        <f t="shared" si="16"/>
        <v>0</v>
      </c>
      <c r="AS55" s="182">
        <f t="shared" si="17"/>
        <v>0</v>
      </c>
      <c r="AT55" s="182">
        <f t="shared" si="18"/>
        <v>0</v>
      </c>
      <c r="AU55" s="182">
        <f t="shared" si="19"/>
        <v>0</v>
      </c>
      <c r="AV55" s="182">
        <f t="shared" si="20"/>
        <v>0</v>
      </c>
      <c r="AW55" s="182">
        <f t="shared" si="21"/>
        <v>0</v>
      </c>
      <c r="AX55" s="235">
        <f t="shared" si="22"/>
        <v>0</v>
      </c>
      <c r="AY55" s="235">
        <f t="shared" si="23"/>
        <v>0</v>
      </c>
      <c r="BC55" s="183">
        <f t="shared" si="6"/>
        <v>0</v>
      </c>
      <c r="BD55" s="183">
        <f t="shared" si="24"/>
        <v>0</v>
      </c>
    </row>
    <row r="56" spans="1:56" s="183" customFormat="1" ht="14.65" hidden="1" customHeight="1" x14ac:dyDescent="0.25">
      <c r="A56" s="238" t="str">
        <f t="shared" si="7"/>
        <v/>
      </c>
      <c r="B56" s="12" t="str">
        <f>IF(LEN(C56)&gt;0,VLOOKUP($F$8,DATA!$A$4:$A$296,1,FALSE),"")</f>
        <v/>
      </c>
      <c r="C56" s="11"/>
      <c r="D56" s="268"/>
      <c r="E56" s="269"/>
      <c r="F56" s="135" t="s">
        <v>119</v>
      </c>
      <c r="G56" s="134" t="s">
        <v>105</v>
      </c>
      <c r="H56" s="125">
        <v>40</v>
      </c>
      <c r="I56" s="223"/>
      <c r="J56" s="223" t="str">
        <f t="shared" si="25"/>
        <v/>
      </c>
      <c r="K56" s="223" t="str">
        <f t="shared" si="25"/>
        <v/>
      </c>
      <c r="L56" s="223" t="str">
        <f t="shared" si="25"/>
        <v/>
      </c>
      <c r="M56" s="223" t="str">
        <f t="shared" si="8"/>
        <v/>
      </c>
      <c r="N56" s="223" t="str">
        <f t="shared" si="8"/>
        <v/>
      </c>
      <c r="O56" s="223" t="str">
        <f t="shared" si="8"/>
        <v/>
      </c>
      <c r="P56" s="223" t="str">
        <f t="shared" si="8"/>
        <v/>
      </c>
      <c r="Q56" s="223" t="str">
        <f t="shared" si="9"/>
        <v/>
      </c>
      <c r="R56" s="223" t="str">
        <f t="shared" si="9"/>
        <v/>
      </c>
      <c r="S56" s="223" t="str">
        <f t="shared" si="9"/>
        <v/>
      </c>
      <c r="T56" s="223" t="str">
        <f t="shared" si="9"/>
        <v/>
      </c>
      <c r="U56" s="223" t="str">
        <f t="shared" si="10"/>
        <v/>
      </c>
      <c r="V56" s="223" t="str">
        <f t="shared" si="10"/>
        <v/>
      </c>
      <c r="W56" s="223" t="str">
        <f t="shared" si="10"/>
        <v/>
      </c>
      <c r="X56" s="223" t="str">
        <f t="shared" si="10"/>
        <v/>
      </c>
      <c r="Y56" s="223" t="str">
        <f t="shared" si="11"/>
        <v/>
      </c>
      <c r="Z56" s="223" t="str">
        <f t="shared" si="11"/>
        <v/>
      </c>
      <c r="AA56" s="223" t="str">
        <f t="shared" si="11"/>
        <v/>
      </c>
      <c r="AB56" s="223" t="str">
        <f t="shared" si="11"/>
        <v/>
      </c>
      <c r="AC56" s="223" t="str">
        <f t="shared" si="12"/>
        <v/>
      </c>
      <c r="AD56" s="223" t="str">
        <f t="shared" si="12"/>
        <v/>
      </c>
      <c r="AE56" s="223" t="str">
        <f t="shared" si="12"/>
        <v/>
      </c>
      <c r="AF56" s="223" t="str">
        <f t="shared" si="12"/>
        <v/>
      </c>
      <c r="AG56" s="223" t="str">
        <f t="shared" si="13"/>
        <v/>
      </c>
      <c r="AH56" s="223" t="str">
        <f t="shared" si="13"/>
        <v/>
      </c>
      <c r="AI56" s="223" t="str">
        <f t="shared" si="13"/>
        <v/>
      </c>
      <c r="AJ56" s="223" t="str">
        <f t="shared" si="13"/>
        <v/>
      </c>
      <c r="AK56" s="223" t="str">
        <f t="shared" si="14"/>
        <v/>
      </c>
      <c r="AL56" s="223" t="str">
        <f t="shared" si="14"/>
        <v/>
      </c>
      <c r="AM56" s="223" t="str">
        <f t="shared" si="14"/>
        <v/>
      </c>
      <c r="AN56" s="223" t="str">
        <f t="shared" si="5"/>
        <v/>
      </c>
      <c r="AO56" s="180"/>
      <c r="AP56" s="181"/>
      <c r="AQ56" s="182">
        <f t="shared" si="15"/>
        <v>0</v>
      </c>
      <c r="AR56" s="182">
        <f t="shared" si="16"/>
        <v>0</v>
      </c>
      <c r="AS56" s="182">
        <f t="shared" si="17"/>
        <v>0</v>
      </c>
      <c r="AT56" s="182">
        <f t="shared" si="18"/>
        <v>0</v>
      </c>
      <c r="AU56" s="182">
        <f t="shared" si="19"/>
        <v>0</v>
      </c>
      <c r="AV56" s="182">
        <f t="shared" si="20"/>
        <v>0</v>
      </c>
      <c r="AW56" s="182">
        <f t="shared" si="21"/>
        <v>0</v>
      </c>
      <c r="AX56" s="235">
        <f t="shared" si="22"/>
        <v>0</v>
      </c>
      <c r="AY56" s="235">
        <f t="shared" si="23"/>
        <v>0</v>
      </c>
      <c r="BC56" s="183">
        <f t="shared" si="6"/>
        <v>0</v>
      </c>
      <c r="BD56" s="183">
        <f t="shared" si="24"/>
        <v>0</v>
      </c>
    </row>
    <row r="57" spans="1:56" s="183" customFormat="1" ht="14.65" hidden="1" customHeight="1" x14ac:dyDescent="0.25">
      <c r="A57" s="238" t="str">
        <f t="shared" si="7"/>
        <v/>
      </c>
      <c r="B57" s="12" t="str">
        <f>IF(LEN(C57)&gt;0,VLOOKUP($F$8,DATA!$A$4:$A$296,1,FALSE),"")</f>
        <v/>
      </c>
      <c r="C57" s="11"/>
      <c r="D57" s="268"/>
      <c r="E57" s="269"/>
      <c r="F57" s="135" t="s">
        <v>119</v>
      </c>
      <c r="G57" s="134" t="s">
        <v>105</v>
      </c>
      <c r="H57" s="125">
        <v>40</v>
      </c>
      <c r="I57" s="223"/>
      <c r="J57" s="223" t="str">
        <f t="shared" si="25"/>
        <v/>
      </c>
      <c r="K57" s="223" t="str">
        <f t="shared" si="25"/>
        <v/>
      </c>
      <c r="L57" s="223" t="str">
        <f t="shared" si="25"/>
        <v/>
      </c>
      <c r="M57" s="223" t="str">
        <f t="shared" si="8"/>
        <v/>
      </c>
      <c r="N57" s="223" t="str">
        <f t="shared" si="8"/>
        <v/>
      </c>
      <c r="O57" s="223" t="str">
        <f t="shared" si="8"/>
        <v/>
      </c>
      <c r="P57" s="223" t="str">
        <f t="shared" si="8"/>
        <v/>
      </c>
      <c r="Q57" s="223" t="str">
        <f t="shared" si="9"/>
        <v/>
      </c>
      <c r="R57" s="223" t="str">
        <f t="shared" si="9"/>
        <v/>
      </c>
      <c r="S57" s="223" t="str">
        <f t="shared" si="9"/>
        <v/>
      </c>
      <c r="T57" s="223" t="str">
        <f t="shared" si="9"/>
        <v/>
      </c>
      <c r="U57" s="223" t="str">
        <f t="shared" si="10"/>
        <v/>
      </c>
      <c r="V57" s="223" t="str">
        <f t="shared" si="10"/>
        <v/>
      </c>
      <c r="W57" s="223" t="str">
        <f t="shared" si="10"/>
        <v/>
      </c>
      <c r="X57" s="223" t="str">
        <f t="shared" si="10"/>
        <v/>
      </c>
      <c r="Y57" s="223" t="str">
        <f t="shared" si="11"/>
        <v/>
      </c>
      <c r="Z57" s="223" t="str">
        <f t="shared" si="11"/>
        <v/>
      </c>
      <c r="AA57" s="223" t="str">
        <f t="shared" si="11"/>
        <v/>
      </c>
      <c r="AB57" s="223" t="str">
        <f t="shared" si="11"/>
        <v/>
      </c>
      <c r="AC57" s="223" t="str">
        <f t="shared" si="12"/>
        <v/>
      </c>
      <c r="AD57" s="223" t="str">
        <f t="shared" si="12"/>
        <v/>
      </c>
      <c r="AE57" s="223" t="str">
        <f t="shared" si="12"/>
        <v/>
      </c>
      <c r="AF57" s="223" t="str">
        <f t="shared" si="12"/>
        <v/>
      </c>
      <c r="AG57" s="223" t="str">
        <f t="shared" si="13"/>
        <v/>
      </c>
      <c r="AH57" s="223" t="str">
        <f t="shared" si="13"/>
        <v/>
      </c>
      <c r="AI57" s="223" t="str">
        <f t="shared" si="13"/>
        <v/>
      </c>
      <c r="AJ57" s="223" t="str">
        <f t="shared" si="13"/>
        <v/>
      </c>
      <c r="AK57" s="223" t="str">
        <f t="shared" si="14"/>
        <v/>
      </c>
      <c r="AL57" s="223" t="str">
        <f t="shared" si="14"/>
        <v/>
      </c>
      <c r="AM57" s="223" t="str">
        <f t="shared" si="14"/>
        <v/>
      </c>
      <c r="AN57" s="223" t="str">
        <f t="shared" si="5"/>
        <v/>
      </c>
      <c r="AO57" s="180"/>
      <c r="AP57" s="181"/>
      <c r="AQ57" s="182">
        <f t="shared" si="15"/>
        <v>0</v>
      </c>
      <c r="AR57" s="182">
        <f t="shared" si="16"/>
        <v>0</v>
      </c>
      <c r="AS57" s="182">
        <f t="shared" si="17"/>
        <v>0</v>
      </c>
      <c r="AT57" s="182">
        <f t="shared" si="18"/>
        <v>0</v>
      </c>
      <c r="AU57" s="182">
        <f t="shared" si="19"/>
        <v>0</v>
      </c>
      <c r="AV57" s="182">
        <f t="shared" si="20"/>
        <v>0</v>
      </c>
      <c r="AW57" s="182">
        <f t="shared" si="21"/>
        <v>0</v>
      </c>
      <c r="AX57" s="235">
        <f t="shared" si="22"/>
        <v>0</v>
      </c>
      <c r="AY57" s="235">
        <f t="shared" si="23"/>
        <v>0</v>
      </c>
      <c r="BC57" s="183">
        <f t="shared" si="6"/>
        <v>0</v>
      </c>
      <c r="BD57" s="183">
        <f t="shared" si="24"/>
        <v>0</v>
      </c>
    </row>
    <row r="58" spans="1:56" s="183" customFormat="1" ht="14.65" hidden="1" customHeight="1" x14ac:dyDescent="0.25">
      <c r="A58" s="238" t="str">
        <f t="shared" si="7"/>
        <v/>
      </c>
      <c r="B58" s="12" t="str">
        <f>IF(LEN(C58)&gt;0,VLOOKUP($F$8,DATA!$A$4:$A$296,1,FALSE),"")</f>
        <v/>
      </c>
      <c r="C58" s="11"/>
      <c r="D58" s="268"/>
      <c r="E58" s="269"/>
      <c r="F58" s="135" t="s">
        <v>119</v>
      </c>
      <c r="G58" s="134" t="s">
        <v>105</v>
      </c>
      <c r="H58" s="125">
        <v>40</v>
      </c>
      <c r="I58" s="223"/>
      <c r="J58" s="223" t="str">
        <f t="shared" si="25"/>
        <v/>
      </c>
      <c r="K58" s="223" t="str">
        <f t="shared" si="25"/>
        <v/>
      </c>
      <c r="L58" s="223" t="str">
        <f t="shared" si="25"/>
        <v/>
      </c>
      <c r="M58" s="223" t="str">
        <f t="shared" si="8"/>
        <v/>
      </c>
      <c r="N58" s="223" t="str">
        <f t="shared" si="8"/>
        <v/>
      </c>
      <c r="O58" s="223" t="str">
        <f t="shared" si="8"/>
        <v/>
      </c>
      <c r="P58" s="223" t="str">
        <f t="shared" si="8"/>
        <v/>
      </c>
      <c r="Q58" s="223" t="str">
        <f t="shared" si="9"/>
        <v/>
      </c>
      <c r="R58" s="223" t="str">
        <f t="shared" si="9"/>
        <v/>
      </c>
      <c r="S58" s="223" t="str">
        <f t="shared" si="9"/>
        <v/>
      </c>
      <c r="T58" s="223" t="str">
        <f t="shared" si="9"/>
        <v/>
      </c>
      <c r="U58" s="223" t="str">
        <f t="shared" si="10"/>
        <v/>
      </c>
      <c r="V58" s="223" t="str">
        <f t="shared" si="10"/>
        <v/>
      </c>
      <c r="W58" s="223" t="str">
        <f t="shared" si="10"/>
        <v/>
      </c>
      <c r="X58" s="223" t="str">
        <f t="shared" si="10"/>
        <v/>
      </c>
      <c r="Y58" s="223" t="str">
        <f t="shared" si="11"/>
        <v/>
      </c>
      <c r="Z58" s="223" t="str">
        <f t="shared" si="11"/>
        <v/>
      </c>
      <c r="AA58" s="223" t="str">
        <f t="shared" si="11"/>
        <v/>
      </c>
      <c r="AB58" s="223" t="str">
        <f t="shared" si="11"/>
        <v/>
      </c>
      <c r="AC58" s="223" t="str">
        <f t="shared" si="12"/>
        <v/>
      </c>
      <c r="AD58" s="223" t="str">
        <f t="shared" si="12"/>
        <v/>
      </c>
      <c r="AE58" s="223" t="str">
        <f t="shared" si="12"/>
        <v/>
      </c>
      <c r="AF58" s="223" t="str">
        <f t="shared" si="12"/>
        <v/>
      </c>
      <c r="AG58" s="223" t="str">
        <f t="shared" si="13"/>
        <v/>
      </c>
      <c r="AH58" s="223" t="str">
        <f t="shared" si="13"/>
        <v/>
      </c>
      <c r="AI58" s="223" t="str">
        <f t="shared" si="13"/>
        <v/>
      </c>
      <c r="AJ58" s="223" t="str">
        <f t="shared" si="13"/>
        <v/>
      </c>
      <c r="AK58" s="223" t="str">
        <f t="shared" si="14"/>
        <v/>
      </c>
      <c r="AL58" s="223" t="str">
        <f t="shared" si="14"/>
        <v/>
      </c>
      <c r="AM58" s="223" t="str">
        <f t="shared" si="14"/>
        <v/>
      </c>
      <c r="AN58" s="223" t="str">
        <f t="shared" si="5"/>
        <v/>
      </c>
      <c r="AO58" s="180"/>
      <c r="AP58" s="181"/>
      <c r="AQ58" s="182">
        <f t="shared" si="15"/>
        <v>0</v>
      </c>
      <c r="AR58" s="182">
        <f t="shared" si="16"/>
        <v>0</v>
      </c>
      <c r="AS58" s="182">
        <f t="shared" si="17"/>
        <v>0</v>
      </c>
      <c r="AT58" s="182">
        <f t="shared" si="18"/>
        <v>0</v>
      </c>
      <c r="AU58" s="182">
        <f t="shared" si="19"/>
        <v>0</v>
      </c>
      <c r="AV58" s="182">
        <f t="shared" si="20"/>
        <v>0</v>
      </c>
      <c r="AW58" s="182">
        <f t="shared" si="21"/>
        <v>0</v>
      </c>
      <c r="AX58" s="235">
        <f t="shared" si="22"/>
        <v>0</v>
      </c>
      <c r="AY58" s="235">
        <f t="shared" si="23"/>
        <v>0</v>
      </c>
      <c r="BC58" s="183">
        <f t="shared" si="6"/>
        <v>0</v>
      </c>
      <c r="BD58" s="183">
        <f t="shared" si="24"/>
        <v>0</v>
      </c>
    </row>
    <row r="59" spans="1:56" s="183" customFormat="1" ht="14.65" hidden="1" customHeight="1" x14ac:dyDescent="0.25">
      <c r="A59" s="238" t="str">
        <f t="shared" si="7"/>
        <v/>
      </c>
      <c r="B59" s="12" t="str">
        <f>IF(LEN(C59)&gt;0,VLOOKUP($F$8,DATA!$A$4:$A$296,1,FALSE),"")</f>
        <v/>
      </c>
      <c r="C59" s="11"/>
      <c r="D59" s="268"/>
      <c r="E59" s="269"/>
      <c r="F59" s="135" t="s">
        <v>119</v>
      </c>
      <c r="G59" s="134" t="s">
        <v>105</v>
      </c>
      <c r="H59" s="125">
        <v>40</v>
      </c>
      <c r="I59" s="223"/>
      <c r="J59" s="223" t="str">
        <f t="shared" si="25"/>
        <v/>
      </c>
      <c r="K59" s="223" t="str">
        <f t="shared" si="25"/>
        <v/>
      </c>
      <c r="L59" s="223" t="str">
        <f t="shared" si="25"/>
        <v/>
      </c>
      <c r="M59" s="223" t="str">
        <f t="shared" si="8"/>
        <v/>
      </c>
      <c r="N59" s="223" t="str">
        <f t="shared" si="8"/>
        <v/>
      </c>
      <c r="O59" s="223" t="str">
        <f t="shared" si="8"/>
        <v/>
      </c>
      <c r="P59" s="223" t="str">
        <f t="shared" si="8"/>
        <v/>
      </c>
      <c r="Q59" s="223" t="str">
        <f t="shared" si="9"/>
        <v/>
      </c>
      <c r="R59" s="223" t="str">
        <f t="shared" si="9"/>
        <v/>
      </c>
      <c r="S59" s="223" t="str">
        <f t="shared" si="9"/>
        <v/>
      </c>
      <c r="T59" s="223" t="str">
        <f t="shared" si="9"/>
        <v/>
      </c>
      <c r="U59" s="223" t="str">
        <f t="shared" si="10"/>
        <v/>
      </c>
      <c r="V59" s="223" t="str">
        <f t="shared" si="10"/>
        <v/>
      </c>
      <c r="W59" s="223" t="str">
        <f t="shared" si="10"/>
        <v/>
      </c>
      <c r="X59" s="223" t="str">
        <f t="shared" si="10"/>
        <v/>
      </c>
      <c r="Y59" s="223" t="str">
        <f t="shared" si="11"/>
        <v/>
      </c>
      <c r="Z59" s="223" t="str">
        <f t="shared" si="11"/>
        <v/>
      </c>
      <c r="AA59" s="223" t="str">
        <f t="shared" si="11"/>
        <v/>
      </c>
      <c r="AB59" s="223" t="str">
        <f t="shared" si="11"/>
        <v/>
      </c>
      <c r="AC59" s="223" t="str">
        <f t="shared" si="12"/>
        <v/>
      </c>
      <c r="AD59" s="223" t="str">
        <f t="shared" si="12"/>
        <v/>
      </c>
      <c r="AE59" s="223" t="str">
        <f t="shared" si="12"/>
        <v/>
      </c>
      <c r="AF59" s="223" t="str">
        <f t="shared" si="12"/>
        <v/>
      </c>
      <c r="AG59" s="223" t="str">
        <f t="shared" si="13"/>
        <v/>
      </c>
      <c r="AH59" s="223" t="str">
        <f t="shared" si="13"/>
        <v/>
      </c>
      <c r="AI59" s="223" t="str">
        <f t="shared" si="13"/>
        <v/>
      </c>
      <c r="AJ59" s="223" t="str">
        <f t="shared" si="13"/>
        <v/>
      </c>
      <c r="AK59" s="223" t="str">
        <f t="shared" si="14"/>
        <v/>
      </c>
      <c r="AL59" s="223" t="str">
        <f t="shared" si="14"/>
        <v/>
      </c>
      <c r="AM59" s="223" t="str">
        <f t="shared" si="14"/>
        <v/>
      </c>
      <c r="AN59" s="223" t="str">
        <f t="shared" si="5"/>
        <v/>
      </c>
      <c r="AO59" s="180"/>
      <c r="AP59" s="181"/>
      <c r="AQ59" s="182">
        <f t="shared" si="15"/>
        <v>0</v>
      </c>
      <c r="AR59" s="182">
        <f t="shared" si="16"/>
        <v>0</v>
      </c>
      <c r="AS59" s="182">
        <f t="shared" si="17"/>
        <v>0</v>
      </c>
      <c r="AT59" s="182">
        <f t="shared" si="18"/>
        <v>0</v>
      </c>
      <c r="AU59" s="182">
        <f t="shared" si="19"/>
        <v>0</v>
      </c>
      <c r="AV59" s="182">
        <f t="shared" si="20"/>
        <v>0</v>
      </c>
      <c r="AW59" s="182">
        <f t="shared" si="21"/>
        <v>0</v>
      </c>
      <c r="AX59" s="235">
        <f t="shared" si="22"/>
        <v>0</v>
      </c>
      <c r="AY59" s="235">
        <f t="shared" si="23"/>
        <v>0</v>
      </c>
      <c r="BC59" s="183">
        <f t="shared" si="6"/>
        <v>0</v>
      </c>
      <c r="BD59" s="183">
        <f t="shared" si="24"/>
        <v>0</v>
      </c>
    </row>
    <row r="60" spans="1:56" s="183" customFormat="1" ht="14.65" hidden="1" customHeight="1" x14ac:dyDescent="0.25">
      <c r="A60" s="238" t="str">
        <f t="shared" si="7"/>
        <v/>
      </c>
      <c r="B60" s="12" t="str">
        <f>IF(LEN(C60)&gt;0,VLOOKUP($F$8,DATA!$A$4:$A$296,1,FALSE),"")</f>
        <v/>
      </c>
      <c r="C60" s="11"/>
      <c r="D60" s="268"/>
      <c r="E60" s="269"/>
      <c r="F60" s="135" t="s">
        <v>119</v>
      </c>
      <c r="G60" s="134" t="s">
        <v>105</v>
      </c>
      <c r="H60" s="125">
        <v>40</v>
      </c>
      <c r="I60" s="223"/>
      <c r="J60" s="223" t="str">
        <f t="shared" si="25"/>
        <v/>
      </c>
      <c r="K60" s="223" t="str">
        <f t="shared" si="25"/>
        <v/>
      </c>
      <c r="L60" s="223" t="str">
        <f t="shared" si="25"/>
        <v/>
      </c>
      <c r="M60" s="223" t="str">
        <f t="shared" si="8"/>
        <v/>
      </c>
      <c r="N60" s="223" t="str">
        <f t="shared" si="8"/>
        <v/>
      </c>
      <c r="O60" s="223" t="str">
        <f t="shared" si="8"/>
        <v/>
      </c>
      <c r="P60" s="223" t="str">
        <f t="shared" si="8"/>
        <v/>
      </c>
      <c r="Q60" s="223" t="str">
        <f t="shared" si="9"/>
        <v/>
      </c>
      <c r="R60" s="223" t="str">
        <f t="shared" si="9"/>
        <v/>
      </c>
      <c r="S60" s="223" t="str">
        <f t="shared" si="9"/>
        <v/>
      </c>
      <c r="T60" s="223" t="str">
        <f t="shared" si="9"/>
        <v/>
      </c>
      <c r="U60" s="223" t="str">
        <f t="shared" si="10"/>
        <v/>
      </c>
      <c r="V60" s="223" t="str">
        <f t="shared" si="10"/>
        <v/>
      </c>
      <c r="W60" s="223" t="str">
        <f t="shared" si="10"/>
        <v/>
      </c>
      <c r="X60" s="223" t="str">
        <f t="shared" si="10"/>
        <v/>
      </c>
      <c r="Y60" s="223" t="str">
        <f t="shared" si="11"/>
        <v/>
      </c>
      <c r="Z60" s="223" t="str">
        <f t="shared" si="11"/>
        <v/>
      </c>
      <c r="AA60" s="223" t="str">
        <f t="shared" si="11"/>
        <v/>
      </c>
      <c r="AB60" s="223" t="str">
        <f t="shared" si="11"/>
        <v/>
      </c>
      <c r="AC60" s="223" t="str">
        <f t="shared" si="12"/>
        <v/>
      </c>
      <c r="AD60" s="223" t="str">
        <f t="shared" si="12"/>
        <v/>
      </c>
      <c r="AE60" s="223" t="str">
        <f t="shared" si="12"/>
        <v/>
      </c>
      <c r="AF60" s="223" t="str">
        <f t="shared" si="12"/>
        <v/>
      </c>
      <c r="AG60" s="223" t="str">
        <f t="shared" si="13"/>
        <v/>
      </c>
      <c r="AH60" s="223" t="str">
        <f t="shared" si="13"/>
        <v/>
      </c>
      <c r="AI60" s="223" t="str">
        <f t="shared" si="13"/>
        <v/>
      </c>
      <c r="AJ60" s="223" t="str">
        <f t="shared" si="13"/>
        <v/>
      </c>
      <c r="AK60" s="223" t="str">
        <f t="shared" si="14"/>
        <v/>
      </c>
      <c r="AL60" s="223" t="str">
        <f t="shared" si="14"/>
        <v/>
      </c>
      <c r="AM60" s="223" t="str">
        <f t="shared" si="14"/>
        <v/>
      </c>
      <c r="AN60" s="223" t="str">
        <f t="shared" si="5"/>
        <v/>
      </c>
      <c r="AO60" s="180"/>
      <c r="AP60" s="181"/>
      <c r="AQ60" s="182">
        <f t="shared" si="15"/>
        <v>0</v>
      </c>
      <c r="AR60" s="182">
        <f t="shared" si="16"/>
        <v>0</v>
      </c>
      <c r="AS60" s="182">
        <f t="shared" si="17"/>
        <v>0</v>
      </c>
      <c r="AT60" s="182">
        <f t="shared" si="18"/>
        <v>0</v>
      </c>
      <c r="AU60" s="182">
        <f t="shared" si="19"/>
        <v>0</v>
      </c>
      <c r="AV60" s="182">
        <f t="shared" si="20"/>
        <v>0</v>
      </c>
      <c r="AW60" s="182">
        <f t="shared" si="21"/>
        <v>0</v>
      </c>
      <c r="AX60" s="235">
        <f t="shared" si="22"/>
        <v>0</v>
      </c>
      <c r="AY60" s="235">
        <f t="shared" si="23"/>
        <v>0</v>
      </c>
      <c r="BC60" s="183">
        <f t="shared" si="6"/>
        <v>0</v>
      </c>
      <c r="BD60" s="183">
        <f t="shared" si="24"/>
        <v>0</v>
      </c>
    </row>
    <row r="61" spans="1:56" s="183" customFormat="1" ht="14.65" hidden="1" customHeight="1" x14ac:dyDescent="0.25">
      <c r="A61" s="238" t="str">
        <f t="shared" si="7"/>
        <v/>
      </c>
      <c r="B61" s="12" t="str">
        <f>IF(LEN(C61)&gt;0,VLOOKUP($F$8,DATA!$A$4:$A$296,1,FALSE),"")</f>
        <v/>
      </c>
      <c r="C61" s="11"/>
      <c r="D61" s="268"/>
      <c r="E61" s="269"/>
      <c r="F61" s="135" t="s">
        <v>119</v>
      </c>
      <c r="G61" s="134" t="s">
        <v>105</v>
      </c>
      <c r="H61" s="125">
        <v>40</v>
      </c>
      <c r="I61" s="223"/>
      <c r="J61" s="223" t="str">
        <f t="shared" si="25"/>
        <v/>
      </c>
      <c r="K61" s="223" t="str">
        <f t="shared" si="25"/>
        <v/>
      </c>
      <c r="L61" s="223" t="str">
        <f t="shared" si="25"/>
        <v/>
      </c>
      <c r="M61" s="223" t="str">
        <f t="shared" si="8"/>
        <v/>
      </c>
      <c r="N61" s="223" t="str">
        <f t="shared" si="8"/>
        <v/>
      </c>
      <c r="O61" s="223" t="str">
        <f t="shared" si="8"/>
        <v/>
      </c>
      <c r="P61" s="223" t="str">
        <f t="shared" si="8"/>
        <v/>
      </c>
      <c r="Q61" s="223" t="str">
        <f t="shared" si="9"/>
        <v/>
      </c>
      <c r="R61" s="223" t="str">
        <f t="shared" si="9"/>
        <v/>
      </c>
      <c r="S61" s="223" t="str">
        <f t="shared" si="9"/>
        <v/>
      </c>
      <c r="T61" s="223" t="str">
        <f t="shared" si="9"/>
        <v/>
      </c>
      <c r="U61" s="223" t="str">
        <f t="shared" si="10"/>
        <v/>
      </c>
      <c r="V61" s="223" t="str">
        <f t="shared" si="10"/>
        <v/>
      </c>
      <c r="W61" s="223" t="str">
        <f t="shared" si="10"/>
        <v/>
      </c>
      <c r="X61" s="223" t="str">
        <f t="shared" si="10"/>
        <v/>
      </c>
      <c r="Y61" s="223" t="str">
        <f t="shared" si="11"/>
        <v/>
      </c>
      <c r="Z61" s="223" t="str">
        <f t="shared" si="11"/>
        <v/>
      </c>
      <c r="AA61" s="223" t="str">
        <f t="shared" si="11"/>
        <v/>
      </c>
      <c r="AB61" s="223" t="str">
        <f t="shared" si="11"/>
        <v/>
      </c>
      <c r="AC61" s="223" t="str">
        <f t="shared" si="12"/>
        <v/>
      </c>
      <c r="AD61" s="223" t="str">
        <f t="shared" si="12"/>
        <v/>
      </c>
      <c r="AE61" s="223" t="str">
        <f t="shared" si="12"/>
        <v/>
      </c>
      <c r="AF61" s="223" t="str">
        <f t="shared" si="12"/>
        <v/>
      </c>
      <c r="AG61" s="223" t="str">
        <f t="shared" si="13"/>
        <v/>
      </c>
      <c r="AH61" s="223" t="str">
        <f t="shared" si="13"/>
        <v/>
      </c>
      <c r="AI61" s="223" t="str">
        <f t="shared" si="13"/>
        <v/>
      </c>
      <c r="AJ61" s="223" t="str">
        <f t="shared" si="13"/>
        <v/>
      </c>
      <c r="AK61" s="223" t="str">
        <f t="shared" si="14"/>
        <v/>
      </c>
      <c r="AL61" s="223" t="str">
        <f t="shared" si="14"/>
        <v/>
      </c>
      <c r="AM61" s="223" t="str">
        <f t="shared" si="14"/>
        <v/>
      </c>
      <c r="AN61" s="223" t="str">
        <f t="shared" si="5"/>
        <v/>
      </c>
      <c r="AO61" s="180"/>
      <c r="AP61" s="181"/>
      <c r="AQ61" s="182">
        <f t="shared" si="15"/>
        <v>0</v>
      </c>
      <c r="AR61" s="182">
        <f t="shared" si="16"/>
        <v>0</v>
      </c>
      <c r="AS61" s="182">
        <f t="shared" si="17"/>
        <v>0</v>
      </c>
      <c r="AT61" s="182">
        <f t="shared" si="18"/>
        <v>0</v>
      </c>
      <c r="AU61" s="182">
        <f t="shared" si="19"/>
        <v>0</v>
      </c>
      <c r="AV61" s="182">
        <f t="shared" si="20"/>
        <v>0</v>
      </c>
      <c r="AW61" s="182">
        <f t="shared" si="21"/>
        <v>0</v>
      </c>
      <c r="AX61" s="235">
        <f t="shared" si="22"/>
        <v>0</v>
      </c>
      <c r="AY61" s="235">
        <f t="shared" si="23"/>
        <v>0</v>
      </c>
      <c r="BC61" s="183">
        <f t="shared" si="6"/>
        <v>0</v>
      </c>
      <c r="BD61" s="183">
        <f t="shared" si="24"/>
        <v>0</v>
      </c>
    </row>
    <row r="62" spans="1:56" s="183" customFormat="1" ht="14.65" hidden="1" customHeight="1" x14ac:dyDescent="0.25">
      <c r="A62" s="238" t="str">
        <f t="shared" si="7"/>
        <v/>
      </c>
      <c r="B62" s="12" t="str">
        <f>IF(LEN(C62)&gt;0,VLOOKUP($F$8,DATA!$A$4:$A$296,1,FALSE),"")</f>
        <v/>
      </c>
      <c r="C62" s="11"/>
      <c r="D62" s="268"/>
      <c r="E62" s="269"/>
      <c r="F62" s="135" t="s">
        <v>119</v>
      </c>
      <c r="G62" s="134" t="s">
        <v>105</v>
      </c>
      <c r="H62" s="125">
        <v>40</v>
      </c>
      <c r="I62" s="223"/>
      <c r="J62" s="223" t="str">
        <f t="shared" si="25"/>
        <v/>
      </c>
      <c r="K62" s="223" t="str">
        <f t="shared" si="25"/>
        <v/>
      </c>
      <c r="L62" s="223" t="str">
        <f t="shared" si="25"/>
        <v/>
      </c>
      <c r="M62" s="223" t="str">
        <f t="shared" si="8"/>
        <v/>
      </c>
      <c r="N62" s="223" t="str">
        <f t="shared" si="8"/>
        <v/>
      </c>
      <c r="O62" s="223" t="str">
        <f t="shared" si="8"/>
        <v/>
      </c>
      <c r="P62" s="223" t="str">
        <f t="shared" si="8"/>
        <v/>
      </c>
      <c r="Q62" s="223" t="str">
        <f t="shared" si="9"/>
        <v/>
      </c>
      <c r="R62" s="223" t="str">
        <f t="shared" si="9"/>
        <v/>
      </c>
      <c r="S62" s="223" t="str">
        <f t="shared" si="9"/>
        <v/>
      </c>
      <c r="T62" s="223" t="str">
        <f t="shared" si="9"/>
        <v/>
      </c>
      <c r="U62" s="223" t="str">
        <f t="shared" si="10"/>
        <v/>
      </c>
      <c r="V62" s="223" t="str">
        <f t="shared" si="10"/>
        <v/>
      </c>
      <c r="W62" s="223" t="str">
        <f t="shared" si="10"/>
        <v/>
      </c>
      <c r="X62" s="223" t="str">
        <f t="shared" si="10"/>
        <v/>
      </c>
      <c r="Y62" s="223" t="str">
        <f t="shared" si="11"/>
        <v/>
      </c>
      <c r="Z62" s="223" t="str">
        <f t="shared" si="11"/>
        <v/>
      </c>
      <c r="AA62" s="223" t="str">
        <f t="shared" si="11"/>
        <v/>
      </c>
      <c r="AB62" s="223" t="str">
        <f t="shared" si="11"/>
        <v/>
      </c>
      <c r="AC62" s="223" t="str">
        <f t="shared" si="12"/>
        <v/>
      </c>
      <c r="AD62" s="223" t="str">
        <f t="shared" si="12"/>
        <v/>
      </c>
      <c r="AE62" s="223" t="str">
        <f t="shared" si="12"/>
        <v/>
      </c>
      <c r="AF62" s="223" t="str">
        <f t="shared" si="12"/>
        <v/>
      </c>
      <c r="AG62" s="223" t="str">
        <f t="shared" si="13"/>
        <v/>
      </c>
      <c r="AH62" s="223" t="str">
        <f t="shared" si="13"/>
        <v/>
      </c>
      <c r="AI62" s="223" t="str">
        <f t="shared" si="13"/>
        <v/>
      </c>
      <c r="AJ62" s="223" t="str">
        <f t="shared" si="13"/>
        <v/>
      </c>
      <c r="AK62" s="223" t="str">
        <f t="shared" si="14"/>
        <v/>
      </c>
      <c r="AL62" s="223" t="str">
        <f t="shared" si="14"/>
        <v/>
      </c>
      <c r="AM62" s="223" t="str">
        <f t="shared" si="14"/>
        <v/>
      </c>
      <c r="AN62" s="223" t="str">
        <f t="shared" si="5"/>
        <v/>
      </c>
      <c r="AO62" s="180"/>
      <c r="AP62" s="181"/>
      <c r="AQ62" s="182">
        <f t="shared" si="15"/>
        <v>0</v>
      </c>
      <c r="AR62" s="182">
        <f t="shared" si="16"/>
        <v>0</v>
      </c>
      <c r="AS62" s="182">
        <f t="shared" si="17"/>
        <v>0</v>
      </c>
      <c r="AT62" s="182">
        <f t="shared" si="18"/>
        <v>0</v>
      </c>
      <c r="AU62" s="182">
        <f t="shared" si="19"/>
        <v>0</v>
      </c>
      <c r="AV62" s="182">
        <f t="shared" si="20"/>
        <v>0</v>
      </c>
      <c r="AW62" s="182">
        <f t="shared" si="21"/>
        <v>0</v>
      </c>
      <c r="AX62" s="235">
        <f t="shared" si="22"/>
        <v>0</v>
      </c>
      <c r="AY62" s="235">
        <f t="shared" si="23"/>
        <v>0</v>
      </c>
      <c r="BC62" s="183">
        <f t="shared" si="6"/>
        <v>0</v>
      </c>
      <c r="BD62" s="183">
        <f t="shared" si="24"/>
        <v>0</v>
      </c>
    </row>
    <row r="63" spans="1:56" s="183" customFormat="1" ht="14.65" hidden="1" customHeight="1" x14ac:dyDescent="0.25">
      <c r="A63" s="238" t="str">
        <f t="shared" si="7"/>
        <v/>
      </c>
      <c r="B63" s="12" t="str">
        <f>IF(LEN(C63)&gt;0,VLOOKUP($F$8,DATA!$A$4:$A$296,1,FALSE),"")</f>
        <v/>
      </c>
      <c r="C63" s="11"/>
      <c r="D63" s="268"/>
      <c r="E63" s="269"/>
      <c r="F63" s="135" t="s">
        <v>119</v>
      </c>
      <c r="G63" s="134" t="s">
        <v>105</v>
      </c>
      <c r="H63" s="125">
        <v>40</v>
      </c>
      <c r="I63" s="223"/>
      <c r="J63" s="223" t="str">
        <f t="shared" si="25"/>
        <v/>
      </c>
      <c r="K63" s="223" t="str">
        <f t="shared" si="25"/>
        <v/>
      </c>
      <c r="L63" s="223" t="str">
        <f t="shared" si="25"/>
        <v/>
      </c>
      <c r="M63" s="223" t="str">
        <f t="shared" si="8"/>
        <v/>
      </c>
      <c r="N63" s="223" t="str">
        <f t="shared" si="8"/>
        <v/>
      </c>
      <c r="O63" s="223" t="str">
        <f t="shared" si="8"/>
        <v/>
      </c>
      <c r="P63" s="223" t="str">
        <f t="shared" si="8"/>
        <v/>
      </c>
      <c r="Q63" s="223" t="str">
        <f t="shared" si="9"/>
        <v/>
      </c>
      <c r="R63" s="223" t="str">
        <f t="shared" si="9"/>
        <v/>
      </c>
      <c r="S63" s="223" t="str">
        <f t="shared" si="9"/>
        <v/>
      </c>
      <c r="T63" s="223" t="str">
        <f t="shared" si="9"/>
        <v/>
      </c>
      <c r="U63" s="223" t="str">
        <f t="shared" si="10"/>
        <v/>
      </c>
      <c r="V63" s="223" t="str">
        <f t="shared" si="10"/>
        <v/>
      </c>
      <c r="W63" s="223" t="str">
        <f t="shared" si="10"/>
        <v/>
      </c>
      <c r="X63" s="223" t="str">
        <f t="shared" si="10"/>
        <v/>
      </c>
      <c r="Y63" s="223" t="str">
        <f t="shared" si="11"/>
        <v/>
      </c>
      <c r="Z63" s="223" t="str">
        <f t="shared" si="11"/>
        <v/>
      </c>
      <c r="AA63" s="223" t="str">
        <f t="shared" si="11"/>
        <v/>
      </c>
      <c r="AB63" s="223" t="str">
        <f t="shared" si="11"/>
        <v/>
      </c>
      <c r="AC63" s="223" t="str">
        <f t="shared" si="12"/>
        <v/>
      </c>
      <c r="AD63" s="223" t="str">
        <f t="shared" si="12"/>
        <v/>
      </c>
      <c r="AE63" s="223" t="str">
        <f t="shared" si="12"/>
        <v/>
      </c>
      <c r="AF63" s="223" t="str">
        <f t="shared" si="12"/>
        <v/>
      </c>
      <c r="AG63" s="223" t="str">
        <f t="shared" si="13"/>
        <v/>
      </c>
      <c r="AH63" s="223" t="str">
        <f t="shared" si="13"/>
        <v/>
      </c>
      <c r="AI63" s="223" t="str">
        <f t="shared" si="13"/>
        <v/>
      </c>
      <c r="AJ63" s="223" t="str">
        <f t="shared" si="13"/>
        <v/>
      </c>
      <c r="AK63" s="223" t="str">
        <f t="shared" si="14"/>
        <v/>
      </c>
      <c r="AL63" s="223" t="str">
        <f t="shared" si="14"/>
        <v/>
      </c>
      <c r="AM63" s="223" t="str">
        <f t="shared" si="14"/>
        <v/>
      </c>
      <c r="AN63" s="223" t="str">
        <f t="shared" si="5"/>
        <v/>
      </c>
      <c r="AO63" s="180"/>
      <c r="AP63" s="181"/>
      <c r="AQ63" s="182">
        <f t="shared" si="15"/>
        <v>0</v>
      </c>
      <c r="AR63" s="182">
        <f t="shared" si="16"/>
        <v>0</v>
      </c>
      <c r="AS63" s="182">
        <f t="shared" si="17"/>
        <v>0</v>
      </c>
      <c r="AT63" s="182">
        <f t="shared" si="18"/>
        <v>0</v>
      </c>
      <c r="AU63" s="182">
        <f t="shared" si="19"/>
        <v>0</v>
      </c>
      <c r="AV63" s="182">
        <f t="shared" si="20"/>
        <v>0</v>
      </c>
      <c r="AW63" s="182">
        <f t="shared" si="21"/>
        <v>0</v>
      </c>
      <c r="AX63" s="235">
        <f t="shared" si="22"/>
        <v>0</v>
      </c>
      <c r="AY63" s="235">
        <f t="shared" si="23"/>
        <v>0</v>
      </c>
      <c r="BC63" s="183">
        <f t="shared" si="6"/>
        <v>0</v>
      </c>
      <c r="BD63" s="183">
        <f t="shared" si="24"/>
        <v>0</v>
      </c>
    </row>
    <row r="64" spans="1:56" s="183" customFormat="1" ht="14.65" hidden="1" customHeight="1" x14ac:dyDescent="0.25">
      <c r="A64" s="238" t="str">
        <f t="shared" si="7"/>
        <v/>
      </c>
      <c r="B64" s="12" t="str">
        <f>IF(LEN(C64)&gt;0,VLOOKUP($F$8,DATA!$A$4:$A$296,1,FALSE),"")</f>
        <v/>
      </c>
      <c r="C64" s="11"/>
      <c r="D64" s="268"/>
      <c r="E64" s="269"/>
      <c r="F64" s="135" t="s">
        <v>119</v>
      </c>
      <c r="G64" s="134" t="s">
        <v>105</v>
      </c>
      <c r="H64" s="125">
        <v>40</v>
      </c>
      <c r="I64" s="223"/>
      <c r="J64" s="223" t="str">
        <f t="shared" si="25"/>
        <v/>
      </c>
      <c r="K64" s="223" t="str">
        <f t="shared" si="25"/>
        <v/>
      </c>
      <c r="L64" s="223" t="str">
        <f t="shared" si="25"/>
        <v/>
      </c>
      <c r="M64" s="223" t="str">
        <f t="shared" si="8"/>
        <v/>
      </c>
      <c r="N64" s="223" t="str">
        <f t="shared" si="8"/>
        <v/>
      </c>
      <c r="O64" s="223" t="str">
        <f t="shared" si="8"/>
        <v/>
      </c>
      <c r="P64" s="223" t="str">
        <f t="shared" si="8"/>
        <v/>
      </c>
      <c r="Q64" s="223" t="str">
        <f t="shared" si="9"/>
        <v/>
      </c>
      <c r="R64" s="223" t="str">
        <f t="shared" si="9"/>
        <v/>
      </c>
      <c r="S64" s="223" t="str">
        <f t="shared" si="9"/>
        <v/>
      </c>
      <c r="T64" s="223" t="str">
        <f t="shared" si="9"/>
        <v/>
      </c>
      <c r="U64" s="223" t="str">
        <f t="shared" si="10"/>
        <v/>
      </c>
      <c r="V64" s="223" t="str">
        <f t="shared" si="10"/>
        <v/>
      </c>
      <c r="W64" s="223" t="str">
        <f t="shared" si="10"/>
        <v/>
      </c>
      <c r="X64" s="223" t="str">
        <f t="shared" si="10"/>
        <v/>
      </c>
      <c r="Y64" s="223" t="str">
        <f t="shared" si="11"/>
        <v/>
      </c>
      <c r="Z64" s="223" t="str">
        <f t="shared" si="11"/>
        <v/>
      </c>
      <c r="AA64" s="223" t="str">
        <f t="shared" si="11"/>
        <v/>
      </c>
      <c r="AB64" s="223" t="str">
        <f t="shared" si="11"/>
        <v/>
      </c>
      <c r="AC64" s="223" t="str">
        <f t="shared" si="12"/>
        <v/>
      </c>
      <c r="AD64" s="223" t="str">
        <f t="shared" si="12"/>
        <v/>
      </c>
      <c r="AE64" s="223" t="str">
        <f t="shared" si="12"/>
        <v/>
      </c>
      <c r="AF64" s="223" t="str">
        <f t="shared" si="12"/>
        <v/>
      </c>
      <c r="AG64" s="223" t="str">
        <f t="shared" si="13"/>
        <v/>
      </c>
      <c r="AH64" s="223" t="str">
        <f t="shared" si="13"/>
        <v/>
      </c>
      <c r="AI64" s="223" t="str">
        <f t="shared" si="13"/>
        <v/>
      </c>
      <c r="AJ64" s="223" t="str">
        <f t="shared" si="13"/>
        <v/>
      </c>
      <c r="AK64" s="223" t="str">
        <f t="shared" si="14"/>
        <v/>
      </c>
      <c r="AL64" s="223" t="str">
        <f t="shared" si="14"/>
        <v/>
      </c>
      <c r="AM64" s="223" t="str">
        <f t="shared" si="14"/>
        <v/>
      </c>
      <c r="AN64" s="223" t="str">
        <f t="shared" si="5"/>
        <v/>
      </c>
      <c r="AO64" s="180"/>
      <c r="AP64" s="181"/>
      <c r="AQ64" s="182">
        <f t="shared" si="15"/>
        <v>0</v>
      </c>
      <c r="AR64" s="182">
        <f t="shared" si="16"/>
        <v>0</v>
      </c>
      <c r="AS64" s="182">
        <f t="shared" si="17"/>
        <v>0</v>
      </c>
      <c r="AT64" s="182">
        <f t="shared" si="18"/>
        <v>0</v>
      </c>
      <c r="AU64" s="182">
        <f t="shared" si="19"/>
        <v>0</v>
      </c>
      <c r="AV64" s="182">
        <f t="shared" si="20"/>
        <v>0</v>
      </c>
      <c r="AW64" s="182">
        <f t="shared" si="21"/>
        <v>0</v>
      </c>
      <c r="AX64" s="235">
        <f t="shared" si="22"/>
        <v>0</v>
      </c>
      <c r="AY64" s="235">
        <f t="shared" si="23"/>
        <v>0</v>
      </c>
      <c r="BC64" s="183">
        <f t="shared" si="6"/>
        <v>0</v>
      </c>
      <c r="BD64" s="183">
        <f t="shared" si="24"/>
        <v>0</v>
      </c>
    </row>
    <row r="65" spans="1:56" s="183" customFormat="1" ht="14.65" hidden="1" customHeight="1" x14ac:dyDescent="0.25">
      <c r="A65" s="238" t="str">
        <f t="shared" si="7"/>
        <v/>
      </c>
      <c r="B65" s="12" t="str">
        <f>IF(LEN(C65)&gt;0,VLOOKUP($F$8,DATA!$A$4:$A$296,1,FALSE),"")</f>
        <v/>
      </c>
      <c r="C65" s="11"/>
      <c r="D65" s="268"/>
      <c r="E65" s="269"/>
      <c r="F65" s="135" t="s">
        <v>119</v>
      </c>
      <c r="G65" s="134" t="s">
        <v>105</v>
      </c>
      <c r="H65" s="125">
        <v>40</v>
      </c>
      <c r="I65" s="223"/>
      <c r="J65" s="223" t="str">
        <f t="shared" si="25"/>
        <v/>
      </c>
      <c r="K65" s="223" t="str">
        <f t="shared" si="25"/>
        <v/>
      </c>
      <c r="L65" s="223" t="str">
        <f t="shared" si="25"/>
        <v/>
      </c>
      <c r="M65" s="223" t="str">
        <f t="shared" si="8"/>
        <v/>
      </c>
      <c r="N65" s="223" t="str">
        <f t="shared" si="8"/>
        <v/>
      </c>
      <c r="O65" s="223" t="str">
        <f t="shared" si="8"/>
        <v/>
      </c>
      <c r="P65" s="223" t="str">
        <f t="shared" si="8"/>
        <v/>
      </c>
      <c r="Q65" s="223" t="str">
        <f t="shared" si="9"/>
        <v/>
      </c>
      <c r="R65" s="223" t="str">
        <f t="shared" si="9"/>
        <v/>
      </c>
      <c r="S65" s="223" t="str">
        <f t="shared" si="9"/>
        <v/>
      </c>
      <c r="T65" s="223" t="str">
        <f t="shared" si="9"/>
        <v/>
      </c>
      <c r="U65" s="223" t="str">
        <f t="shared" si="10"/>
        <v/>
      </c>
      <c r="V65" s="223" t="str">
        <f t="shared" si="10"/>
        <v/>
      </c>
      <c r="W65" s="223" t="str">
        <f t="shared" si="10"/>
        <v/>
      </c>
      <c r="X65" s="223" t="str">
        <f t="shared" si="10"/>
        <v/>
      </c>
      <c r="Y65" s="223" t="str">
        <f t="shared" si="11"/>
        <v/>
      </c>
      <c r="Z65" s="223" t="str">
        <f t="shared" si="11"/>
        <v/>
      </c>
      <c r="AA65" s="223" t="str">
        <f t="shared" si="11"/>
        <v/>
      </c>
      <c r="AB65" s="223" t="str">
        <f t="shared" si="11"/>
        <v/>
      </c>
      <c r="AC65" s="223" t="str">
        <f t="shared" si="12"/>
        <v/>
      </c>
      <c r="AD65" s="223" t="str">
        <f t="shared" si="12"/>
        <v/>
      </c>
      <c r="AE65" s="223" t="str">
        <f t="shared" si="12"/>
        <v/>
      </c>
      <c r="AF65" s="223" t="str">
        <f t="shared" si="12"/>
        <v/>
      </c>
      <c r="AG65" s="223" t="str">
        <f t="shared" si="13"/>
        <v/>
      </c>
      <c r="AH65" s="223" t="str">
        <f t="shared" si="13"/>
        <v/>
      </c>
      <c r="AI65" s="223" t="str">
        <f t="shared" si="13"/>
        <v/>
      </c>
      <c r="AJ65" s="223" t="str">
        <f t="shared" si="13"/>
        <v/>
      </c>
      <c r="AK65" s="223" t="str">
        <f t="shared" si="14"/>
        <v/>
      </c>
      <c r="AL65" s="223" t="str">
        <f t="shared" si="14"/>
        <v/>
      </c>
      <c r="AM65" s="223" t="str">
        <f t="shared" si="14"/>
        <v/>
      </c>
      <c r="AN65" s="223" t="str">
        <f t="shared" si="5"/>
        <v/>
      </c>
      <c r="AO65" s="180"/>
      <c r="AP65" s="181"/>
      <c r="AQ65" s="182">
        <f t="shared" si="15"/>
        <v>0</v>
      </c>
      <c r="AR65" s="182">
        <f t="shared" si="16"/>
        <v>0</v>
      </c>
      <c r="AS65" s="182">
        <f t="shared" si="17"/>
        <v>0</v>
      </c>
      <c r="AT65" s="182">
        <f t="shared" si="18"/>
        <v>0</v>
      </c>
      <c r="AU65" s="182">
        <f t="shared" si="19"/>
        <v>0</v>
      </c>
      <c r="AV65" s="182">
        <f t="shared" si="20"/>
        <v>0</v>
      </c>
      <c r="AW65" s="182">
        <f t="shared" si="21"/>
        <v>0</v>
      </c>
      <c r="AX65" s="235">
        <f t="shared" si="22"/>
        <v>0</v>
      </c>
      <c r="AY65" s="235">
        <f t="shared" si="23"/>
        <v>0</v>
      </c>
      <c r="BC65" s="183">
        <f t="shared" si="6"/>
        <v>0</v>
      </c>
      <c r="BD65" s="183">
        <f t="shared" si="24"/>
        <v>0</v>
      </c>
    </row>
    <row r="66" spans="1:56" s="183" customFormat="1" ht="14.65" hidden="1" customHeight="1" x14ac:dyDescent="0.25">
      <c r="A66" s="238" t="str">
        <f t="shared" si="7"/>
        <v/>
      </c>
      <c r="B66" s="12" t="str">
        <f>IF(LEN(C66)&gt;0,VLOOKUP($F$8,DATA!$A$4:$A$296,1,FALSE),"")</f>
        <v/>
      </c>
      <c r="C66" s="11"/>
      <c r="D66" s="268"/>
      <c r="E66" s="269"/>
      <c r="F66" s="135" t="s">
        <v>119</v>
      </c>
      <c r="G66" s="134" t="s">
        <v>105</v>
      </c>
      <c r="H66" s="125">
        <v>40</v>
      </c>
      <c r="I66" s="223"/>
      <c r="J66" s="223" t="str">
        <f t="shared" si="25"/>
        <v/>
      </c>
      <c r="K66" s="223" t="str">
        <f t="shared" si="25"/>
        <v/>
      </c>
      <c r="L66" s="223" t="str">
        <f t="shared" si="25"/>
        <v/>
      </c>
      <c r="M66" s="223" t="str">
        <f t="shared" si="8"/>
        <v/>
      </c>
      <c r="N66" s="223" t="str">
        <f t="shared" si="8"/>
        <v/>
      </c>
      <c r="O66" s="223" t="str">
        <f t="shared" si="8"/>
        <v/>
      </c>
      <c r="P66" s="223" t="str">
        <f t="shared" si="8"/>
        <v/>
      </c>
      <c r="Q66" s="223" t="str">
        <f t="shared" si="9"/>
        <v/>
      </c>
      <c r="R66" s="223" t="str">
        <f t="shared" si="9"/>
        <v/>
      </c>
      <c r="S66" s="223" t="str">
        <f t="shared" si="9"/>
        <v/>
      </c>
      <c r="T66" s="223" t="str">
        <f t="shared" si="9"/>
        <v/>
      </c>
      <c r="U66" s="223" t="str">
        <f t="shared" si="10"/>
        <v/>
      </c>
      <c r="V66" s="223" t="str">
        <f t="shared" si="10"/>
        <v/>
      </c>
      <c r="W66" s="223" t="str">
        <f t="shared" si="10"/>
        <v/>
      </c>
      <c r="X66" s="223" t="str">
        <f t="shared" si="10"/>
        <v/>
      </c>
      <c r="Y66" s="223" t="str">
        <f t="shared" si="11"/>
        <v/>
      </c>
      <c r="Z66" s="223" t="str">
        <f t="shared" si="11"/>
        <v/>
      </c>
      <c r="AA66" s="223" t="str">
        <f t="shared" si="11"/>
        <v/>
      </c>
      <c r="AB66" s="223" t="str">
        <f t="shared" si="11"/>
        <v/>
      </c>
      <c r="AC66" s="223" t="str">
        <f t="shared" si="12"/>
        <v/>
      </c>
      <c r="AD66" s="223" t="str">
        <f t="shared" si="12"/>
        <v/>
      </c>
      <c r="AE66" s="223" t="str">
        <f t="shared" si="12"/>
        <v/>
      </c>
      <c r="AF66" s="223" t="str">
        <f t="shared" si="12"/>
        <v/>
      </c>
      <c r="AG66" s="223" t="str">
        <f t="shared" si="13"/>
        <v/>
      </c>
      <c r="AH66" s="223" t="str">
        <f t="shared" si="13"/>
        <v/>
      </c>
      <c r="AI66" s="223" t="str">
        <f t="shared" si="13"/>
        <v/>
      </c>
      <c r="AJ66" s="223" t="str">
        <f t="shared" si="13"/>
        <v/>
      </c>
      <c r="AK66" s="223" t="str">
        <f t="shared" si="14"/>
        <v/>
      </c>
      <c r="AL66" s="223" t="str">
        <f t="shared" si="14"/>
        <v/>
      </c>
      <c r="AM66" s="223" t="str">
        <f t="shared" si="14"/>
        <v/>
      </c>
      <c r="AN66" s="223" t="str">
        <f t="shared" si="5"/>
        <v/>
      </c>
      <c r="AO66" s="180"/>
      <c r="AP66" s="181"/>
      <c r="AQ66" s="182">
        <f t="shared" si="15"/>
        <v>0</v>
      </c>
      <c r="AR66" s="182">
        <f t="shared" si="16"/>
        <v>0</v>
      </c>
      <c r="AS66" s="182">
        <f t="shared" si="17"/>
        <v>0</v>
      </c>
      <c r="AT66" s="182">
        <f t="shared" si="18"/>
        <v>0</v>
      </c>
      <c r="AU66" s="182">
        <f t="shared" si="19"/>
        <v>0</v>
      </c>
      <c r="AV66" s="182">
        <f t="shared" si="20"/>
        <v>0</v>
      </c>
      <c r="AW66" s="182">
        <f t="shared" si="21"/>
        <v>0</v>
      </c>
      <c r="AX66" s="235">
        <f t="shared" si="22"/>
        <v>0</v>
      </c>
      <c r="AY66" s="235">
        <f t="shared" si="23"/>
        <v>0</v>
      </c>
      <c r="BC66" s="183">
        <f t="shared" si="6"/>
        <v>0</v>
      </c>
      <c r="BD66" s="183">
        <f t="shared" si="24"/>
        <v>0</v>
      </c>
    </row>
    <row r="67" spans="1:56" s="183" customFormat="1" ht="14.65" hidden="1" customHeight="1" x14ac:dyDescent="0.25">
      <c r="A67" s="238" t="str">
        <f t="shared" si="7"/>
        <v/>
      </c>
      <c r="B67" s="12" t="str">
        <f>IF(LEN(C67)&gt;0,VLOOKUP($F$8,DATA!$A$4:$A$296,1,FALSE),"")</f>
        <v/>
      </c>
      <c r="C67" s="11"/>
      <c r="D67" s="268"/>
      <c r="E67" s="269"/>
      <c r="F67" s="135" t="s">
        <v>119</v>
      </c>
      <c r="G67" s="134" t="s">
        <v>105</v>
      </c>
      <c r="H67" s="125">
        <v>40</v>
      </c>
      <c r="I67" s="223"/>
      <c r="J67" s="223" t="str">
        <f t="shared" si="25"/>
        <v/>
      </c>
      <c r="K67" s="223" t="str">
        <f t="shared" si="25"/>
        <v/>
      </c>
      <c r="L67" s="223" t="str">
        <f t="shared" si="25"/>
        <v/>
      </c>
      <c r="M67" s="223" t="str">
        <f t="shared" si="8"/>
        <v/>
      </c>
      <c r="N67" s="223" t="str">
        <f t="shared" si="8"/>
        <v/>
      </c>
      <c r="O67" s="223" t="str">
        <f t="shared" si="8"/>
        <v/>
      </c>
      <c r="P67" s="223" t="str">
        <f t="shared" si="8"/>
        <v/>
      </c>
      <c r="Q67" s="223" t="str">
        <f t="shared" si="9"/>
        <v/>
      </c>
      <c r="R67" s="223" t="str">
        <f t="shared" si="9"/>
        <v/>
      </c>
      <c r="S67" s="223" t="str">
        <f t="shared" si="9"/>
        <v/>
      </c>
      <c r="T67" s="223" t="str">
        <f t="shared" si="9"/>
        <v/>
      </c>
      <c r="U67" s="223" t="str">
        <f t="shared" si="10"/>
        <v/>
      </c>
      <c r="V67" s="223" t="str">
        <f t="shared" si="10"/>
        <v/>
      </c>
      <c r="W67" s="223" t="str">
        <f t="shared" si="10"/>
        <v/>
      </c>
      <c r="X67" s="223" t="str">
        <f t="shared" si="10"/>
        <v/>
      </c>
      <c r="Y67" s="223" t="str">
        <f t="shared" si="11"/>
        <v/>
      </c>
      <c r="Z67" s="223" t="str">
        <f t="shared" si="11"/>
        <v/>
      </c>
      <c r="AA67" s="223" t="str">
        <f t="shared" si="11"/>
        <v/>
      </c>
      <c r="AB67" s="223" t="str">
        <f t="shared" si="11"/>
        <v/>
      </c>
      <c r="AC67" s="223" t="str">
        <f t="shared" si="12"/>
        <v/>
      </c>
      <c r="AD67" s="223" t="str">
        <f t="shared" si="12"/>
        <v/>
      </c>
      <c r="AE67" s="223" t="str">
        <f t="shared" si="12"/>
        <v/>
      </c>
      <c r="AF67" s="223" t="str">
        <f t="shared" si="12"/>
        <v/>
      </c>
      <c r="AG67" s="223" t="str">
        <f t="shared" si="13"/>
        <v/>
      </c>
      <c r="AH67" s="223" t="str">
        <f t="shared" si="13"/>
        <v/>
      </c>
      <c r="AI67" s="223" t="str">
        <f t="shared" si="13"/>
        <v/>
      </c>
      <c r="AJ67" s="223" t="str">
        <f t="shared" si="13"/>
        <v/>
      </c>
      <c r="AK67" s="223" t="str">
        <f t="shared" si="14"/>
        <v/>
      </c>
      <c r="AL67" s="223" t="str">
        <f t="shared" si="14"/>
        <v/>
      </c>
      <c r="AM67" s="223" t="str">
        <f t="shared" si="14"/>
        <v/>
      </c>
      <c r="AN67" s="223" t="str">
        <f t="shared" si="5"/>
        <v/>
      </c>
      <c r="AO67" s="180"/>
      <c r="AP67" s="181"/>
      <c r="AQ67" s="182">
        <f t="shared" si="15"/>
        <v>0</v>
      </c>
      <c r="AR67" s="182">
        <f t="shared" si="16"/>
        <v>0</v>
      </c>
      <c r="AS67" s="182">
        <f t="shared" si="17"/>
        <v>0</v>
      </c>
      <c r="AT67" s="182">
        <f t="shared" si="18"/>
        <v>0</v>
      </c>
      <c r="AU67" s="182">
        <f t="shared" si="19"/>
        <v>0</v>
      </c>
      <c r="AV67" s="182">
        <f t="shared" si="20"/>
        <v>0</v>
      </c>
      <c r="AW67" s="182">
        <f t="shared" si="21"/>
        <v>0</v>
      </c>
      <c r="AX67" s="235">
        <f t="shared" si="22"/>
        <v>0</v>
      </c>
      <c r="AY67" s="235">
        <f t="shared" si="23"/>
        <v>0</v>
      </c>
      <c r="BC67" s="183">
        <f t="shared" si="6"/>
        <v>0</v>
      </c>
      <c r="BD67" s="183">
        <f t="shared" si="24"/>
        <v>0</v>
      </c>
    </row>
    <row r="68" spans="1:56" s="183" customFormat="1" ht="14.65" hidden="1" customHeight="1" x14ac:dyDescent="0.25">
      <c r="A68" s="238" t="str">
        <f t="shared" si="7"/>
        <v/>
      </c>
      <c r="B68" s="12" t="str">
        <f>IF(LEN(C68)&gt;0,VLOOKUP($F$8,DATA!$A$4:$A$296,1,FALSE),"")</f>
        <v/>
      </c>
      <c r="C68" s="11"/>
      <c r="D68" s="268"/>
      <c r="E68" s="269"/>
      <c r="F68" s="135" t="s">
        <v>119</v>
      </c>
      <c r="G68" s="134" t="s">
        <v>105</v>
      </c>
      <c r="H68" s="125">
        <v>40</v>
      </c>
      <c r="I68" s="223"/>
      <c r="J68" s="223" t="str">
        <f t="shared" si="25"/>
        <v/>
      </c>
      <c r="K68" s="223" t="str">
        <f t="shared" si="25"/>
        <v/>
      </c>
      <c r="L68" s="223" t="str">
        <f t="shared" si="25"/>
        <v/>
      </c>
      <c r="M68" s="223" t="str">
        <f t="shared" si="8"/>
        <v/>
      </c>
      <c r="N68" s="223" t="str">
        <f t="shared" si="8"/>
        <v/>
      </c>
      <c r="O68" s="223" t="str">
        <f t="shared" si="8"/>
        <v/>
      </c>
      <c r="P68" s="223" t="str">
        <f t="shared" si="8"/>
        <v/>
      </c>
      <c r="Q68" s="223" t="str">
        <f t="shared" si="9"/>
        <v/>
      </c>
      <c r="R68" s="223" t="str">
        <f t="shared" si="9"/>
        <v/>
      </c>
      <c r="S68" s="223" t="str">
        <f t="shared" si="9"/>
        <v/>
      </c>
      <c r="T68" s="223" t="str">
        <f t="shared" si="9"/>
        <v/>
      </c>
      <c r="U68" s="223" t="str">
        <f t="shared" si="10"/>
        <v/>
      </c>
      <c r="V68" s="223" t="str">
        <f t="shared" si="10"/>
        <v/>
      </c>
      <c r="W68" s="223" t="str">
        <f t="shared" si="10"/>
        <v/>
      </c>
      <c r="X68" s="223" t="str">
        <f t="shared" si="10"/>
        <v/>
      </c>
      <c r="Y68" s="223" t="str">
        <f t="shared" si="11"/>
        <v/>
      </c>
      <c r="Z68" s="223" t="str">
        <f t="shared" si="11"/>
        <v/>
      </c>
      <c r="AA68" s="223" t="str">
        <f t="shared" si="11"/>
        <v/>
      </c>
      <c r="AB68" s="223" t="str">
        <f t="shared" si="11"/>
        <v/>
      </c>
      <c r="AC68" s="223" t="str">
        <f t="shared" si="12"/>
        <v/>
      </c>
      <c r="AD68" s="223" t="str">
        <f t="shared" si="12"/>
        <v/>
      </c>
      <c r="AE68" s="223" t="str">
        <f t="shared" si="12"/>
        <v/>
      </c>
      <c r="AF68" s="223" t="str">
        <f t="shared" si="12"/>
        <v/>
      </c>
      <c r="AG68" s="223" t="str">
        <f t="shared" si="13"/>
        <v/>
      </c>
      <c r="AH68" s="223" t="str">
        <f t="shared" si="13"/>
        <v/>
      </c>
      <c r="AI68" s="223" t="str">
        <f t="shared" si="13"/>
        <v/>
      </c>
      <c r="AJ68" s="223" t="str">
        <f t="shared" si="13"/>
        <v/>
      </c>
      <c r="AK68" s="223" t="str">
        <f t="shared" si="14"/>
        <v/>
      </c>
      <c r="AL68" s="223" t="str">
        <f t="shared" si="14"/>
        <v/>
      </c>
      <c r="AM68" s="223" t="str">
        <f t="shared" si="14"/>
        <v/>
      </c>
      <c r="AN68" s="223" t="str">
        <f t="shared" si="5"/>
        <v/>
      </c>
      <c r="AO68" s="180"/>
      <c r="AP68" s="181"/>
      <c r="AQ68" s="182">
        <f t="shared" si="15"/>
        <v>0</v>
      </c>
      <c r="AR68" s="182">
        <f t="shared" si="16"/>
        <v>0</v>
      </c>
      <c r="AS68" s="182">
        <f t="shared" si="17"/>
        <v>0</v>
      </c>
      <c r="AT68" s="182">
        <f t="shared" si="18"/>
        <v>0</v>
      </c>
      <c r="AU68" s="182">
        <f t="shared" si="19"/>
        <v>0</v>
      </c>
      <c r="AV68" s="182">
        <f t="shared" si="20"/>
        <v>0</v>
      </c>
      <c r="AW68" s="182">
        <f t="shared" si="21"/>
        <v>0</v>
      </c>
      <c r="AX68" s="235">
        <f t="shared" si="22"/>
        <v>0</v>
      </c>
      <c r="AY68" s="235">
        <f t="shared" si="23"/>
        <v>0</v>
      </c>
      <c r="BC68" s="183">
        <f t="shared" si="6"/>
        <v>0</v>
      </c>
      <c r="BD68" s="183">
        <f t="shared" si="24"/>
        <v>0</v>
      </c>
    </row>
    <row r="69" spans="1:56" s="183" customFormat="1" ht="14.65" hidden="1" customHeight="1" x14ac:dyDescent="0.25">
      <c r="A69" s="238" t="str">
        <f t="shared" si="7"/>
        <v/>
      </c>
      <c r="B69" s="12" t="str">
        <f>IF(LEN(C69)&gt;0,VLOOKUP($F$8,DATA!$A$4:$A$296,1,FALSE),"")</f>
        <v/>
      </c>
      <c r="C69" s="11"/>
      <c r="D69" s="268"/>
      <c r="E69" s="269"/>
      <c r="F69" s="135" t="s">
        <v>119</v>
      </c>
      <c r="G69" s="134" t="s">
        <v>105</v>
      </c>
      <c r="H69" s="125">
        <v>40</v>
      </c>
      <c r="I69" s="223"/>
      <c r="J69" s="223" t="str">
        <f t="shared" si="25"/>
        <v/>
      </c>
      <c r="K69" s="223" t="str">
        <f t="shared" si="25"/>
        <v/>
      </c>
      <c r="L69" s="223" t="str">
        <f t="shared" si="25"/>
        <v/>
      </c>
      <c r="M69" s="223" t="str">
        <f t="shared" si="8"/>
        <v/>
      </c>
      <c r="N69" s="223" t="str">
        <f t="shared" si="8"/>
        <v/>
      </c>
      <c r="O69" s="223" t="str">
        <f t="shared" si="8"/>
        <v/>
      </c>
      <c r="P69" s="223" t="str">
        <f t="shared" si="8"/>
        <v/>
      </c>
      <c r="Q69" s="223" t="str">
        <f t="shared" si="9"/>
        <v/>
      </c>
      <c r="R69" s="223" t="str">
        <f t="shared" si="9"/>
        <v/>
      </c>
      <c r="S69" s="223" t="str">
        <f t="shared" si="9"/>
        <v/>
      </c>
      <c r="T69" s="223" t="str">
        <f t="shared" si="9"/>
        <v/>
      </c>
      <c r="U69" s="223" t="str">
        <f t="shared" si="10"/>
        <v/>
      </c>
      <c r="V69" s="223" t="str">
        <f t="shared" si="10"/>
        <v/>
      </c>
      <c r="W69" s="223" t="str">
        <f t="shared" si="10"/>
        <v/>
      </c>
      <c r="X69" s="223" t="str">
        <f t="shared" si="10"/>
        <v/>
      </c>
      <c r="Y69" s="223" t="str">
        <f t="shared" si="11"/>
        <v/>
      </c>
      <c r="Z69" s="223" t="str">
        <f t="shared" si="11"/>
        <v/>
      </c>
      <c r="AA69" s="223" t="str">
        <f t="shared" si="11"/>
        <v/>
      </c>
      <c r="AB69" s="223" t="str">
        <f t="shared" si="11"/>
        <v/>
      </c>
      <c r="AC69" s="223" t="str">
        <f t="shared" si="12"/>
        <v/>
      </c>
      <c r="AD69" s="223" t="str">
        <f t="shared" si="12"/>
        <v/>
      </c>
      <c r="AE69" s="223" t="str">
        <f t="shared" si="12"/>
        <v/>
      </c>
      <c r="AF69" s="223" t="str">
        <f t="shared" si="12"/>
        <v/>
      </c>
      <c r="AG69" s="223" t="str">
        <f t="shared" si="13"/>
        <v/>
      </c>
      <c r="AH69" s="223" t="str">
        <f t="shared" si="13"/>
        <v/>
      </c>
      <c r="AI69" s="223" t="str">
        <f t="shared" si="13"/>
        <v/>
      </c>
      <c r="AJ69" s="223" t="str">
        <f t="shared" si="13"/>
        <v/>
      </c>
      <c r="AK69" s="223" t="str">
        <f t="shared" si="14"/>
        <v/>
      </c>
      <c r="AL69" s="223" t="str">
        <f t="shared" si="14"/>
        <v/>
      </c>
      <c r="AM69" s="223" t="str">
        <f t="shared" si="14"/>
        <v/>
      </c>
      <c r="AN69" s="223" t="str">
        <f t="shared" si="5"/>
        <v/>
      </c>
      <c r="AO69" s="180"/>
      <c r="AP69" s="181"/>
      <c r="AQ69" s="182">
        <f t="shared" si="15"/>
        <v>0</v>
      </c>
      <c r="AR69" s="182">
        <f t="shared" si="16"/>
        <v>0</v>
      </c>
      <c r="AS69" s="182">
        <f t="shared" si="17"/>
        <v>0</v>
      </c>
      <c r="AT69" s="182">
        <f t="shared" si="18"/>
        <v>0</v>
      </c>
      <c r="AU69" s="182">
        <f t="shared" si="19"/>
        <v>0</v>
      </c>
      <c r="AV69" s="182">
        <f t="shared" si="20"/>
        <v>0</v>
      </c>
      <c r="AW69" s="182">
        <f t="shared" si="21"/>
        <v>0</v>
      </c>
      <c r="AX69" s="235">
        <f t="shared" si="22"/>
        <v>0</v>
      </c>
      <c r="AY69" s="235">
        <f t="shared" si="23"/>
        <v>0</v>
      </c>
      <c r="BC69" s="183">
        <f t="shared" si="6"/>
        <v>0</v>
      </c>
      <c r="BD69" s="183">
        <f t="shared" si="24"/>
        <v>0</v>
      </c>
    </row>
    <row r="70" spans="1:56" s="183" customFormat="1" ht="14.65" hidden="1" customHeight="1" x14ac:dyDescent="0.25">
      <c r="A70" s="238" t="str">
        <f t="shared" si="7"/>
        <v/>
      </c>
      <c r="B70" s="12" t="str">
        <f>IF(LEN(C70)&gt;0,VLOOKUP($F$8,DATA!$A$4:$A$296,1,FALSE),"")</f>
        <v/>
      </c>
      <c r="C70" s="11"/>
      <c r="D70" s="268"/>
      <c r="E70" s="269"/>
      <c r="F70" s="135" t="s">
        <v>119</v>
      </c>
      <c r="G70" s="134" t="s">
        <v>105</v>
      </c>
      <c r="H70" s="125">
        <v>40</v>
      </c>
      <c r="I70" s="223"/>
      <c r="J70" s="223" t="str">
        <f t="shared" si="25"/>
        <v/>
      </c>
      <c r="K70" s="223" t="str">
        <f t="shared" si="25"/>
        <v/>
      </c>
      <c r="L70" s="223" t="str">
        <f t="shared" si="25"/>
        <v/>
      </c>
      <c r="M70" s="223" t="str">
        <f t="shared" si="8"/>
        <v/>
      </c>
      <c r="N70" s="223" t="str">
        <f t="shared" si="8"/>
        <v/>
      </c>
      <c r="O70" s="223" t="str">
        <f t="shared" si="8"/>
        <v/>
      </c>
      <c r="P70" s="223" t="str">
        <f t="shared" si="8"/>
        <v/>
      </c>
      <c r="Q70" s="223" t="str">
        <f t="shared" si="9"/>
        <v/>
      </c>
      <c r="R70" s="223" t="str">
        <f t="shared" si="9"/>
        <v/>
      </c>
      <c r="S70" s="223" t="str">
        <f t="shared" si="9"/>
        <v/>
      </c>
      <c r="T70" s="223" t="str">
        <f t="shared" si="9"/>
        <v/>
      </c>
      <c r="U70" s="223" t="str">
        <f t="shared" si="10"/>
        <v/>
      </c>
      <c r="V70" s="223" t="str">
        <f t="shared" si="10"/>
        <v/>
      </c>
      <c r="W70" s="223" t="str">
        <f t="shared" si="10"/>
        <v/>
      </c>
      <c r="X70" s="223" t="str">
        <f t="shared" si="10"/>
        <v/>
      </c>
      <c r="Y70" s="223" t="str">
        <f t="shared" si="11"/>
        <v/>
      </c>
      <c r="Z70" s="223" t="str">
        <f t="shared" si="11"/>
        <v/>
      </c>
      <c r="AA70" s="223" t="str">
        <f t="shared" si="11"/>
        <v/>
      </c>
      <c r="AB70" s="223" t="str">
        <f t="shared" si="11"/>
        <v/>
      </c>
      <c r="AC70" s="223" t="str">
        <f t="shared" si="12"/>
        <v/>
      </c>
      <c r="AD70" s="223" t="str">
        <f t="shared" si="12"/>
        <v/>
      </c>
      <c r="AE70" s="223" t="str">
        <f t="shared" si="12"/>
        <v/>
      </c>
      <c r="AF70" s="223" t="str">
        <f t="shared" si="12"/>
        <v/>
      </c>
      <c r="AG70" s="223" t="str">
        <f t="shared" si="13"/>
        <v/>
      </c>
      <c r="AH70" s="223" t="str">
        <f t="shared" si="13"/>
        <v/>
      </c>
      <c r="AI70" s="223" t="str">
        <f t="shared" si="13"/>
        <v/>
      </c>
      <c r="AJ70" s="223" t="str">
        <f t="shared" si="13"/>
        <v/>
      </c>
      <c r="AK70" s="223" t="str">
        <f t="shared" si="14"/>
        <v/>
      </c>
      <c r="AL70" s="223" t="str">
        <f t="shared" si="14"/>
        <v/>
      </c>
      <c r="AM70" s="223" t="str">
        <f t="shared" si="14"/>
        <v/>
      </c>
      <c r="AN70" s="223" t="str">
        <f t="shared" si="5"/>
        <v/>
      </c>
      <c r="AO70" s="180"/>
      <c r="AP70" s="181"/>
      <c r="AQ70" s="182">
        <f t="shared" si="15"/>
        <v>0</v>
      </c>
      <c r="AR70" s="182">
        <f t="shared" si="16"/>
        <v>0</v>
      </c>
      <c r="AS70" s="182">
        <f t="shared" si="17"/>
        <v>0</v>
      </c>
      <c r="AT70" s="182">
        <f t="shared" si="18"/>
        <v>0</v>
      </c>
      <c r="AU70" s="182">
        <f t="shared" si="19"/>
        <v>0</v>
      </c>
      <c r="AV70" s="182">
        <f t="shared" si="20"/>
        <v>0</v>
      </c>
      <c r="AW70" s="182">
        <f t="shared" si="21"/>
        <v>0</v>
      </c>
      <c r="AX70" s="235">
        <f t="shared" si="22"/>
        <v>0</v>
      </c>
      <c r="AY70" s="235">
        <f t="shared" si="23"/>
        <v>0</v>
      </c>
      <c r="BC70" s="183">
        <f t="shared" si="6"/>
        <v>0</v>
      </c>
      <c r="BD70" s="183">
        <f t="shared" si="24"/>
        <v>0</v>
      </c>
    </row>
    <row r="71" spans="1:56" s="183" customFormat="1" ht="14.65" hidden="1" customHeight="1" x14ac:dyDescent="0.25">
      <c r="A71" s="238" t="str">
        <f t="shared" si="7"/>
        <v/>
      </c>
      <c r="B71" s="12" t="str">
        <f>IF(LEN(C71)&gt;0,VLOOKUP($F$8,DATA!$A$4:$A$296,1,FALSE),"")</f>
        <v/>
      </c>
      <c r="C71" s="11"/>
      <c r="D71" s="268"/>
      <c r="E71" s="269"/>
      <c r="F71" s="135" t="s">
        <v>119</v>
      </c>
      <c r="G71" s="134" t="s">
        <v>105</v>
      </c>
      <c r="H71" s="125">
        <v>40</v>
      </c>
      <c r="I71" s="223"/>
      <c r="J71" s="223" t="str">
        <f t="shared" si="25"/>
        <v/>
      </c>
      <c r="K71" s="223" t="str">
        <f t="shared" si="25"/>
        <v/>
      </c>
      <c r="L71" s="223" t="str">
        <f t="shared" si="25"/>
        <v/>
      </c>
      <c r="M71" s="223" t="str">
        <f t="shared" si="8"/>
        <v/>
      </c>
      <c r="N71" s="223" t="str">
        <f t="shared" si="8"/>
        <v/>
      </c>
      <c r="O71" s="223" t="str">
        <f t="shared" si="8"/>
        <v/>
      </c>
      <c r="P71" s="223" t="str">
        <f t="shared" si="8"/>
        <v/>
      </c>
      <c r="Q71" s="223" t="str">
        <f t="shared" si="9"/>
        <v/>
      </c>
      <c r="R71" s="223" t="str">
        <f t="shared" si="9"/>
        <v/>
      </c>
      <c r="S71" s="223" t="str">
        <f t="shared" si="9"/>
        <v/>
      </c>
      <c r="T71" s="223" t="str">
        <f t="shared" si="9"/>
        <v/>
      </c>
      <c r="U71" s="223" t="str">
        <f t="shared" si="10"/>
        <v/>
      </c>
      <c r="V71" s="223" t="str">
        <f t="shared" si="10"/>
        <v/>
      </c>
      <c r="W71" s="223" t="str">
        <f t="shared" si="10"/>
        <v/>
      </c>
      <c r="X71" s="223" t="str">
        <f t="shared" si="10"/>
        <v/>
      </c>
      <c r="Y71" s="223" t="str">
        <f t="shared" si="11"/>
        <v/>
      </c>
      <c r="Z71" s="223" t="str">
        <f t="shared" si="11"/>
        <v/>
      </c>
      <c r="AA71" s="223" t="str">
        <f t="shared" si="11"/>
        <v/>
      </c>
      <c r="AB71" s="223" t="str">
        <f t="shared" si="11"/>
        <v/>
      </c>
      <c r="AC71" s="223" t="str">
        <f t="shared" si="12"/>
        <v/>
      </c>
      <c r="AD71" s="223" t="str">
        <f t="shared" si="12"/>
        <v/>
      </c>
      <c r="AE71" s="223" t="str">
        <f t="shared" si="12"/>
        <v/>
      </c>
      <c r="AF71" s="223" t="str">
        <f t="shared" si="12"/>
        <v/>
      </c>
      <c r="AG71" s="223" t="str">
        <f t="shared" si="13"/>
        <v/>
      </c>
      <c r="AH71" s="223" t="str">
        <f t="shared" si="13"/>
        <v/>
      </c>
      <c r="AI71" s="223" t="str">
        <f t="shared" si="13"/>
        <v/>
      </c>
      <c r="AJ71" s="223" t="str">
        <f t="shared" si="13"/>
        <v/>
      </c>
      <c r="AK71" s="223" t="str">
        <f t="shared" si="14"/>
        <v/>
      </c>
      <c r="AL71" s="223" t="str">
        <f t="shared" si="14"/>
        <v/>
      </c>
      <c r="AM71" s="223" t="str">
        <f t="shared" si="14"/>
        <v/>
      </c>
      <c r="AN71" s="223" t="str">
        <f t="shared" si="5"/>
        <v/>
      </c>
      <c r="AO71" s="180"/>
      <c r="AP71" s="181"/>
      <c r="AQ71" s="182">
        <f t="shared" si="15"/>
        <v>0</v>
      </c>
      <c r="AR71" s="182">
        <f t="shared" si="16"/>
        <v>0</v>
      </c>
      <c r="AS71" s="182">
        <f t="shared" si="17"/>
        <v>0</v>
      </c>
      <c r="AT71" s="182">
        <f t="shared" si="18"/>
        <v>0</v>
      </c>
      <c r="AU71" s="182">
        <f t="shared" si="19"/>
        <v>0</v>
      </c>
      <c r="AV71" s="182">
        <f t="shared" si="20"/>
        <v>0</v>
      </c>
      <c r="AW71" s="182">
        <f t="shared" si="21"/>
        <v>0</v>
      </c>
      <c r="AX71" s="235">
        <f t="shared" si="22"/>
        <v>0</v>
      </c>
      <c r="AY71" s="235">
        <f t="shared" si="23"/>
        <v>0</v>
      </c>
      <c r="BC71" s="183">
        <f t="shared" si="6"/>
        <v>0</v>
      </c>
      <c r="BD71" s="183">
        <f t="shared" si="24"/>
        <v>0</v>
      </c>
    </row>
    <row r="72" spans="1:56" s="183" customFormat="1" ht="14.65" hidden="1" customHeight="1" x14ac:dyDescent="0.25">
      <c r="A72" s="238" t="str">
        <f t="shared" si="7"/>
        <v/>
      </c>
      <c r="B72" s="12" t="str">
        <f>IF(LEN(C72)&gt;0,VLOOKUP($F$8,DATA!$A$4:$A$296,1,FALSE),"")</f>
        <v/>
      </c>
      <c r="C72" s="11"/>
      <c r="D72" s="268"/>
      <c r="E72" s="269"/>
      <c r="F72" s="135" t="s">
        <v>119</v>
      </c>
      <c r="G72" s="134" t="s">
        <v>105</v>
      </c>
      <c r="H72" s="125">
        <v>40</v>
      </c>
      <c r="I72" s="223"/>
      <c r="J72" s="223" t="str">
        <f t="shared" si="25"/>
        <v/>
      </c>
      <c r="K72" s="223" t="str">
        <f t="shared" si="25"/>
        <v/>
      </c>
      <c r="L72" s="223" t="str">
        <f t="shared" si="25"/>
        <v/>
      </c>
      <c r="M72" s="223" t="str">
        <f t="shared" si="8"/>
        <v/>
      </c>
      <c r="N72" s="223" t="str">
        <f t="shared" si="8"/>
        <v/>
      </c>
      <c r="O72" s="223" t="str">
        <f t="shared" si="8"/>
        <v/>
      </c>
      <c r="P72" s="223" t="str">
        <f t="shared" si="8"/>
        <v/>
      </c>
      <c r="Q72" s="223" t="str">
        <f t="shared" si="9"/>
        <v/>
      </c>
      <c r="R72" s="223" t="str">
        <f t="shared" si="9"/>
        <v/>
      </c>
      <c r="S72" s="223" t="str">
        <f t="shared" si="9"/>
        <v/>
      </c>
      <c r="T72" s="223" t="str">
        <f t="shared" si="9"/>
        <v/>
      </c>
      <c r="U72" s="223" t="str">
        <f t="shared" si="10"/>
        <v/>
      </c>
      <c r="V72" s="223" t="str">
        <f t="shared" si="10"/>
        <v/>
      </c>
      <c r="W72" s="223" t="str">
        <f t="shared" si="10"/>
        <v/>
      </c>
      <c r="X72" s="223" t="str">
        <f t="shared" si="10"/>
        <v/>
      </c>
      <c r="Y72" s="223" t="str">
        <f t="shared" si="11"/>
        <v/>
      </c>
      <c r="Z72" s="223" t="str">
        <f t="shared" si="11"/>
        <v/>
      </c>
      <c r="AA72" s="223" t="str">
        <f t="shared" si="11"/>
        <v/>
      </c>
      <c r="AB72" s="223" t="str">
        <f t="shared" si="11"/>
        <v/>
      </c>
      <c r="AC72" s="223" t="str">
        <f t="shared" si="12"/>
        <v/>
      </c>
      <c r="AD72" s="223" t="str">
        <f t="shared" si="12"/>
        <v/>
      </c>
      <c r="AE72" s="223" t="str">
        <f t="shared" si="12"/>
        <v/>
      </c>
      <c r="AF72" s="223" t="str">
        <f t="shared" si="12"/>
        <v/>
      </c>
      <c r="AG72" s="223" t="str">
        <f t="shared" si="13"/>
        <v/>
      </c>
      <c r="AH72" s="223" t="str">
        <f t="shared" si="13"/>
        <v/>
      </c>
      <c r="AI72" s="223" t="str">
        <f t="shared" si="13"/>
        <v/>
      </c>
      <c r="AJ72" s="223" t="str">
        <f t="shared" si="13"/>
        <v/>
      </c>
      <c r="AK72" s="223" t="str">
        <f t="shared" si="14"/>
        <v/>
      </c>
      <c r="AL72" s="223" t="str">
        <f t="shared" si="14"/>
        <v/>
      </c>
      <c r="AM72" s="223" t="str">
        <f t="shared" si="14"/>
        <v/>
      </c>
      <c r="AN72" s="223" t="str">
        <f t="shared" si="5"/>
        <v/>
      </c>
      <c r="AO72" s="180"/>
      <c r="AP72" s="181"/>
      <c r="AQ72" s="182">
        <f t="shared" si="15"/>
        <v>0</v>
      </c>
      <c r="AR72" s="182">
        <f t="shared" si="16"/>
        <v>0</v>
      </c>
      <c r="AS72" s="182">
        <f t="shared" si="17"/>
        <v>0</v>
      </c>
      <c r="AT72" s="182">
        <f t="shared" si="18"/>
        <v>0</v>
      </c>
      <c r="AU72" s="182">
        <f t="shared" si="19"/>
        <v>0</v>
      </c>
      <c r="AV72" s="182">
        <f t="shared" si="20"/>
        <v>0</v>
      </c>
      <c r="AW72" s="182">
        <f t="shared" si="21"/>
        <v>0</v>
      </c>
      <c r="AX72" s="235">
        <f t="shared" si="22"/>
        <v>0</v>
      </c>
      <c r="AY72" s="235">
        <f t="shared" si="23"/>
        <v>0</v>
      </c>
      <c r="BC72" s="183">
        <f t="shared" si="6"/>
        <v>0</v>
      </c>
      <c r="BD72" s="183">
        <f t="shared" si="24"/>
        <v>0</v>
      </c>
    </row>
    <row r="73" spans="1:56" s="183" customFormat="1" ht="14.65" hidden="1" customHeight="1" x14ac:dyDescent="0.25">
      <c r="A73" s="238" t="str">
        <f t="shared" si="7"/>
        <v/>
      </c>
      <c r="B73" s="12" t="str">
        <f>IF(LEN(C73)&gt;0,VLOOKUP($F$8,DATA!$A$4:$A$296,1,FALSE),"")</f>
        <v/>
      </c>
      <c r="C73" s="11"/>
      <c r="D73" s="268"/>
      <c r="E73" s="269"/>
      <c r="F73" s="135" t="s">
        <v>119</v>
      </c>
      <c r="G73" s="134" t="s">
        <v>105</v>
      </c>
      <c r="H73" s="125">
        <v>40</v>
      </c>
      <c r="I73" s="223"/>
      <c r="J73" s="223" t="str">
        <f t="shared" si="25"/>
        <v/>
      </c>
      <c r="K73" s="223" t="str">
        <f t="shared" si="25"/>
        <v/>
      </c>
      <c r="L73" s="223" t="str">
        <f t="shared" si="25"/>
        <v/>
      </c>
      <c r="M73" s="223" t="str">
        <f t="shared" si="8"/>
        <v/>
      </c>
      <c r="N73" s="223" t="str">
        <f t="shared" si="8"/>
        <v/>
      </c>
      <c r="O73" s="223" t="str">
        <f t="shared" si="8"/>
        <v/>
      </c>
      <c r="P73" s="223" t="str">
        <f t="shared" si="8"/>
        <v/>
      </c>
      <c r="Q73" s="223" t="str">
        <f t="shared" si="9"/>
        <v/>
      </c>
      <c r="R73" s="223" t="str">
        <f t="shared" si="9"/>
        <v/>
      </c>
      <c r="S73" s="223" t="str">
        <f t="shared" si="9"/>
        <v/>
      </c>
      <c r="T73" s="223" t="str">
        <f t="shared" si="9"/>
        <v/>
      </c>
      <c r="U73" s="223" t="str">
        <f t="shared" si="10"/>
        <v/>
      </c>
      <c r="V73" s="223" t="str">
        <f t="shared" si="10"/>
        <v/>
      </c>
      <c r="W73" s="223" t="str">
        <f t="shared" si="10"/>
        <v/>
      </c>
      <c r="X73" s="223" t="str">
        <f t="shared" si="10"/>
        <v/>
      </c>
      <c r="Y73" s="223" t="str">
        <f t="shared" si="11"/>
        <v/>
      </c>
      <c r="Z73" s="223" t="str">
        <f t="shared" si="11"/>
        <v/>
      </c>
      <c r="AA73" s="223" t="str">
        <f t="shared" si="11"/>
        <v/>
      </c>
      <c r="AB73" s="223" t="str">
        <f t="shared" si="11"/>
        <v/>
      </c>
      <c r="AC73" s="223" t="str">
        <f t="shared" si="12"/>
        <v/>
      </c>
      <c r="AD73" s="223" t="str">
        <f t="shared" si="12"/>
        <v/>
      </c>
      <c r="AE73" s="223" t="str">
        <f t="shared" si="12"/>
        <v/>
      </c>
      <c r="AF73" s="223" t="str">
        <f t="shared" si="12"/>
        <v/>
      </c>
      <c r="AG73" s="223" t="str">
        <f t="shared" si="13"/>
        <v/>
      </c>
      <c r="AH73" s="223" t="str">
        <f t="shared" si="13"/>
        <v/>
      </c>
      <c r="AI73" s="223" t="str">
        <f t="shared" si="13"/>
        <v/>
      </c>
      <c r="AJ73" s="223" t="str">
        <f t="shared" si="13"/>
        <v/>
      </c>
      <c r="AK73" s="223" t="str">
        <f t="shared" si="14"/>
        <v/>
      </c>
      <c r="AL73" s="223" t="str">
        <f t="shared" si="14"/>
        <v/>
      </c>
      <c r="AM73" s="223" t="str">
        <f t="shared" si="14"/>
        <v/>
      </c>
      <c r="AN73" s="223" t="str">
        <f t="shared" si="5"/>
        <v/>
      </c>
      <c r="AO73" s="180"/>
      <c r="AP73" s="181"/>
      <c r="AQ73" s="182">
        <f t="shared" si="15"/>
        <v>0</v>
      </c>
      <c r="AR73" s="182">
        <f t="shared" si="16"/>
        <v>0</v>
      </c>
      <c r="AS73" s="182">
        <f t="shared" si="17"/>
        <v>0</v>
      </c>
      <c r="AT73" s="182">
        <f t="shared" si="18"/>
        <v>0</v>
      </c>
      <c r="AU73" s="182">
        <f t="shared" si="19"/>
        <v>0</v>
      </c>
      <c r="AV73" s="182">
        <f t="shared" si="20"/>
        <v>0</v>
      </c>
      <c r="AW73" s="182">
        <f t="shared" si="21"/>
        <v>0</v>
      </c>
      <c r="AX73" s="235">
        <f t="shared" si="22"/>
        <v>0</v>
      </c>
      <c r="AY73" s="235">
        <f t="shared" si="23"/>
        <v>0</v>
      </c>
      <c r="BC73" s="183">
        <f t="shared" si="6"/>
        <v>0</v>
      </c>
      <c r="BD73" s="183">
        <f t="shared" si="24"/>
        <v>0</v>
      </c>
    </row>
    <row r="74" spans="1:56" s="183" customFormat="1" ht="14.65" hidden="1" customHeight="1" x14ac:dyDescent="0.25">
      <c r="A74" s="238" t="str">
        <f t="shared" si="7"/>
        <v/>
      </c>
      <c r="B74" s="12" t="str">
        <f>IF(LEN(C74)&gt;0,VLOOKUP($F$8,DATA!$A$4:$A$296,1,FALSE),"")</f>
        <v/>
      </c>
      <c r="C74" s="11"/>
      <c r="D74" s="268"/>
      <c r="E74" s="269"/>
      <c r="F74" s="135" t="s">
        <v>119</v>
      </c>
      <c r="G74" s="134" t="s">
        <v>105</v>
      </c>
      <c r="H74" s="125">
        <v>40</v>
      </c>
      <c r="I74" s="223"/>
      <c r="J74" s="223" t="str">
        <f t="shared" si="25"/>
        <v/>
      </c>
      <c r="K74" s="223" t="str">
        <f t="shared" si="25"/>
        <v/>
      </c>
      <c r="L74" s="223" t="str">
        <f t="shared" si="25"/>
        <v/>
      </c>
      <c r="M74" s="223" t="str">
        <f t="shared" si="8"/>
        <v/>
      </c>
      <c r="N74" s="223" t="str">
        <f t="shared" si="8"/>
        <v/>
      </c>
      <c r="O74" s="223" t="str">
        <f t="shared" si="8"/>
        <v/>
      </c>
      <c r="P74" s="223" t="str">
        <f t="shared" si="8"/>
        <v/>
      </c>
      <c r="Q74" s="223" t="str">
        <f t="shared" si="9"/>
        <v/>
      </c>
      <c r="R74" s="223" t="str">
        <f t="shared" si="9"/>
        <v/>
      </c>
      <c r="S74" s="223" t="str">
        <f t="shared" si="9"/>
        <v/>
      </c>
      <c r="T74" s="223" t="str">
        <f t="shared" si="9"/>
        <v/>
      </c>
      <c r="U74" s="223" t="str">
        <f t="shared" si="10"/>
        <v/>
      </c>
      <c r="V74" s="223" t="str">
        <f t="shared" si="10"/>
        <v/>
      </c>
      <c r="W74" s="223" t="str">
        <f t="shared" si="10"/>
        <v/>
      </c>
      <c r="X74" s="223" t="str">
        <f t="shared" si="10"/>
        <v/>
      </c>
      <c r="Y74" s="223" t="str">
        <f t="shared" si="11"/>
        <v/>
      </c>
      <c r="Z74" s="223" t="str">
        <f t="shared" si="11"/>
        <v/>
      </c>
      <c r="AA74" s="223" t="str">
        <f t="shared" si="11"/>
        <v/>
      </c>
      <c r="AB74" s="223" t="str">
        <f t="shared" si="11"/>
        <v/>
      </c>
      <c r="AC74" s="223" t="str">
        <f t="shared" si="12"/>
        <v/>
      </c>
      <c r="AD74" s="223" t="str">
        <f t="shared" si="12"/>
        <v/>
      </c>
      <c r="AE74" s="223" t="str">
        <f t="shared" si="12"/>
        <v/>
      </c>
      <c r="AF74" s="223" t="str">
        <f t="shared" si="12"/>
        <v/>
      </c>
      <c r="AG74" s="223" t="str">
        <f t="shared" si="13"/>
        <v/>
      </c>
      <c r="AH74" s="223" t="str">
        <f t="shared" si="13"/>
        <v/>
      </c>
      <c r="AI74" s="223" t="str">
        <f t="shared" si="13"/>
        <v/>
      </c>
      <c r="AJ74" s="223" t="str">
        <f t="shared" si="13"/>
        <v/>
      </c>
      <c r="AK74" s="223" t="str">
        <f t="shared" si="14"/>
        <v/>
      </c>
      <c r="AL74" s="223" t="str">
        <f t="shared" si="14"/>
        <v/>
      </c>
      <c r="AM74" s="223" t="str">
        <f t="shared" si="14"/>
        <v/>
      </c>
      <c r="AN74" s="223" t="str">
        <f t="shared" si="5"/>
        <v/>
      </c>
      <c r="AO74" s="180"/>
      <c r="AP74" s="181"/>
      <c r="AQ74" s="182">
        <f t="shared" si="15"/>
        <v>0</v>
      </c>
      <c r="AR74" s="182">
        <f t="shared" si="16"/>
        <v>0</v>
      </c>
      <c r="AS74" s="182">
        <f t="shared" si="17"/>
        <v>0</v>
      </c>
      <c r="AT74" s="182">
        <f t="shared" si="18"/>
        <v>0</v>
      </c>
      <c r="AU74" s="182">
        <f t="shared" si="19"/>
        <v>0</v>
      </c>
      <c r="AV74" s="182">
        <f t="shared" si="20"/>
        <v>0</v>
      </c>
      <c r="AW74" s="182">
        <f t="shared" si="21"/>
        <v>0</v>
      </c>
      <c r="AX74" s="235">
        <f t="shared" si="22"/>
        <v>0</v>
      </c>
      <c r="AY74" s="235">
        <f t="shared" si="23"/>
        <v>0</v>
      </c>
      <c r="BC74" s="183">
        <f t="shared" si="6"/>
        <v>0</v>
      </c>
      <c r="BD74" s="183">
        <f t="shared" si="24"/>
        <v>0</v>
      </c>
    </row>
    <row r="75" spans="1:56" s="183" customFormat="1" ht="14.65" hidden="1" customHeight="1" x14ac:dyDescent="0.25">
      <c r="A75" s="238" t="str">
        <f t="shared" si="7"/>
        <v/>
      </c>
      <c r="B75" s="12" t="str">
        <f>IF(LEN(C75)&gt;0,VLOOKUP($F$8,DATA!$A$4:$A$296,1,FALSE),"")</f>
        <v/>
      </c>
      <c r="C75" s="11"/>
      <c r="D75" s="268"/>
      <c r="E75" s="269"/>
      <c r="F75" s="135" t="s">
        <v>119</v>
      </c>
      <c r="G75" s="134" t="s">
        <v>105</v>
      </c>
      <c r="H75" s="125">
        <v>40</v>
      </c>
      <c r="I75" s="223"/>
      <c r="J75" s="223" t="str">
        <f t="shared" si="25"/>
        <v/>
      </c>
      <c r="K75" s="223" t="str">
        <f t="shared" si="25"/>
        <v/>
      </c>
      <c r="L75" s="223" t="str">
        <f t="shared" si="25"/>
        <v/>
      </c>
      <c r="M75" s="223" t="str">
        <f t="shared" si="8"/>
        <v/>
      </c>
      <c r="N75" s="223" t="str">
        <f t="shared" si="8"/>
        <v/>
      </c>
      <c r="O75" s="223" t="str">
        <f t="shared" si="8"/>
        <v/>
      </c>
      <c r="P75" s="223" t="str">
        <f t="shared" si="8"/>
        <v/>
      </c>
      <c r="Q75" s="223" t="str">
        <f t="shared" si="9"/>
        <v/>
      </c>
      <c r="R75" s="223" t="str">
        <f t="shared" si="9"/>
        <v/>
      </c>
      <c r="S75" s="223" t="str">
        <f t="shared" si="9"/>
        <v/>
      </c>
      <c r="T75" s="223" t="str">
        <f t="shared" si="9"/>
        <v/>
      </c>
      <c r="U75" s="223" t="str">
        <f t="shared" si="10"/>
        <v/>
      </c>
      <c r="V75" s="223" t="str">
        <f t="shared" si="10"/>
        <v/>
      </c>
      <c r="W75" s="223" t="str">
        <f t="shared" si="10"/>
        <v/>
      </c>
      <c r="X75" s="223" t="str">
        <f t="shared" si="10"/>
        <v/>
      </c>
      <c r="Y75" s="223" t="str">
        <f t="shared" si="11"/>
        <v/>
      </c>
      <c r="Z75" s="223" t="str">
        <f t="shared" si="11"/>
        <v/>
      </c>
      <c r="AA75" s="223" t="str">
        <f t="shared" si="11"/>
        <v/>
      </c>
      <c r="AB75" s="223" t="str">
        <f t="shared" si="11"/>
        <v/>
      </c>
      <c r="AC75" s="223" t="str">
        <f t="shared" si="12"/>
        <v/>
      </c>
      <c r="AD75" s="223" t="str">
        <f t="shared" si="12"/>
        <v/>
      </c>
      <c r="AE75" s="223" t="str">
        <f t="shared" si="12"/>
        <v/>
      </c>
      <c r="AF75" s="223" t="str">
        <f t="shared" si="12"/>
        <v/>
      </c>
      <c r="AG75" s="223" t="str">
        <f t="shared" si="13"/>
        <v/>
      </c>
      <c r="AH75" s="223" t="str">
        <f t="shared" si="13"/>
        <v/>
      </c>
      <c r="AI75" s="223" t="str">
        <f t="shared" si="13"/>
        <v/>
      </c>
      <c r="AJ75" s="223" t="str">
        <f t="shared" si="13"/>
        <v/>
      </c>
      <c r="AK75" s="223" t="str">
        <f t="shared" si="14"/>
        <v/>
      </c>
      <c r="AL75" s="223" t="str">
        <f t="shared" si="14"/>
        <v/>
      </c>
      <c r="AM75" s="223" t="str">
        <f t="shared" si="14"/>
        <v/>
      </c>
      <c r="AN75" s="223" t="str">
        <f t="shared" si="5"/>
        <v/>
      </c>
      <c r="AO75" s="180"/>
      <c r="AP75" s="181"/>
      <c r="AQ75" s="182">
        <f t="shared" si="15"/>
        <v>0</v>
      </c>
      <c r="AR75" s="182">
        <f t="shared" si="16"/>
        <v>0</v>
      </c>
      <c r="AS75" s="182">
        <f t="shared" si="17"/>
        <v>0</v>
      </c>
      <c r="AT75" s="182">
        <f t="shared" si="18"/>
        <v>0</v>
      </c>
      <c r="AU75" s="182">
        <f t="shared" si="19"/>
        <v>0</v>
      </c>
      <c r="AV75" s="182">
        <f t="shared" si="20"/>
        <v>0</v>
      </c>
      <c r="AW75" s="182">
        <f t="shared" si="21"/>
        <v>0</v>
      </c>
      <c r="AX75" s="235">
        <f t="shared" si="22"/>
        <v>0</v>
      </c>
      <c r="AY75" s="235">
        <f t="shared" si="23"/>
        <v>0</v>
      </c>
      <c r="BC75" s="183">
        <f t="shared" si="6"/>
        <v>0</v>
      </c>
      <c r="BD75" s="183">
        <f t="shared" si="24"/>
        <v>0</v>
      </c>
    </row>
    <row r="76" spans="1:56" s="183" customFormat="1" ht="14.65" hidden="1" customHeight="1" x14ac:dyDescent="0.25">
      <c r="A76" s="238" t="str">
        <f t="shared" si="7"/>
        <v/>
      </c>
      <c r="B76" s="12" t="str">
        <f>IF(LEN(C76)&gt;0,VLOOKUP($F$8,DATA!$A$4:$A$296,1,FALSE),"")</f>
        <v/>
      </c>
      <c r="C76" s="11"/>
      <c r="D76" s="268"/>
      <c r="E76" s="269"/>
      <c r="F76" s="135" t="s">
        <v>119</v>
      </c>
      <c r="G76" s="134" t="s">
        <v>105</v>
      </c>
      <c r="H76" s="125">
        <v>40</v>
      </c>
      <c r="I76" s="223"/>
      <c r="J76" s="223" t="str">
        <f t="shared" si="25"/>
        <v/>
      </c>
      <c r="K76" s="223" t="str">
        <f t="shared" si="25"/>
        <v/>
      </c>
      <c r="L76" s="223" t="str">
        <f t="shared" si="25"/>
        <v/>
      </c>
      <c r="M76" s="223" t="str">
        <f t="shared" si="8"/>
        <v/>
      </c>
      <c r="N76" s="223" t="str">
        <f t="shared" si="8"/>
        <v/>
      </c>
      <c r="O76" s="223" t="str">
        <f t="shared" si="8"/>
        <v/>
      </c>
      <c r="P76" s="223" t="str">
        <f t="shared" si="8"/>
        <v/>
      </c>
      <c r="Q76" s="223" t="str">
        <f t="shared" si="9"/>
        <v/>
      </c>
      <c r="R76" s="223" t="str">
        <f t="shared" si="9"/>
        <v/>
      </c>
      <c r="S76" s="223" t="str">
        <f t="shared" si="9"/>
        <v/>
      </c>
      <c r="T76" s="223" t="str">
        <f t="shared" si="9"/>
        <v/>
      </c>
      <c r="U76" s="223" t="str">
        <f t="shared" si="10"/>
        <v/>
      </c>
      <c r="V76" s="223" t="str">
        <f t="shared" si="10"/>
        <v/>
      </c>
      <c r="W76" s="223" t="str">
        <f t="shared" si="10"/>
        <v/>
      </c>
      <c r="X76" s="223" t="str">
        <f t="shared" si="10"/>
        <v/>
      </c>
      <c r="Y76" s="223" t="str">
        <f t="shared" si="11"/>
        <v/>
      </c>
      <c r="Z76" s="223" t="str">
        <f t="shared" si="11"/>
        <v/>
      </c>
      <c r="AA76" s="223" t="str">
        <f t="shared" si="11"/>
        <v/>
      </c>
      <c r="AB76" s="223" t="str">
        <f t="shared" si="11"/>
        <v/>
      </c>
      <c r="AC76" s="223" t="str">
        <f t="shared" si="12"/>
        <v/>
      </c>
      <c r="AD76" s="223" t="str">
        <f t="shared" si="12"/>
        <v/>
      </c>
      <c r="AE76" s="223" t="str">
        <f t="shared" si="12"/>
        <v/>
      </c>
      <c r="AF76" s="223" t="str">
        <f t="shared" si="12"/>
        <v/>
      </c>
      <c r="AG76" s="223" t="str">
        <f t="shared" si="13"/>
        <v/>
      </c>
      <c r="AH76" s="223" t="str">
        <f t="shared" si="13"/>
        <v/>
      </c>
      <c r="AI76" s="223" t="str">
        <f t="shared" si="13"/>
        <v/>
      </c>
      <c r="AJ76" s="223" t="str">
        <f t="shared" si="13"/>
        <v/>
      </c>
      <c r="AK76" s="223" t="str">
        <f t="shared" si="14"/>
        <v/>
      </c>
      <c r="AL76" s="223" t="str">
        <f t="shared" si="14"/>
        <v/>
      </c>
      <c r="AM76" s="223" t="str">
        <f t="shared" si="14"/>
        <v/>
      </c>
      <c r="AN76" s="223" t="str">
        <f t="shared" si="5"/>
        <v/>
      </c>
      <c r="AO76" s="180"/>
      <c r="AP76" s="181"/>
      <c r="AQ76" s="182">
        <f t="shared" si="15"/>
        <v>0</v>
      </c>
      <c r="AR76" s="182">
        <f t="shared" si="16"/>
        <v>0</v>
      </c>
      <c r="AS76" s="182">
        <f t="shared" si="17"/>
        <v>0</v>
      </c>
      <c r="AT76" s="182">
        <f t="shared" si="18"/>
        <v>0</v>
      </c>
      <c r="AU76" s="182">
        <f t="shared" si="19"/>
        <v>0</v>
      </c>
      <c r="AV76" s="182">
        <f t="shared" si="20"/>
        <v>0</v>
      </c>
      <c r="AW76" s="182">
        <f t="shared" si="21"/>
        <v>0</v>
      </c>
      <c r="AX76" s="235">
        <f t="shared" si="22"/>
        <v>0</v>
      </c>
      <c r="AY76" s="235">
        <f t="shared" si="23"/>
        <v>0</v>
      </c>
      <c r="BC76" s="183">
        <f t="shared" si="6"/>
        <v>0</v>
      </c>
      <c r="BD76" s="183">
        <f t="shared" si="24"/>
        <v>0</v>
      </c>
    </row>
    <row r="77" spans="1:56" s="183" customFormat="1" ht="14.65" hidden="1" customHeight="1" x14ac:dyDescent="0.25">
      <c r="A77" s="238" t="str">
        <f t="shared" si="7"/>
        <v/>
      </c>
      <c r="B77" s="12" t="str">
        <f>IF(LEN(C77)&gt;0,VLOOKUP($F$8,DATA!$A$4:$A$296,1,FALSE),"")</f>
        <v/>
      </c>
      <c r="C77" s="11"/>
      <c r="D77" s="268"/>
      <c r="E77" s="269"/>
      <c r="F77" s="135" t="s">
        <v>119</v>
      </c>
      <c r="G77" s="134" t="s">
        <v>105</v>
      </c>
      <c r="H77" s="125">
        <v>40</v>
      </c>
      <c r="I77" s="223"/>
      <c r="J77" s="223" t="str">
        <f t="shared" si="25"/>
        <v/>
      </c>
      <c r="K77" s="223" t="str">
        <f t="shared" si="25"/>
        <v/>
      </c>
      <c r="L77" s="223" t="str">
        <f t="shared" si="25"/>
        <v/>
      </c>
      <c r="M77" s="223" t="str">
        <f t="shared" si="8"/>
        <v/>
      </c>
      <c r="N77" s="223" t="str">
        <f t="shared" si="8"/>
        <v/>
      </c>
      <c r="O77" s="223" t="str">
        <f t="shared" si="8"/>
        <v/>
      </c>
      <c r="P77" s="223" t="str">
        <f t="shared" si="8"/>
        <v/>
      </c>
      <c r="Q77" s="223" t="str">
        <f t="shared" si="9"/>
        <v/>
      </c>
      <c r="R77" s="223" t="str">
        <f t="shared" si="9"/>
        <v/>
      </c>
      <c r="S77" s="223" t="str">
        <f t="shared" si="9"/>
        <v/>
      </c>
      <c r="T77" s="223" t="str">
        <f t="shared" si="9"/>
        <v/>
      </c>
      <c r="U77" s="223" t="str">
        <f t="shared" si="10"/>
        <v/>
      </c>
      <c r="V77" s="223" t="str">
        <f t="shared" si="10"/>
        <v/>
      </c>
      <c r="W77" s="223" t="str">
        <f t="shared" si="10"/>
        <v/>
      </c>
      <c r="X77" s="223" t="str">
        <f t="shared" si="10"/>
        <v/>
      </c>
      <c r="Y77" s="223" t="str">
        <f t="shared" si="11"/>
        <v/>
      </c>
      <c r="Z77" s="223" t="str">
        <f t="shared" si="11"/>
        <v/>
      </c>
      <c r="AA77" s="223" t="str">
        <f t="shared" si="11"/>
        <v/>
      </c>
      <c r="AB77" s="223" t="str">
        <f t="shared" si="11"/>
        <v/>
      </c>
      <c r="AC77" s="223" t="str">
        <f t="shared" si="12"/>
        <v/>
      </c>
      <c r="AD77" s="223" t="str">
        <f t="shared" si="12"/>
        <v/>
      </c>
      <c r="AE77" s="223" t="str">
        <f t="shared" si="12"/>
        <v/>
      </c>
      <c r="AF77" s="223" t="str">
        <f t="shared" si="12"/>
        <v/>
      </c>
      <c r="AG77" s="223" t="str">
        <f t="shared" si="13"/>
        <v/>
      </c>
      <c r="AH77" s="223" t="str">
        <f t="shared" si="13"/>
        <v/>
      </c>
      <c r="AI77" s="223" t="str">
        <f t="shared" si="13"/>
        <v/>
      </c>
      <c r="AJ77" s="223" t="str">
        <f t="shared" si="13"/>
        <v/>
      </c>
      <c r="AK77" s="223" t="str">
        <f t="shared" si="14"/>
        <v/>
      </c>
      <c r="AL77" s="223" t="str">
        <f t="shared" si="14"/>
        <v/>
      </c>
      <c r="AM77" s="223" t="str">
        <f t="shared" si="14"/>
        <v/>
      </c>
      <c r="AN77" s="223" t="str">
        <f t="shared" si="5"/>
        <v/>
      </c>
      <c r="AO77" s="180"/>
      <c r="AP77" s="181"/>
      <c r="AQ77" s="182">
        <f t="shared" si="15"/>
        <v>0</v>
      </c>
      <c r="AR77" s="182">
        <f t="shared" si="16"/>
        <v>0</v>
      </c>
      <c r="AS77" s="182">
        <f t="shared" si="17"/>
        <v>0</v>
      </c>
      <c r="AT77" s="182">
        <f t="shared" si="18"/>
        <v>0</v>
      </c>
      <c r="AU77" s="182">
        <f t="shared" si="19"/>
        <v>0</v>
      </c>
      <c r="AV77" s="182">
        <f t="shared" si="20"/>
        <v>0</v>
      </c>
      <c r="AW77" s="182">
        <f t="shared" si="21"/>
        <v>0</v>
      </c>
      <c r="AX77" s="235">
        <f t="shared" si="22"/>
        <v>0</v>
      </c>
      <c r="AY77" s="235">
        <f t="shared" si="23"/>
        <v>0</v>
      </c>
      <c r="BC77" s="183">
        <f t="shared" si="6"/>
        <v>0</v>
      </c>
      <c r="BD77" s="183">
        <f t="shared" si="24"/>
        <v>0</v>
      </c>
    </row>
    <row r="78" spans="1:56" s="183" customFormat="1" ht="14.65" hidden="1" customHeight="1" x14ac:dyDescent="0.25">
      <c r="A78" s="238" t="str">
        <f t="shared" si="7"/>
        <v/>
      </c>
      <c r="B78" s="12" t="str">
        <f>IF(LEN(C78)&gt;0,VLOOKUP($F$8,DATA!$A$4:$A$296,1,FALSE),"")</f>
        <v/>
      </c>
      <c r="C78" s="11"/>
      <c r="D78" s="268"/>
      <c r="E78" s="269"/>
      <c r="F78" s="135" t="s">
        <v>119</v>
      </c>
      <c r="G78" s="134" t="s">
        <v>105</v>
      </c>
      <c r="H78" s="125">
        <v>40</v>
      </c>
      <c r="I78" s="223"/>
      <c r="J78" s="223" t="str">
        <f t="shared" si="25"/>
        <v/>
      </c>
      <c r="K78" s="223" t="str">
        <f t="shared" si="25"/>
        <v/>
      </c>
      <c r="L78" s="223" t="str">
        <f t="shared" ref="L78:O141" si="27">IF(AND(LEN($E78)&gt;0,L$12&lt;&gt;"sá.",L$12&lt;&gt;"do.",L$12&lt;&gt;""),"A","")</f>
        <v/>
      </c>
      <c r="M78" s="223" t="str">
        <f t="shared" si="8"/>
        <v/>
      </c>
      <c r="N78" s="223" t="str">
        <f t="shared" si="8"/>
        <v/>
      </c>
      <c r="O78" s="223" t="str">
        <f t="shared" si="8"/>
        <v/>
      </c>
      <c r="P78" s="223" t="str">
        <f t="shared" ref="P78:S141" si="28">IF(AND(LEN($E78)&gt;0,P$12&lt;&gt;"sá.",P$12&lt;&gt;"do.",P$12&lt;&gt;""),"A","")</f>
        <v/>
      </c>
      <c r="Q78" s="223" t="str">
        <f t="shared" si="9"/>
        <v/>
      </c>
      <c r="R78" s="223" t="str">
        <f t="shared" si="9"/>
        <v/>
      </c>
      <c r="S78" s="223" t="str">
        <f t="shared" si="9"/>
        <v/>
      </c>
      <c r="T78" s="223" t="str">
        <f t="shared" ref="T78:W141" si="29">IF(AND(LEN($E78)&gt;0,T$12&lt;&gt;"sá.",T$12&lt;&gt;"do.",T$12&lt;&gt;""),"A","")</f>
        <v/>
      </c>
      <c r="U78" s="223" t="str">
        <f t="shared" si="10"/>
        <v/>
      </c>
      <c r="V78" s="223" t="str">
        <f t="shared" si="10"/>
        <v/>
      </c>
      <c r="W78" s="223" t="str">
        <f t="shared" si="10"/>
        <v/>
      </c>
      <c r="X78" s="223" t="str">
        <f t="shared" ref="X78:AA141" si="30">IF(AND(LEN($E78)&gt;0,X$12&lt;&gt;"sá.",X$12&lt;&gt;"do.",X$12&lt;&gt;""),"A","")</f>
        <v/>
      </c>
      <c r="Y78" s="223" t="str">
        <f t="shared" si="11"/>
        <v/>
      </c>
      <c r="Z78" s="223" t="str">
        <f t="shared" si="11"/>
        <v/>
      </c>
      <c r="AA78" s="223" t="str">
        <f t="shared" si="11"/>
        <v/>
      </c>
      <c r="AB78" s="223" t="str">
        <f t="shared" ref="AB78:AE141" si="31">IF(AND(LEN($E78)&gt;0,AB$12&lt;&gt;"sá.",AB$12&lt;&gt;"do.",AB$12&lt;&gt;""),"A","")</f>
        <v/>
      </c>
      <c r="AC78" s="223" t="str">
        <f t="shared" si="12"/>
        <v/>
      </c>
      <c r="AD78" s="223" t="str">
        <f t="shared" si="12"/>
        <v/>
      </c>
      <c r="AE78" s="223" t="str">
        <f t="shared" si="12"/>
        <v/>
      </c>
      <c r="AF78" s="223" t="str">
        <f t="shared" ref="AF78:AI141" si="32">IF(AND(LEN($E78)&gt;0,AF$12&lt;&gt;"sá.",AF$12&lt;&gt;"do.",AF$12&lt;&gt;""),"A","")</f>
        <v/>
      </c>
      <c r="AG78" s="223" t="str">
        <f t="shared" si="13"/>
        <v/>
      </c>
      <c r="AH78" s="223" t="str">
        <f t="shared" si="13"/>
        <v/>
      </c>
      <c r="AI78" s="223" t="str">
        <f t="shared" si="13"/>
        <v/>
      </c>
      <c r="AJ78" s="223" t="str">
        <f t="shared" ref="AJ78:AM141" si="33">IF(AND(LEN($E78)&gt;0,AJ$12&lt;&gt;"sá.",AJ$12&lt;&gt;"do.",AJ$12&lt;&gt;""),"A","")</f>
        <v/>
      </c>
      <c r="AK78" s="223" t="str">
        <f t="shared" si="14"/>
        <v/>
      </c>
      <c r="AL78" s="223" t="str">
        <f t="shared" si="14"/>
        <v/>
      </c>
      <c r="AM78" s="223" t="str">
        <f t="shared" si="14"/>
        <v/>
      </c>
      <c r="AN78" s="223" t="str">
        <f t="shared" ref="AN78" si="34">IF(AND(LEN($E78)&gt;0,AN$12&lt;&gt;"sá.",AN$12&lt;&gt;"do.",AN$12&lt;&gt;""),"TR","")</f>
        <v/>
      </c>
      <c r="AO78" s="180"/>
      <c r="AP78" s="181"/>
      <c r="AQ78" s="182">
        <f t="shared" si="15"/>
        <v>0</v>
      </c>
      <c r="AR78" s="182">
        <f t="shared" si="16"/>
        <v>0</v>
      </c>
      <c r="AS78" s="182">
        <f t="shared" si="17"/>
        <v>0</v>
      </c>
      <c r="AT78" s="182">
        <f t="shared" si="18"/>
        <v>0</v>
      </c>
      <c r="AU78" s="182">
        <f t="shared" si="19"/>
        <v>0</v>
      </c>
      <c r="AV78" s="182">
        <f t="shared" si="20"/>
        <v>0</v>
      </c>
      <c r="AW78" s="182">
        <f t="shared" si="21"/>
        <v>0</v>
      </c>
      <c r="AX78" s="235">
        <f t="shared" si="22"/>
        <v>0</v>
      </c>
      <c r="AY78" s="235">
        <f t="shared" si="23"/>
        <v>0</v>
      </c>
      <c r="BC78" s="183">
        <f t="shared" si="6"/>
        <v>0</v>
      </c>
      <c r="BD78" s="183">
        <f t="shared" si="24"/>
        <v>0</v>
      </c>
    </row>
    <row r="79" spans="1:56" s="183" customFormat="1" ht="14.65" hidden="1" customHeight="1" x14ac:dyDescent="0.25">
      <c r="A79" s="238" t="str">
        <f t="shared" ref="A79:A142" si="35">IF(LEN(E79)&gt;0,1+A78,"")</f>
        <v/>
      </c>
      <c r="B79" s="12" t="str">
        <f>IF(LEN(C79)&gt;0,VLOOKUP($F$8,DATA!$A$4:$A$296,1,FALSE),"")</f>
        <v/>
      </c>
      <c r="C79" s="11"/>
      <c r="D79" s="268"/>
      <c r="E79" s="269"/>
      <c r="F79" s="135" t="s">
        <v>119</v>
      </c>
      <c r="G79" s="134" t="s">
        <v>105</v>
      </c>
      <c r="H79" s="125">
        <v>40</v>
      </c>
      <c r="I79" s="223"/>
      <c r="J79" s="223" t="str">
        <f t="shared" ref="J79:X142" si="36">IF(AND(LEN($E79)&gt;0,J$12&lt;&gt;"sá.",J$12&lt;&gt;"do.",J$12&lt;&gt;""),"A","")</f>
        <v/>
      </c>
      <c r="K79" s="223" t="str">
        <f t="shared" si="36"/>
        <v/>
      </c>
      <c r="L79" s="223" t="str">
        <f t="shared" si="27"/>
        <v/>
      </c>
      <c r="M79" s="223" t="str">
        <f t="shared" si="27"/>
        <v/>
      </c>
      <c r="N79" s="223" t="str">
        <f t="shared" si="27"/>
        <v/>
      </c>
      <c r="O79" s="223" t="str">
        <f t="shared" si="27"/>
        <v/>
      </c>
      <c r="P79" s="223" t="str">
        <f t="shared" si="28"/>
        <v/>
      </c>
      <c r="Q79" s="223" t="str">
        <f t="shared" si="28"/>
        <v/>
      </c>
      <c r="R79" s="223" t="str">
        <f t="shared" si="28"/>
        <v/>
      </c>
      <c r="S79" s="223" t="str">
        <f t="shared" si="28"/>
        <v/>
      </c>
      <c r="T79" s="223" t="str">
        <f t="shared" si="29"/>
        <v/>
      </c>
      <c r="U79" s="223" t="str">
        <f t="shared" si="29"/>
        <v/>
      </c>
      <c r="V79" s="223" t="str">
        <f t="shared" si="29"/>
        <v/>
      </c>
      <c r="W79" s="223" t="str">
        <f t="shared" si="29"/>
        <v/>
      </c>
      <c r="X79" s="223" t="str">
        <f t="shared" si="30"/>
        <v/>
      </c>
      <c r="Y79" s="223" t="str">
        <f t="shared" si="30"/>
        <v/>
      </c>
      <c r="Z79" s="223" t="str">
        <f t="shared" si="30"/>
        <v/>
      </c>
      <c r="AA79" s="223" t="str">
        <f t="shared" si="30"/>
        <v/>
      </c>
      <c r="AB79" s="223" t="str">
        <f t="shared" si="31"/>
        <v/>
      </c>
      <c r="AC79" s="223" t="str">
        <f t="shared" si="31"/>
        <v/>
      </c>
      <c r="AD79" s="223" t="str">
        <f t="shared" si="31"/>
        <v/>
      </c>
      <c r="AE79" s="223" t="str">
        <f t="shared" si="31"/>
        <v/>
      </c>
      <c r="AF79" s="223" t="str">
        <f t="shared" si="32"/>
        <v/>
      </c>
      <c r="AG79" s="223" t="str">
        <f t="shared" si="32"/>
        <v/>
      </c>
      <c r="AH79" s="223" t="str">
        <f t="shared" si="32"/>
        <v/>
      </c>
      <c r="AI79" s="223" t="str">
        <f t="shared" si="32"/>
        <v/>
      </c>
      <c r="AJ79" s="223" t="str">
        <f t="shared" si="33"/>
        <v/>
      </c>
      <c r="AK79" s="223" t="str">
        <f t="shared" si="33"/>
        <v/>
      </c>
      <c r="AL79" s="223" t="str">
        <f t="shared" si="33"/>
        <v/>
      </c>
      <c r="AM79" s="223" t="str">
        <f t="shared" si="33"/>
        <v/>
      </c>
      <c r="AN79" s="223" t="str">
        <f t="shared" ref="AN79:AN142" si="37">IF(AND(LEN($E79)&gt;0,AN$12&lt;&gt;"sá.",AN$12&lt;&gt;"do.",AN$12&lt;&gt;""),"TR","")</f>
        <v/>
      </c>
      <c r="AO79" s="180"/>
      <c r="AP79" s="181"/>
      <c r="AQ79" s="182">
        <f t="shared" ref="AQ79:AQ142" si="38">COUNTIF(I79:AM79,$AQ$12)</f>
        <v>0</v>
      </c>
      <c r="AR79" s="182">
        <f t="shared" ref="AR79:AR142" si="39">COUNTIF(I79:AM79,$AR$12)</f>
        <v>0</v>
      </c>
      <c r="AS79" s="182">
        <f t="shared" ref="AS79:AS142" si="40">COUNTIF(I79:AM79,$AS$12)</f>
        <v>0</v>
      </c>
      <c r="AT79" s="182">
        <f t="shared" ref="AT79:AT142" si="41">COUNTIF(I79:AM79,$AT$12)</f>
        <v>0</v>
      </c>
      <c r="AU79" s="182">
        <f t="shared" ref="AU79:AU142" si="42">COUNTIF(I79:AM79,$AU$12)</f>
        <v>0</v>
      </c>
      <c r="AV79" s="182">
        <f t="shared" ref="AV79:AV142" si="43">COUNTIF(I79:AM79,$AV$12)</f>
        <v>0</v>
      </c>
      <c r="AW79" s="182">
        <f t="shared" ref="AW79:AW142" si="44">COUNTIF(I79:AM79,$AW$12)</f>
        <v>0</v>
      </c>
      <c r="AX79" s="235">
        <f t="shared" ref="AX79:AX142" si="45">COUNTIF(I79:AM79,$AX$12)</f>
        <v>0</v>
      </c>
      <c r="AY79" s="235">
        <f t="shared" ref="AY79:AY142" si="46">COUNTIF(I79:AM79,$AY$12)</f>
        <v>0</v>
      </c>
      <c r="BC79" s="183">
        <f t="shared" si="6"/>
        <v>0</v>
      </c>
      <c r="BD79" s="183">
        <f t="shared" ref="BD79:BD142" si="47">INT(BC79/3)</f>
        <v>0</v>
      </c>
    </row>
    <row r="80" spans="1:56" s="183" customFormat="1" ht="14.65" hidden="1" customHeight="1" x14ac:dyDescent="0.25">
      <c r="A80" s="238" t="str">
        <f t="shared" si="35"/>
        <v/>
      </c>
      <c r="B80" s="12" t="str">
        <f>IF(LEN(C80)&gt;0,VLOOKUP($F$8,DATA!$A$4:$A$296,1,FALSE),"")</f>
        <v/>
      </c>
      <c r="C80" s="11"/>
      <c r="D80" s="268"/>
      <c r="E80" s="269"/>
      <c r="F80" s="135" t="s">
        <v>119</v>
      </c>
      <c r="G80" s="134" t="s">
        <v>105</v>
      </c>
      <c r="H80" s="125">
        <v>40</v>
      </c>
      <c r="I80" s="223"/>
      <c r="J80" s="223" t="str">
        <f t="shared" si="36"/>
        <v/>
      </c>
      <c r="K80" s="223" t="str">
        <f t="shared" si="36"/>
        <v/>
      </c>
      <c r="L80" s="223" t="str">
        <f t="shared" si="27"/>
        <v/>
      </c>
      <c r="M80" s="223" t="str">
        <f t="shared" si="27"/>
        <v/>
      </c>
      <c r="N80" s="223" t="str">
        <f t="shared" si="27"/>
        <v/>
      </c>
      <c r="O80" s="223" t="str">
        <f t="shared" si="27"/>
        <v/>
      </c>
      <c r="P80" s="223" t="str">
        <f t="shared" si="28"/>
        <v/>
      </c>
      <c r="Q80" s="223" t="str">
        <f t="shared" si="28"/>
        <v/>
      </c>
      <c r="R80" s="223" t="str">
        <f t="shared" si="28"/>
        <v/>
      </c>
      <c r="S80" s="223" t="str">
        <f t="shared" si="28"/>
        <v/>
      </c>
      <c r="T80" s="223" t="str">
        <f t="shared" si="29"/>
        <v/>
      </c>
      <c r="U80" s="223" t="str">
        <f t="shared" si="29"/>
        <v/>
      </c>
      <c r="V80" s="223" t="str">
        <f t="shared" si="29"/>
        <v/>
      </c>
      <c r="W80" s="223" t="str">
        <f t="shared" si="29"/>
        <v/>
      </c>
      <c r="X80" s="223" t="str">
        <f t="shared" si="30"/>
        <v/>
      </c>
      <c r="Y80" s="223" t="str">
        <f t="shared" si="30"/>
        <v/>
      </c>
      <c r="Z80" s="223" t="str">
        <f t="shared" si="30"/>
        <v/>
      </c>
      <c r="AA80" s="223" t="str">
        <f t="shared" si="30"/>
        <v/>
      </c>
      <c r="AB80" s="223" t="str">
        <f t="shared" si="31"/>
        <v/>
      </c>
      <c r="AC80" s="223" t="str">
        <f t="shared" si="31"/>
        <v/>
      </c>
      <c r="AD80" s="223" t="str">
        <f t="shared" si="31"/>
        <v/>
      </c>
      <c r="AE80" s="223" t="str">
        <f t="shared" si="31"/>
        <v/>
      </c>
      <c r="AF80" s="223" t="str">
        <f t="shared" si="32"/>
        <v/>
      </c>
      <c r="AG80" s="223" t="str">
        <f t="shared" si="32"/>
        <v/>
      </c>
      <c r="AH80" s="223" t="str">
        <f t="shared" si="32"/>
        <v/>
      </c>
      <c r="AI80" s="223" t="str">
        <f t="shared" si="32"/>
        <v/>
      </c>
      <c r="AJ80" s="223" t="str">
        <f t="shared" si="33"/>
        <v/>
      </c>
      <c r="AK80" s="223" t="str">
        <f t="shared" si="33"/>
        <v/>
      </c>
      <c r="AL80" s="223" t="str">
        <f t="shared" si="33"/>
        <v/>
      </c>
      <c r="AM80" s="223" t="str">
        <f t="shared" si="33"/>
        <v/>
      </c>
      <c r="AN80" s="223" t="str">
        <f t="shared" si="37"/>
        <v/>
      </c>
      <c r="AO80" s="180"/>
      <c r="AP80" s="181"/>
      <c r="AQ80" s="182">
        <f t="shared" si="38"/>
        <v>0</v>
      </c>
      <c r="AR80" s="182">
        <f t="shared" si="39"/>
        <v>0</v>
      </c>
      <c r="AS80" s="182">
        <f t="shared" si="40"/>
        <v>0</v>
      </c>
      <c r="AT80" s="182">
        <f t="shared" si="41"/>
        <v>0</v>
      </c>
      <c r="AU80" s="182">
        <f t="shared" si="42"/>
        <v>0</v>
      </c>
      <c r="AV80" s="182">
        <f t="shared" si="43"/>
        <v>0</v>
      </c>
      <c r="AW80" s="182">
        <f t="shared" si="44"/>
        <v>0</v>
      </c>
      <c r="AX80" s="235">
        <f t="shared" si="45"/>
        <v>0</v>
      </c>
      <c r="AY80" s="235">
        <f t="shared" si="46"/>
        <v>0</v>
      </c>
      <c r="BC80" s="183">
        <f t="shared" si="6"/>
        <v>0</v>
      </c>
      <c r="BD80" s="183">
        <f t="shared" si="47"/>
        <v>0</v>
      </c>
    </row>
    <row r="81" spans="1:56" s="183" customFormat="1" ht="14.65" hidden="1" customHeight="1" x14ac:dyDescent="0.25">
      <c r="A81" s="238" t="str">
        <f t="shared" si="35"/>
        <v/>
      </c>
      <c r="B81" s="12" t="str">
        <f>IF(LEN(C81)&gt;0,VLOOKUP($F$8,DATA!$A$4:$A$296,1,FALSE),"")</f>
        <v/>
      </c>
      <c r="C81" s="11"/>
      <c r="D81" s="268"/>
      <c r="E81" s="269"/>
      <c r="F81" s="135" t="s">
        <v>119</v>
      </c>
      <c r="G81" s="134" t="s">
        <v>105</v>
      </c>
      <c r="H81" s="125">
        <v>40</v>
      </c>
      <c r="I81" s="223"/>
      <c r="J81" s="223" t="str">
        <f t="shared" si="36"/>
        <v/>
      </c>
      <c r="K81" s="223" t="str">
        <f t="shared" si="36"/>
        <v/>
      </c>
      <c r="L81" s="223" t="str">
        <f t="shared" si="27"/>
        <v/>
      </c>
      <c r="M81" s="223" t="str">
        <f t="shared" si="27"/>
        <v/>
      </c>
      <c r="N81" s="223" t="str">
        <f t="shared" si="27"/>
        <v/>
      </c>
      <c r="O81" s="223" t="str">
        <f t="shared" si="27"/>
        <v/>
      </c>
      <c r="P81" s="223" t="str">
        <f t="shared" si="28"/>
        <v/>
      </c>
      <c r="Q81" s="223" t="str">
        <f t="shared" si="28"/>
        <v/>
      </c>
      <c r="R81" s="223" t="str">
        <f t="shared" si="28"/>
        <v/>
      </c>
      <c r="S81" s="223" t="str">
        <f t="shared" si="28"/>
        <v/>
      </c>
      <c r="T81" s="223" t="str">
        <f t="shared" si="29"/>
        <v/>
      </c>
      <c r="U81" s="223" t="str">
        <f t="shared" si="29"/>
        <v/>
      </c>
      <c r="V81" s="223" t="str">
        <f t="shared" si="29"/>
        <v/>
      </c>
      <c r="W81" s="223" t="str">
        <f t="shared" si="29"/>
        <v/>
      </c>
      <c r="X81" s="223" t="str">
        <f t="shared" si="30"/>
        <v/>
      </c>
      <c r="Y81" s="223" t="str">
        <f t="shared" si="30"/>
        <v/>
      </c>
      <c r="Z81" s="223" t="str">
        <f t="shared" si="30"/>
        <v/>
      </c>
      <c r="AA81" s="223" t="str">
        <f t="shared" si="30"/>
        <v/>
      </c>
      <c r="AB81" s="223" t="str">
        <f t="shared" si="31"/>
        <v/>
      </c>
      <c r="AC81" s="223" t="str">
        <f t="shared" si="31"/>
        <v/>
      </c>
      <c r="AD81" s="223" t="str">
        <f t="shared" si="31"/>
        <v/>
      </c>
      <c r="AE81" s="223" t="str">
        <f t="shared" si="31"/>
        <v/>
      </c>
      <c r="AF81" s="223" t="str">
        <f t="shared" si="32"/>
        <v/>
      </c>
      <c r="AG81" s="223" t="str">
        <f t="shared" si="32"/>
        <v/>
      </c>
      <c r="AH81" s="223" t="str">
        <f t="shared" si="32"/>
        <v/>
      </c>
      <c r="AI81" s="223" t="str">
        <f t="shared" si="32"/>
        <v/>
      </c>
      <c r="AJ81" s="223" t="str">
        <f t="shared" si="33"/>
        <v/>
      </c>
      <c r="AK81" s="223" t="str">
        <f t="shared" si="33"/>
        <v/>
      </c>
      <c r="AL81" s="223" t="str">
        <f t="shared" si="33"/>
        <v/>
      </c>
      <c r="AM81" s="223" t="str">
        <f t="shared" si="33"/>
        <v/>
      </c>
      <c r="AN81" s="223" t="str">
        <f t="shared" si="37"/>
        <v/>
      </c>
      <c r="AO81" s="180"/>
      <c r="AP81" s="181"/>
      <c r="AQ81" s="182">
        <f t="shared" si="38"/>
        <v>0</v>
      </c>
      <c r="AR81" s="182">
        <f t="shared" si="39"/>
        <v>0</v>
      </c>
      <c r="AS81" s="182">
        <f t="shared" si="40"/>
        <v>0</v>
      </c>
      <c r="AT81" s="182">
        <f t="shared" si="41"/>
        <v>0</v>
      </c>
      <c r="AU81" s="182">
        <f t="shared" si="42"/>
        <v>0</v>
      </c>
      <c r="AV81" s="182">
        <f t="shared" si="43"/>
        <v>0</v>
      </c>
      <c r="AW81" s="182">
        <f t="shared" si="44"/>
        <v>0</v>
      </c>
      <c r="AX81" s="235">
        <f t="shared" si="45"/>
        <v>0</v>
      </c>
      <c r="AY81" s="235">
        <f t="shared" si="46"/>
        <v>0</v>
      </c>
      <c r="BC81" s="183">
        <f t="shared" si="6"/>
        <v>0</v>
      </c>
      <c r="BD81" s="183">
        <f t="shared" si="47"/>
        <v>0</v>
      </c>
    </row>
    <row r="82" spans="1:56" s="183" customFormat="1" ht="14.65" hidden="1" customHeight="1" x14ac:dyDescent="0.25">
      <c r="A82" s="238" t="str">
        <f t="shared" si="35"/>
        <v/>
      </c>
      <c r="B82" s="12" t="str">
        <f>IF(LEN(C82)&gt;0,VLOOKUP($F$8,DATA!$A$4:$A$296,1,FALSE),"")</f>
        <v/>
      </c>
      <c r="C82" s="11"/>
      <c r="D82" s="268"/>
      <c r="E82" s="269"/>
      <c r="F82" s="135" t="s">
        <v>119</v>
      </c>
      <c r="G82" s="134" t="s">
        <v>105</v>
      </c>
      <c r="H82" s="125">
        <v>40</v>
      </c>
      <c r="I82" s="223"/>
      <c r="J82" s="223" t="str">
        <f t="shared" si="36"/>
        <v/>
      </c>
      <c r="K82" s="223" t="str">
        <f t="shared" si="36"/>
        <v/>
      </c>
      <c r="L82" s="223" t="str">
        <f t="shared" si="27"/>
        <v/>
      </c>
      <c r="M82" s="223" t="str">
        <f t="shared" si="27"/>
        <v/>
      </c>
      <c r="N82" s="223" t="str">
        <f t="shared" si="27"/>
        <v/>
      </c>
      <c r="O82" s="223" t="str">
        <f t="shared" si="27"/>
        <v/>
      </c>
      <c r="P82" s="223" t="str">
        <f t="shared" si="28"/>
        <v/>
      </c>
      <c r="Q82" s="223" t="str">
        <f t="shared" si="28"/>
        <v/>
      </c>
      <c r="R82" s="223" t="str">
        <f t="shared" si="28"/>
        <v/>
      </c>
      <c r="S82" s="223" t="str">
        <f t="shared" si="28"/>
        <v/>
      </c>
      <c r="T82" s="223" t="str">
        <f t="shared" si="29"/>
        <v/>
      </c>
      <c r="U82" s="223" t="str">
        <f t="shared" si="29"/>
        <v/>
      </c>
      <c r="V82" s="223" t="str">
        <f t="shared" si="29"/>
        <v/>
      </c>
      <c r="W82" s="223" t="str">
        <f t="shared" si="29"/>
        <v/>
      </c>
      <c r="X82" s="223" t="str">
        <f t="shared" si="30"/>
        <v/>
      </c>
      <c r="Y82" s="223" t="str">
        <f t="shared" si="30"/>
        <v/>
      </c>
      <c r="Z82" s="223" t="str">
        <f t="shared" si="30"/>
        <v/>
      </c>
      <c r="AA82" s="223" t="str">
        <f t="shared" si="30"/>
        <v/>
      </c>
      <c r="AB82" s="223" t="str">
        <f t="shared" si="31"/>
        <v/>
      </c>
      <c r="AC82" s="223" t="str">
        <f t="shared" si="31"/>
        <v/>
      </c>
      <c r="AD82" s="223" t="str">
        <f t="shared" si="31"/>
        <v/>
      </c>
      <c r="AE82" s="223" t="str">
        <f t="shared" si="31"/>
        <v/>
      </c>
      <c r="AF82" s="223" t="str">
        <f t="shared" si="32"/>
        <v/>
      </c>
      <c r="AG82" s="223" t="str">
        <f t="shared" si="32"/>
        <v/>
      </c>
      <c r="AH82" s="223" t="str">
        <f t="shared" si="32"/>
        <v/>
      </c>
      <c r="AI82" s="223" t="str">
        <f t="shared" si="32"/>
        <v/>
      </c>
      <c r="AJ82" s="223" t="str">
        <f t="shared" si="33"/>
        <v/>
      </c>
      <c r="AK82" s="223" t="str">
        <f t="shared" si="33"/>
        <v/>
      </c>
      <c r="AL82" s="223" t="str">
        <f t="shared" si="33"/>
        <v/>
      </c>
      <c r="AM82" s="223" t="str">
        <f t="shared" si="33"/>
        <v/>
      </c>
      <c r="AN82" s="223" t="str">
        <f t="shared" si="37"/>
        <v/>
      </c>
      <c r="AO82" s="180"/>
      <c r="AP82" s="181"/>
      <c r="AQ82" s="182">
        <f t="shared" si="38"/>
        <v>0</v>
      </c>
      <c r="AR82" s="182">
        <f t="shared" si="39"/>
        <v>0</v>
      </c>
      <c r="AS82" s="182">
        <f t="shared" si="40"/>
        <v>0</v>
      </c>
      <c r="AT82" s="182">
        <f t="shared" si="41"/>
        <v>0</v>
      </c>
      <c r="AU82" s="182">
        <f t="shared" si="42"/>
        <v>0</v>
      </c>
      <c r="AV82" s="182">
        <f t="shared" si="43"/>
        <v>0</v>
      </c>
      <c r="AW82" s="182">
        <f t="shared" si="44"/>
        <v>0</v>
      </c>
      <c r="AX82" s="235">
        <f t="shared" si="45"/>
        <v>0</v>
      </c>
      <c r="AY82" s="235">
        <f t="shared" si="46"/>
        <v>0</v>
      </c>
      <c r="BC82" s="183">
        <f t="shared" si="6"/>
        <v>0</v>
      </c>
      <c r="BD82" s="183">
        <f t="shared" si="47"/>
        <v>0</v>
      </c>
    </row>
    <row r="83" spans="1:56" s="183" customFormat="1" ht="14.65" hidden="1" customHeight="1" x14ac:dyDescent="0.25">
      <c r="A83" s="238" t="str">
        <f t="shared" si="35"/>
        <v/>
      </c>
      <c r="B83" s="12" t="str">
        <f>IF(LEN(C83)&gt;0,VLOOKUP($F$8,DATA!$A$4:$A$296,1,FALSE),"")</f>
        <v/>
      </c>
      <c r="C83" s="11"/>
      <c r="D83" s="268"/>
      <c r="E83" s="269"/>
      <c r="F83" s="135" t="s">
        <v>119</v>
      </c>
      <c r="G83" s="134" t="s">
        <v>105</v>
      </c>
      <c r="H83" s="125">
        <v>40</v>
      </c>
      <c r="I83" s="223"/>
      <c r="J83" s="223" t="str">
        <f t="shared" si="36"/>
        <v/>
      </c>
      <c r="K83" s="223" t="str">
        <f t="shared" si="36"/>
        <v/>
      </c>
      <c r="L83" s="223" t="str">
        <f t="shared" si="27"/>
        <v/>
      </c>
      <c r="M83" s="223" t="str">
        <f t="shared" si="27"/>
        <v/>
      </c>
      <c r="N83" s="223" t="str">
        <f t="shared" si="27"/>
        <v/>
      </c>
      <c r="O83" s="223" t="str">
        <f t="shared" si="27"/>
        <v/>
      </c>
      <c r="P83" s="223" t="str">
        <f t="shared" si="28"/>
        <v/>
      </c>
      <c r="Q83" s="223" t="str">
        <f t="shared" si="28"/>
        <v/>
      </c>
      <c r="R83" s="223" t="str">
        <f t="shared" si="28"/>
        <v/>
      </c>
      <c r="S83" s="223" t="str">
        <f t="shared" si="28"/>
        <v/>
      </c>
      <c r="T83" s="223" t="str">
        <f t="shared" si="29"/>
        <v/>
      </c>
      <c r="U83" s="223" t="str">
        <f t="shared" si="29"/>
        <v/>
      </c>
      <c r="V83" s="223" t="str">
        <f t="shared" si="29"/>
        <v/>
      </c>
      <c r="W83" s="223" t="str">
        <f t="shared" si="29"/>
        <v/>
      </c>
      <c r="X83" s="223" t="str">
        <f t="shared" si="30"/>
        <v/>
      </c>
      <c r="Y83" s="223" t="str">
        <f t="shared" si="30"/>
        <v/>
      </c>
      <c r="Z83" s="223" t="str">
        <f t="shared" si="30"/>
        <v/>
      </c>
      <c r="AA83" s="223" t="str">
        <f t="shared" si="30"/>
        <v/>
      </c>
      <c r="AB83" s="223" t="str">
        <f t="shared" si="31"/>
        <v/>
      </c>
      <c r="AC83" s="223" t="str">
        <f t="shared" si="31"/>
        <v/>
      </c>
      <c r="AD83" s="223" t="str">
        <f t="shared" si="31"/>
        <v/>
      </c>
      <c r="AE83" s="223" t="str">
        <f t="shared" si="31"/>
        <v/>
      </c>
      <c r="AF83" s="223" t="str">
        <f t="shared" si="32"/>
        <v/>
      </c>
      <c r="AG83" s="223" t="str">
        <f t="shared" si="32"/>
        <v/>
      </c>
      <c r="AH83" s="223" t="str">
        <f t="shared" si="32"/>
        <v/>
      </c>
      <c r="AI83" s="223" t="str">
        <f t="shared" si="32"/>
        <v/>
      </c>
      <c r="AJ83" s="223" t="str">
        <f t="shared" si="33"/>
        <v/>
      </c>
      <c r="AK83" s="223" t="str">
        <f t="shared" si="33"/>
        <v/>
      </c>
      <c r="AL83" s="223" t="str">
        <f t="shared" si="33"/>
        <v/>
      </c>
      <c r="AM83" s="223" t="str">
        <f t="shared" si="33"/>
        <v/>
      </c>
      <c r="AN83" s="223" t="str">
        <f t="shared" si="37"/>
        <v/>
      </c>
      <c r="AO83" s="180"/>
      <c r="AP83" s="181"/>
      <c r="AQ83" s="182">
        <f t="shared" si="38"/>
        <v>0</v>
      </c>
      <c r="AR83" s="182">
        <f t="shared" si="39"/>
        <v>0</v>
      </c>
      <c r="AS83" s="182">
        <f t="shared" si="40"/>
        <v>0</v>
      </c>
      <c r="AT83" s="182">
        <f t="shared" si="41"/>
        <v>0</v>
      </c>
      <c r="AU83" s="182">
        <f t="shared" si="42"/>
        <v>0</v>
      </c>
      <c r="AV83" s="182">
        <f t="shared" si="43"/>
        <v>0</v>
      </c>
      <c r="AW83" s="182">
        <f t="shared" si="44"/>
        <v>0</v>
      </c>
      <c r="AX83" s="235">
        <f t="shared" si="45"/>
        <v>0</v>
      </c>
      <c r="AY83" s="235">
        <f t="shared" si="46"/>
        <v>0</v>
      </c>
      <c r="BC83" s="183">
        <f t="shared" si="6"/>
        <v>0</v>
      </c>
      <c r="BD83" s="183">
        <f t="shared" si="47"/>
        <v>0</v>
      </c>
    </row>
    <row r="84" spans="1:56" s="183" customFormat="1" ht="14.65" hidden="1" customHeight="1" x14ac:dyDescent="0.25">
      <c r="A84" s="238" t="str">
        <f t="shared" si="35"/>
        <v/>
      </c>
      <c r="B84" s="12" t="str">
        <f>IF(LEN(C84)&gt;0,VLOOKUP($F$8,DATA!$A$4:$A$296,1,FALSE),"")</f>
        <v/>
      </c>
      <c r="C84" s="11"/>
      <c r="D84" s="268"/>
      <c r="E84" s="269"/>
      <c r="F84" s="135" t="s">
        <v>119</v>
      </c>
      <c r="G84" s="134" t="s">
        <v>105</v>
      </c>
      <c r="H84" s="125">
        <v>40</v>
      </c>
      <c r="I84" s="223"/>
      <c r="J84" s="223" t="str">
        <f t="shared" si="36"/>
        <v/>
      </c>
      <c r="K84" s="223" t="str">
        <f t="shared" si="36"/>
        <v/>
      </c>
      <c r="L84" s="223" t="str">
        <f t="shared" si="27"/>
        <v/>
      </c>
      <c r="M84" s="223" t="str">
        <f t="shared" si="27"/>
        <v/>
      </c>
      <c r="N84" s="223" t="str">
        <f t="shared" si="27"/>
        <v/>
      </c>
      <c r="O84" s="223" t="str">
        <f t="shared" si="27"/>
        <v/>
      </c>
      <c r="P84" s="223" t="str">
        <f t="shared" si="28"/>
        <v/>
      </c>
      <c r="Q84" s="223" t="str">
        <f t="shared" si="28"/>
        <v/>
      </c>
      <c r="R84" s="223" t="str">
        <f t="shared" si="28"/>
        <v/>
      </c>
      <c r="S84" s="223" t="str">
        <f t="shared" si="28"/>
        <v/>
      </c>
      <c r="T84" s="223" t="str">
        <f t="shared" si="29"/>
        <v/>
      </c>
      <c r="U84" s="223" t="str">
        <f t="shared" si="29"/>
        <v/>
      </c>
      <c r="V84" s="223" t="str">
        <f t="shared" si="29"/>
        <v/>
      </c>
      <c r="W84" s="223" t="str">
        <f t="shared" si="29"/>
        <v/>
      </c>
      <c r="X84" s="223" t="str">
        <f t="shared" si="30"/>
        <v/>
      </c>
      <c r="Y84" s="223" t="str">
        <f t="shared" si="30"/>
        <v/>
      </c>
      <c r="Z84" s="223" t="str">
        <f t="shared" si="30"/>
        <v/>
      </c>
      <c r="AA84" s="223" t="str">
        <f t="shared" si="30"/>
        <v/>
      </c>
      <c r="AB84" s="223" t="str">
        <f t="shared" si="31"/>
        <v/>
      </c>
      <c r="AC84" s="223" t="str">
        <f t="shared" si="31"/>
        <v/>
      </c>
      <c r="AD84" s="223" t="str">
        <f t="shared" si="31"/>
        <v/>
      </c>
      <c r="AE84" s="223" t="str">
        <f t="shared" si="31"/>
        <v/>
      </c>
      <c r="AF84" s="223" t="str">
        <f t="shared" si="32"/>
        <v/>
      </c>
      <c r="AG84" s="223" t="str">
        <f t="shared" si="32"/>
        <v/>
      </c>
      <c r="AH84" s="223" t="str">
        <f t="shared" si="32"/>
        <v/>
      </c>
      <c r="AI84" s="223" t="str">
        <f t="shared" si="32"/>
        <v/>
      </c>
      <c r="AJ84" s="223" t="str">
        <f t="shared" si="33"/>
        <v/>
      </c>
      <c r="AK84" s="223" t="str">
        <f t="shared" si="33"/>
        <v/>
      </c>
      <c r="AL84" s="223" t="str">
        <f t="shared" si="33"/>
        <v/>
      </c>
      <c r="AM84" s="223" t="str">
        <f t="shared" si="33"/>
        <v/>
      </c>
      <c r="AN84" s="223" t="str">
        <f t="shared" si="37"/>
        <v/>
      </c>
      <c r="AO84" s="180"/>
      <c r="AP84" s="181"/>
      <c r="AQ84" s="182">
        <f t="shared" si="38"/>
        <v>0</v>
      </c>
      <c r="AR84" s="182">
        <f t="shared" si="39"/>
        <v>0</v>
      </c>
      <c r="AS84" s="182">
        <f t="shared" si="40"/>
        <v>0</v>
      </c>
      <c r="AT84" s="182">
        <f t="shared" si="41"/>
        <v>0</v>
      </c>
      <c r="AU84" s="182">
        <f t="shared" si="42"/>
        <v>0</v>
      </c>
      <c r="AV84" s="182">
        <f t="shared" si="43"/>
        <v>0</v>
      </c>
      <c r="AW84" s="182">
        <f t="shared" si="44"/>
        <v>0</v>
      </c>
      <c r="AX84" s="235">
        <f t="shared" si="45"/>
        <v>0</v>
      </c>
      <c r="AY84" s="235">
        <f t="shared" si="46"/>
        <v>0</v>
      </c>
      <c r="BC84" s="183">
        <f t="shared" si="6"/>
        <v>0</v>
      </c>
      <c r="BD84" s="183">
        <f t="shared" si="47"/>
        <v>0</v>
      </c>
    </row>
    <row r="85" spans="1:56" s="183" customFormat="1" ht="14.65" hidden="1" customHeight="1" x14ac:dyDescent="0.25">
      <c r="A85" s="238" t="str">
        <f t="shared" si="35"/>
        <v/>
      </c>
      <c r="B85" s="12" t="str">
        <f>IF(LEN(C85)&gt;0,VLOOKUP($F$8,DATA!$A$4:$A$296,1,FALSE),"")</f>
        <v/>
      </c>
      <c r="C85" s="11"/>
      <c r="D85" s="268"/>
      <c r="E85" s="269"/>
      <c r="F85" s="135" t="s">
        <v>119</v>
      </c>
      <c r="G85" s="134" t="s">
        <v>105</v>
      </c>
      <c r="H85" s="125">
        <v>40</v>
      </c>
      <c r="I85" s="223"/>
      <c r="J85" s="223" t="str">
        <f t="shared" si="36"/>
        <v/>
      </c>
      <c r="K85" s="223" t="str">
        <f t="shared" si="36"/>
        <v/>
      </c>
      <c r="L85" s="223" t="str">
        <f t="shared" si="27"/>
        <v/>
      </c>
      <c r="M85" s="223" t="str">
        <f t="shared" si="27"/>
        <v/>
      </c>
      <c r="N85" s="223" t="str">
        <f t="shared" si="27"/>
        <v/>
      </c>
      <c r="O85" s="223" t="str">
        <f t="shared" si="27"/>
        <v/>
      </c>
      <c r="P85" s="223" t="str">
        <f t="shared" si="28"/>
        <v/>
      </c>
      <c r="Q85" s="223" t="str">
        <f t="shared" si="28"/>
        <v/>
      </c>
      <c r="R85" s="223" t="str">
        <f t="shared" si="28"/>
        <v/>
      </c>
      <c r="S85" s="223" t="str">
        <f t="shared" si="28"/>
        <v/>
      </c>
      <c r="T85" s="223" t="str">
        <f t="shared" si="29"/>
        <v/>
      </c>
      <c r="U85" s="223" t="str">
        <f t="shared" si="29"/>
        <v/>
      </c>
      <c r="V85" s="223" t="str">
        <f t="shared" si="29"/>
        <v/>
      </c>
      <c r="W85" s="223" t="str">
        <f t="shared" si="29"/>
        <v/>
      </c>
      <c r="X85" s="223" t="str">
        <f t="shared" si="30"/>
        <v/>
      </c>
      <c r="Y85" s="223" t="str">
        <f t="shared" si="30"/>
        <v/>
      </c>
      <c r="Z85" s="223" t="str">
        <f t="shared" si="30"/>
        <v/>
      </c>
      <c r="AA85" s="223" t="str">
        <f t="shared" si="30"/>
        <v/>
      </c>
      <c r="AB85" s="223" t="str">
        <f t="shared" si="31"/>
        <v/>
      </c>
      <c r="AC85" s="223" t="str">
        <f t="shared" si="31"/>
        <v/>
      </c>
      <c r="AD85" s="223" t="str">
        <f t="shared" si="31"/>
        <v/>
      </c>
      <c r="AE85" s="223" t="str">
        <f t="shared" si="31"/>
        <v/>
      </c>
      <c r="AF85" s="223" t="str">
        <f t="shared" si="32"/>
        <v/>
      </c>
      <c r="AG85" s="223" t="str">
        <f t="shared" si="32"/>
        <v/>
      </c>
      <c r="AH85" s="223" t="str">
        <f t="shared" si="32"/>
        <v/>
      </c>
      <c r="AI85" s="223" t="str">
        <f t="shared" si="32"/>
        <v/>
      </c>
      <c r="AJ85" s="223" t="str">
        <f t="shared" si="33"/>
        <v/>
      </c>
      <c r="AK85" s="223" t="str">
        <f t="shared" si="33"/>
        <v/>
      </c>
      <c r="AL85" s="223" t="str">
        <f t="shared" si="33"/>
        <v/>
      </c>
      <c r="AM85" s="223" t="str">
        <f t="shared" si="33"/>
        <v/>
      </c>
      <c r="AN85" s="223" t="str">
        <f t="shared" si="37"/>
        <v/>
      </c>
      <c r="AO85" s="180"/>
      <c r="AP85" s="181"/>
      <c r="AQ85" s="182">
        <f t="shared" si="38"/>
        <v>0</v>
      </c>
      <c r="AR85" s="182">
        <f t="shared" si="39"/>
        <v>0</v>
      </c>
      <c r="AS85" s="182">
        <f t="shared" si="40"/>
        <v>0</v>
      </c>
      <c r="AT85" s="182">
        <f t="shared" si="41"/>
        <v>0</v>
      </c>
      <c r="AU85" s="182">
        <f t="shared" si="42"/>
        <v>0</v>
      </c>
      <c r="AV85" s="182">
        <f t="shared" si="43"/>
        <v>0</v>
      </c>
      <c r="AW85" s="182">
        <f t="shared" si="44"/>
        <v>0</v>
      </c>
      <c r="AX85" s="235">
        <f t="shared" si="45"/>
        <v>0</v>
      </c>
      <c r="AY85" s="235">
        <f t="shared" si="46"/>
        <v>0</v>
      </c>
      <c r="BC85" s="183">
        <f t="shared" si="6"/>
        <v>0</v>
      </c>
      <c r="BD85" s="183">
        <f t="shared" si="47"/>
        <v>0</v>
      </c>
    </row>
    <row r="86" spans="1:56" s="183" customFormat="1" ht="14.65" hidden="1" customHeight="1" x14ac:dyDescent="0.25">
      <c r="A86" s="238" t="str">
        <f t="shared" si="35"/>
        <v/>
      </c>
      <c r="B86" s="12" t="str">
        <f>IF(LEN(C86)&gt;0,VLOOKUP($F$8,DATA!$A$4:$A$296,1,FALSE),"")</f>
        <v/>
      </c>
      <c r="C86" s="11"/>
      <c r="D86" s="268"/>
      <c r="E86" s="269"/>
      <c r="F86" s="135" t="s">
        <v>119</v>
      </c>
      <c r="G86" s="134" t="s">
        <v>105</v>
      </c>
      <c r="H86" s="125">
        <v>40</v>
      </c>
      <c r="I86" s="223"/>
      <c r="J86" s="223" t="str">
        <f t="shared" si="36"/>
        <v/>
      </c>
      <c r="K86" s="223" t="str">
        <f t="shared" si="36"/>
        <v/>
      </c>
      <c r="L86" s="223" t="str">
        <f t="shared" si="27"/>
        <v/>
      </c>
      <c r="M86" s="223" t="str">
        <f t="shared" si="27"/>
        <v/>
      </c>
      <c r="N86" s="223" t="str">
        <f t="shared" si="27"/>
        <v/>
      </c>
      <c r="O86" s="223" t="str">
        <f t="shared" si="27"/>
        <v/>
      </c>
      <c r="P86" s="223" t="str">
        <f t="shared" si="28"/>
        <v/>
      </c>
      <c r="Q86" s="223" t="str">
        <f t="shared" si="28"/>
        <v/>
      </c>
      <c r="R86" s="223" t="str">
        <f t="shared" si="28"/>
        <v/>
      </c>
      <c r="S86" s="223" t="str">
        <f t="shared" si="28"/>
        <v/>
      </c>
      <c r="T86" s="223" t="str">
        <f t="shared" si="29"/>
        <v/>
      </c>
      <c r="U86" s="223" t="str">
        <f t="shared" si="29"/>
        <v/>
      </c>
      <c r="V86" s="223" t="str">
        <f t="shared" si="29"/>
        <v/>
      </c>
      <c r="W86" s="223" t="str">
        <f t="shared" si="29"/>
        <v/>
      </c>
      <c r="X86" s="223" t="str">
        <f t="shared" si="30"/>
        <v/>
      </c>
      <c r="Y86" s="223" t="str">
        <f t="shared" si="30"/>
        <v/>
      </c>
      <c r="Z86" s="223" t="str">
        <f t="shared" si="30"/>
        <v/>
      </c>
      <c r="AA86" s="223" t="str">
        <f t="shared" si="30"/>
        <v/>
      </c>
      <c r="AB86" s="223" t="str">
        <f t="shared" si="31"/>
        <v/>
      </c>
      <c r="AC86" s="223" t="str">
        <f t="shared" si="31"/>
        <v/>
      </c>
      <c r="AD86" s="223" t="str">
        <f t="shared" si="31"/>
        <v/>
      </c>
      <c r="AE86" s="223" t="str">
        <f t="shared" si="31"/>
        <v/>
      </c>
      <c r="AF86" s="223" t="str">
        <f t="shared" si="32"/>
        <v/>
      </c>
      <c r="AG86" s="223" t="str">
        <f t="shared" si="32"/>
        <v/>
      </c>
      <c r="AH86" s="223" t="str">
        <f t="shared" si="32"/>
        <v/>
      </c>
      <c r="AI86" s="223" t="str">
        <f t="shared" si="32"/>
        <v/>
      </c>
      <c r="AJ86" s="223" t="str">
        <f t="shared" si="33"/>
        <v/>
      </c>
      <c r="AK86" s="223" t="str">
        <f t="shared" si="33"/>
        <v/>
      </c>
      <c r="AL86" s="223" t="str">
        <f t="shared" si="33"/>
        <v/>
      </c>
      <c r="AM86" s="223" t="str">
        <f t="shared" si="33"/>
        <v/>
      </c>
      <c r="AN86" s="223" t="str">
        <f t="shared" si="37"/>
        <v/>
      </c>
      <c r="AO86" s="180"/>
      <c r="AP86" s="181"/>
      <c r="AQ86" s="182">
        <f t="shared" si="38"/>
        <v>0</v>
      </c>
      <c r="AR86" s="182">
        <f t="shared" si="39"/>
        <v>0</v>
      </c>
      <c r="AS86" s="182">
        <f t="shared" si="40"/>
        <v>0</v>
      </c>
      <c r="AT86" s="182">
        <f t="shared" si="41"/>
        <v>0</v>
      </c>
      <c r="AU86" s="182">
        <f t="shared" si="42"/>
        <v>0</v>
      </c>
      <c r="AV86" s="182">
        <f t="shared" si="43"/>
        <v>0</v>
      </c>
      <c r="AW86" s="182">
        <f t="shared" si="44"/>
        <v>0</v>
      </c>
      <c r="AX86" s="235">
        <f t="shared" si="45"/>
        <v>0</v>
      </c>
      <c r="AY86" s="235">
        <f t="shared" si="46"/>
        <v>0</v>
      </c>
      <c r="BC86" s="183">
        <f t="shared" si="6"/>
        <v>0</v>
      </c>
      <c r="BD86" s="183">
        <f t="shared" si="47"/>
        <v>0</v>
      </c>
    </row>
    <row r="87" spans="1:56" s="183" customFormat="1" ht="14.65" hidden="1" customHeight="1" x14ac:dyDescent="0.25">
      <c r="A87" s="238" t="str">
        <f t="shared" si="35"/>
        <v/>
      </c>
      <c r="B87" s="12" t="str">
        <f>IF(LEN(C87)&gt;0,VLOOKUP($F$8,DATA!$A$4:$A$296,1,FALSE),"")</f>
        <v/>
      </c>
      <c r="C87" s="11"/>
      <c r="D87" s="268"/>
      <c r="E87" s="269"/>
      <c r="F87" s="135" t="s">
        <v>119</v>
      </c>
      <c r="G87" s="134" t="s">
        <v>105</v>
      </c>
      <c r="H87" s="125">
        <v>40</v>
      </c>
      <c r="I87" s="223"/>
      <c r="J87" s="223" t="str">
        <f t="shared" si="36"/>
        <v/>
      </c>
      <c r="K87" s="223" t="str">
        <f t="shared" si="36"/>
        <v/>
      </c>
      <c r="L87" s="223" t="str">
        <f t="shared" si="27"/>
        <v/>
      </c>
      <c r="M87" s="223" t="str">
        <f t="shared" si="27"/>
        <v/>
      </c>
      <c r="N87" s="223" t="str">
        <f t="shared" si="27"/>
        <v/>
      </c>
      <c r="O87" s="223" t="str">
        <f t="shared" si="27"/>
        <v/>
      </c>
      <c r="P87" s="223" t="str">
        <f t="shared" si="28"/>
        <v/>
      </c>
      <c r="Q87" s="223" t="str">
        <f t="shared" si="28"/>
        <v/>
      </c>
      <c r="R87" s="223" t="str">
        <f t="shared" si="28"/>
        <v/>
      </c>
      <c r="S87" s="223" t="str">
        <f t="shared" si="28"/>
        <v/>
      </c>
      <c r="T87" s="223" t="str">
        <f t="shared" si="29"/>
        <v/>
      </c>
      <c r="U87" s="223" t="str">
        <f t="shared" si="29"/>
        <v/>
      </c>
      <c r="V87" s="223" t="str">
        <f t="shared" si="29"/>
        <v/>
      </c>
      <c r="W87" s="223" t="str">
        <f t="shared" si="29"/>
        <v/>
      </c>
      <c r="X87" s="223" t="str">
        <f t="shared" si="30"/>
        <v/>
      </c>
      <c r="Y87" s="223" t="str">
        <f t="shared" si="30"/>
        <v/>
      </c>
      <c r="Z87" s="223" t="str">
        <f t="shared" si="30"/>
        <v/>
      </c>
      <c r="AA87" s="223" t="str">
        <f t="shared" si="30"/>
        <v/>
      </c>
      <c r="AB87" s="223" t="str">
        <f t="shared" si="31"/>
        <v/>
      </c>
      <c r="AC87" s="223" t="str">
        <f t="shared" si="31"/>
        <v/>
      </c>
      <c r="AD87" s="223" t="str">
        <f t="shared" si="31"/>
        <v/>
      </c>
      <c r="AE87" s="223" t="str">
        <f t="shared" si="31"/>
        <v/>
      </c>
      <c r="AF87" s="223" t="str">
        <f t="shared" si="32"/>
        <v/>
      </c>
      <c r="AG87" s="223" t="str">
        <f t="shared" si="32"/>
        <v/>
      </c>
      <c r="AH87" s="223" t="str">
        <f t="shared" si="32"/>
        <v/>
      </c>
      <c r="AI87" s="223" t="str">
        <f t="shared" si="32"/>
        <v/>
      </c>
      <c r="AJ87" s="223" t="str">
        <f t="shared" si="33"/>
        <v/>
      </c>
      <c r="AK87" s="223" t="str">
        <f t="shared" si="33"/>
        <v/>
      </c>
      <c r="AL87" s="223" t="str">
        <f t="shared" si="33"/>
        <v/>
      </c>
      <c r="AM87" s="223" t="str">
        <f t="shared" si="33"/>
        <v/>
      </c>
      <c r="AN87" s="223" t="str">
        <f t="shared" si="37"/>
        <v/>
      </c>
      <c r="AO87" s="180"/>
      <c r="AP87" s="181"/>
      <c r="AQ87" s="182">
        <f t="shared" si="38"/>
        <v>0</v>
      </c>
      <c r="AR87" s="182">
        <f t="shared" si="39"/>
        <v>0</v>
      </c>
      <c r="AS87" s="182">
        <f t="shared" si="40"/>
        <v>0</v>
      </c>
      <c r="AT87" s="182">
        <f t="shared" si="41"/>
        <v>0</v>
      </c>
      <c r="AU87" s="182">
        <f t="shared" si="42"/>
        <v>0</v>
      </c>
      <c r="AV87" s="182">
        <f t="shared" si="43"/>
        <v>0</v>
      </c>
      <c r="AW87" s="182">
        <f t="shared" si="44"/>
        <v>0</v>
      </c>
      <c r="AX87" s="235">
        <f t="shared" si="45"/>
        <v>0</v>
      </c>
      <c r="AY87" s="235">
        <f t="shared" si="46"/>
        <v>0</v>
      </c>
      <c r="BC87" s="183">
        <f t="shared" si="6"/>
        <v>0</v>
      </c>
      <c r="BD87" s="183">
        <f t="shared" si="47"/>
        <v>0</v>
      </c>
    </row>
    <row r="88" spans="1:56" s="183" customFormat="1" ht="14.65" hidden="1" customHeight="1" x14ac:dyDescent="0.25">
      <c r="A88" s="238" t="str">
        <f t="shared" si="35"/>
        <v/>
      </c>
      <c r="B88" s="12" t="str">
        <f>IF(LEN(C88)&gt;0,VLOOKUP($F$8,DATA!$A$4:$A$296,1,FALSE),"")</f>
        <v/>
      </c>
      <c r="C88" s="11"/>
      <c r="D88" s="268"/>
      <c r="E88" s="269"/>
      <c r="F88" s="135" t="s">
        <v>119</v>
      </c>
      <c r="G88" s="134" t="s">
        <v>105</v>
      </c>
      <c r="H88" s="125">
        <v>40</v>
      </c>
      <c r="I88" s="223"/>
      <c r="J88" s="223" t="str">
        <f t="shared" si="36"/>
        <v/>
      </c>
      <c r="K88" s="223" t="str">
        <f t="shared" si="36"/>
        <v/>
      </c>
      <c r="L88" s="223" t="str">
        <f t="shared" si="27"/>
        <v/>
      </c>
      <c r="M88" s="223" t="str">
        <f t="shared" si="27"/>
        <v/>
      </c>
      <c r="N88" s="223" t="str">
        <f t="shared" si="27"/>
        <v/>
      </c>
      <c r="O88" s="223" t="str">
        <f t="shared" si="27"/>
        <v/>
      </c>
      <c r="P88" s="223" t="str">
        <f t="shared" si="28"/>
        <v/>
      </c>
      <c r="Q88" s="223" t="str">
        <f t="shared" si="28"/>
        <v/>
      </c>
      <c r="R88" s="223" t="str">
        <f t="shared" si="28"/>
        <v/>
      </c>
      <c r="S88" s="223" t="str">
        <f t="shared" si="28"/>
        <v/>
      </c>
      <c r="T88" s="223" t="str">
        <f t="shared" si="29"/>
        <v/>
      </c>
      <c r="U88" s="223" t="str">
        <f t="shared" si="29"/>
        <v/>
      </c>
      <c r="V88" s="223" t="str">
        <f t="shared" si="29"/>
        <v/>
      </c>
      <c r="W88" s="223" t="str">
        <f t="shared" si="29"/>
        <v/>
      </c>
      <c r="X88" s="223" t="str">
        <f t="shared" si="30"/>
        <v/>
      </c>
      <c r="Y88" s="223" t="str">
        <f t="shared" si="30"/>
        <v/>
      </c>
      <c r="Z88" s="223" t="str">
        <f t="shared" si="30"/>
        <v/>
      </c>
      <c r="AA88" s="223" t="str">
        <f t="shared" si="30"/>
        <v/>
      </c>
      <c r="AB88" s="223" t="str">
        <f t="shared" si="31"/>
        <v/>
      </c>
      <c r="AC88" s="223" t="str">
        <f t="shared" si="31"/>
        <v/>
      </c>
      <c r="AD88" s="223" t="str">
        <f t="shared" si="31"/>
        <v/>
      </c>
      <c r="AE88" s="223" t="str">
        <f t="shared" si="31"/>
        <v/>
      </c>
      <c r="AF88" s="223" t="str">
        <f t="shared" si="32"/>
        <v/>
      </c>
      <c r="AG88" s="223" t="str">
        <f t="shared" si="32"/>
        <v/>
      </c>
      <c r="AH88" s="223" t="str">
        <f t="shared" si="32"/>
        <v/>
      </c>
      <c r="AI88" s="223" t="str">
        <f t="shared" si="32"/>
        <v/>
      </c>
      <c r="AJ88" s="223" t="str">
        <f t="shared" si="33"/>
        <v/>
      </c>
      <c r="AK88" s="223" t="str">
        <f t="shared" si="33"/>
        <v/>
      </c>
      <c r="AL88" s="223" t="str">
        <f t="shared" si="33"/>
        <v/>
      </c>
      <c r="AM88" s="223" t="str">
        <f t="shared" si="33"/>
        <v/>
      </c>
      <c r="AN88" s="223" t="str">
        <f t="shared" si="37"/>
        <v/>
      </c>
      <c r="AO88" s="180"/>
      <c r="AP88" s="181"/>
      <c r="AQ88" s="182">
        <f t="shared" si="38"/>
        <v>0</v>
      </c>
      <c r="AR88" s="182">
        <f t="shared" si="39"/>
        <v>0</v>
      </c>
      <c r="AS88" s="182">
        <f t="shared" si="40"/>
        <v>0</v>
      </c>
      <c r="AT88" s="182">
        <f t="shared" si="41"/>
        <v>0</v>
      </c>
      <c r="AU88" s="182">
        <f t="shared" si="42"/>
        <v>0</v>
      </c>
      <c r="AV88" s="182">
        <f t="shared" si="43"/>
        <v>0</v>
      </c>
      <c r="AW88" s="182">
        <f t="shared" si="44"/>
        <v>0</v>
      </c>
      <c r="AX88" s="235">
        <f t="shared" si="45"/>
        <v>0</v>
      </c>
      <c r="AY88" s="235">
        <f t="shared" si="46"/>
        <v>0</v>
      </c>
      <c r="BC88" s="183">
        <f t="shared" si="6"/>
        <v>0</v>
      </c>
      <c r="BD88" s="183">
        <f t="shared" si="47"/>
        <v>0</v>
      </c>
    </row>
    <row r="89" spans="1:56" s="183" customFormat="1" ht="14.65" hidden="1" customHeight="1" x14ac:dyDescent="0.25">
      <c r="A89" s="238" t="str">
        <f t="shared" si="35"/>
        <v/>
      </c>
      <c r="B89" s="12" t="str">
        <f>IF(LEN(C89)&gt;0,VLOOKUP($F$8,DATA!$A$4:$A$296,1,FALSE),"")</f>
        <v/>
      </c>
      <c r="C89" s="11"/>
      <c r="D89" s="268"/>
      <c r="E89" s="269"/>
      <c r="F89" s="135" t="s">
        <v>119</v>
      </c>
      <c r="G89" s="134" t="s">
        <v>105</v>
      </c>
      <c r="H89" s="125">
        <v>40</v>
      </c>
      <c r="I89" s="223"/>
      <c r="J89" s="223" t="str">
        <f t="shared" si="36"/>
        <v/>
      </c>
      <c r="K89" s="223" t="str">
        <f t="shared" si="36"/>
        <v/>
      </c>
      <c r="L89" s="223" t="str">
        <f t="shared" si="27"/>
        <v/>
      </c>
      <c r="M89" s="223" t="str">
        <f t="shared" si="27"/>
        <v/>
      </c>
      <c r="N89" s="223" t="str">
        <f t="shared" si="27"/>
        <v/>
      </c>
      <c r="O89" s="223" t="str">
        <f t="shared" si="27"/>
        <v/>
      </c>
      <c r="P89" s="223" t="str">
        <f t="shared" si="28"/>
        <v/>
      </c>
      <c r="Q89" s="223" t="str">
        <f t="shared" si="28"/>
        <v/>
      </c>
      <c r="R89" s="223" t="str">
        <f t="shared" si="28"/>
        <v/>
      </c>
      <c r="S89" s="223" t="str">
        <f t="shared" si="28"/>
        <v/>
      </c>
      <c r="T89" s="223" t="str">
        <f t="shared" si="29"/>
        <v/>
      </c>
      <c r="U89" s="223" t="str">
        <f t="shared" si="29"/>
        <v/>
      </c>
      <c r="V89" s="223" t="str">
        <f t="shared" si="29"/>
        <v/>
      </c>
      <c r="W89" s="223" t="str">
        <f t="shared" si="29"/>
        <v/>
      </c>
      <c r="X89" s="223" t="str">
        <f t="shared" si="30"/>
        <v/>
      </c>
      <c r="Y89" s="223" t="str">
        <f t="shared" si="30"/>
        <v/>
      </c>
      <c r="Z89" s="223" t="str">
        <f t="shared" si="30"/>
        <v/>
      </c>
      <c r="AA89" s="223" t="str">
        <f t="shared" si="30"/>
        <v/>
      </c>
      <c r="AB89" s="223" t="str">
        <f t="shared" si="31"/>
        <v/>
      </c>
      <c r="AC89" s="223" t="str">
        <f t="shared" si="31"/>
        <v/>
      </c>
      <c r="AD89" s="223" t="str">
        <f t="shared" si="31"/>
        <v/>
      </c>
      <c r="AE89" s="223" t="str">
        <f t="shared" si="31"/>
        <v/>
      </c>
      <c r="AF89" s="223" t="str">
        <f t="shared" si="32"/>
        <v/>
      </c>
      <c r="AG89" s="223" t="str">
        <f t="shared" si="32"/>
        <v/>
      </c>
      <c r="AH89" s="223" t="str">
        <f t="shared" si="32"/>
        <v/>
      </c>
      <c r="AI89" s="223" t="str">
        <f t="shared" si="32"/>
        <v/>
      </c>
      <c r="AJ89" s="223" t="str">
        <f t="shared" si="33"/>
        <v/>
      </c>
      <c r="AK89" s="223" t="str">
        <f t="shared" si="33"/>
        <v/>
      </c>
      <c r="AL89" s="223" t="str">
        <f t="shared" si="33"/>
        <v/>
      </c>
      <c r="AM89" s="223" t="str">
        <f t="shared" si="33"/>
        <v/>
      </c>
      <c r="AN89" s="223" t="str">
        <f t="shared" si="37"/>
        <v/>
      </c>
      <c r="AO89" s="180"/>
      <c r="AP89" s="181"/>
      <c r="AQ89" s="182">
        <f t="shared" si="38"/>
        <v>0</v>
      </c>
      <c r="AR89" s="182">
        <f t="shared" si="39"/>
        <v>0</v>
      </c>
      <c r="AS89" s="182">
        <f t="shared" si="40"/>
        <v>0</v>
      </c>
      <c r="AT89" s="182">
        <f t="shared" si="41"/>
        <v>0</v>
      </c>
      <c r="AU89" s="182">
        <f t="shared" si="42"/>
        <v>0</v>
      </c>
      <c r="AV89" s="182">
        <f t="shared" si="43"/>
        <v>0</v>
      </c>
      <c r="AW89" s="182">
        <f t="shared" si="44"/>
        <v>0</v>
      </c>
      <c r="AX89" s="235">
        <f t="shared" si="45"/>
        <v>0</v>
      </c>
      <c r="AY89" s="235">
        <f t="shared" si="46"/>
        <v>0</v>
      </c>
      <c r="BC89" s="183">
        <f t="shared" si="6"/>
        <v>0</v>
      </c>
      <c r="BD89" s="183">
        <f t="shared" si="47"/>
        <v>0</v>
      </c>
    </row>
    <row r="90" spans="1:56" s="183" customFormat="1" ht="14.65" hidden="1" customHeight="1" x14ac:dyDescent="0.25">
      <c r="A90" s="238" t="str">
        <f t="shared" si="35"/>
        <v/>
      </c>
      <c r="B90" s="12" t="str">
        <f>IF(LEN(C90)&gt;0,VLOOKUP($F$8,DATA!$A$4:$A$296,1,FALSE),"")</f>
        <v/>
      </c>
      <c r="C90" s="11"/>
      <c r="D90" s="268"/>
      <c r="E90" s="269"/>
      <c r="F90" s="135" t="s">
        <v>119</v>
      </c>
      <c r="G90" s="134" t="s">
        <v>105</v>
      </c>
      <c r="H90" s="125">
        <v>40</v>
      </c>
      <c r="I90" s="223"/>
      <c r="J90" s="223" t="str">
        <f t="shared" si="36"/>
        <v/>
      </c>
      <c r="K90" s="223" t="str">
        <f t="shared" si="36"/>
        <v/>
      </c>
      <c r="L90" s="223" t="str">
        <f t="shared" si="27"/>
        <v/>
      </c>
      <c r="M90" s="223" t="str">
        <f t="shared" si="27"/>
        <v/>
      </c>
      <c r="N90" s="223" t="str">
        <f t="shared" si="27"/>
        <v/>
      </c>
      <c r="O90" s="223" t="str">
        <f t="shared" si="27"/>
        <v/>
      </c>
      <c r="P90" s="223" t="str">
        <f t="shared" si="28"/>
        <v/>
      </c>
      <c r="Q90" s="223" t="str">
        <f t="shared" si="28"/>
        <v/>
      </c>
      <c r="R90" s="223" t="str">
        <f t="shared" si="28"/>
        <v/>
      </c>
      <c r="S90" s="223" t="str">
        <f t="shared" si="28"/>
        <v/>
      </c>
      <c r="T90" s="223" t="str">
        <f t="shared" si="29"/>
        <v/>
      </c>
      <c r="U90" s="223" t="str">
        <f t="shared" si="29"/>
        <v/>
      </c>
      <c r="V90" s="223" t="str">
        <f t="shared" si="29"/>
        <v/>
      </c>
      <c r="W90" s="223" t="str">
        <f t="shared" si="29"/>
        <v/>
      </c>
      <c r="X90" s="223" t="str">
        <f t="shared" si="30"/>
        <v/>
      </c>
      <c r="Y90" s="223" t="str">
        <f t="shared" si="30"/>
        <v/>
      </c>
      <c r="Z90" s="223" t="str">
        <f t="shared" si="30"/>
        <v/>
      </c>
      <c r="AA90" s="223" t="str">
        <f t="shared" si="30"/>
        <v/>
      </c>
      <c r="AB90" s="223" t="str">
        <f t="shared" si="31"/>
        <v/>
      </c>
      <c r="AC90" s="223" t="str">
        <f t="shared" si="31"/>
        <v/>
      </c>
      <c r="AD90" s="223" t="str">
        <f t="shared" si="31"/>
        <v/>
      </c>
      <c r="AE90" s="223" t="str">
        <f t="shared" si="31"/>
        <v/>
      </c>
      <c r="AF90" s="223" t="str">
        <f t="shared" si="32"/>
        <v/>
      </c>
      <c r="AG90" s="223" t="str">
        <f t="shared" si="32"/>
        <v/>
      </c>
      <c r="AH90" s="223" t="str">
        <f t="shared" si="32"/>
        <v/>
      </c>
      <c r="AI90" s="223" t="str">
        <f t="shared" si="32"/>
        <v/>
      </c>
      <c r="AJ90" s="223" t="str">
        <f t="shared" si="33"/>
        <v/>
      </c>
      <c r="AK90" s="223" t="str">
        <f t="shared" si="33"/>
        <v/>
      </c>
      <c r="AL90" s="223" t="str">
        <f t="shared" si="33"/>
        <v/>
      </c>
      <c r="AM90" s="223" t="str">
        <f t="shared" si="33"/>
        <v/>
      </c>
      <c r="AN90" s="223" t="str">
        <f t="shared" si="37"/>
        <v/>
      </c>
      <c r="AO90" s="180"/>
      <c r="AP90" s="181"/>
      <c r="AQ90" s="182">
        <f t="shared" si="38"/>
        <v>0</v>
      </c>
      <c r="AR90" s="182">
        <f t="shared" si="39"/>
        <v>0</v>
      </c>
      <c r="AS90" s="182">
        <f t="shared" si="40"/>
        <v>0</v>
      </c>
      <c r="AT90" s="182">
        <f t="shared" si="41"/>
        <v>0</v>
      </c>
      <c r="AU90" s="182">
        <f t="shared" si="42"/>
        <v>0</v>
      </c>
      <c r="AV90" s="182">
        <f t="shared" si="43"/>
        <v>0</v>
      </c>
      <c r="AW90" s="182">
        <f t="shared" si="44"/>
        <v>0</v>
      </c>
      <c r="AX90" s="235">
        <f t="shared" si="45"/>
        <v>0</v>
      </c>
      <c r="AY90" s="235">
        <f t="shared" si="46"/>
        <v>0</v>
      </c>
      <c r="BC90" s="183">
        <f t="shared" si="6"/>
        <v>0</v>
      </c>
      <c r="BD90" s="183">
        <f t="shared" si="47"/>
        <v>0</v>
      </c>
    </row>
    <row r="91" spans="1:56" s="183" customFormat="1" ht="14.65" hidden="1" customHeight="1" x14ac:dyDescent="0.25">
      <c r="A91" s="238" t="str">
        <f t="shared" si="35"/>
        <v/>
      </c>
      <c r="B91" s="12" t="str">
        <f>IF(LEN(C91)&gt;0,VLOOKUP($F$8,DATA!$A$4:$A$296,1,FALSE),"")</f>
        <v/>
      </c>
      <c r="C91" s="11"/>
      <c r="D91" s="268"/>
      <c r="E91" s="269"/>
      <c r="F91" s="135" t="s">
        <v>119</v>
      </c>
      <c r="G91" s="134" t="s">
        <v>105</v>
      </c>
      <c r="H91" s="125">
        <v>40</v>
      </c>
      <c r="I91" s="223"/>
      <c r="J91" s="223" t="str">
        <f t="shared" si="36"/>
        <v/>
      </c>
      <c r="K91" s="223" t="str">
        <f t="shared" si="36"/>
        <v/>
      </c>
      <c r="L91" s="223" t="str">
        <f t="shared" si="27"/>
        <v/>
      </c>
      <c r="M91" s="223" t="str">
        <f t="shared" si="27"/>
        <v/>
      </c>
      <c r="N91" s="223" t="str">
        <f t="shared" si="27"/>
        <v/>
      </c>
      <c r="O91" s="223" t="str">
        <f t="shared" si="27"/>
        <v/>
      </c>
      <c r="P91" s="223" t="str">
        <f t="shared" si="28"/>
        <v/>
      </c>
      <c r="Q91" s="223" t="str">
        <f t="shared" si="28"/>
        <v/>
      </c>
      <c r="R91" s="223" t="str">
        <f t="shared" si="28"/>
        <v/>
      </c>
      <c r="S91" s="223" t="str">
        <f t="shared" si="28"/>
        <v/>
      </c>
      <c r="T91" s="223" t="str">
        <f t="shared" si="29"/>
        <v/>
      </c>
      <c r="U91" s="223" t="str">
        <f t="shared" si="29"/>
        <v/>
      </c>
      <c r="V91" s="223" t="str">
        <f t="shared" si="29"/>
        <v/>
      </c>
      <c r="W91" s="223" t="str">
        <f t="shared" si="29"/>
        <v/>
      </c>
      <c r="X91" s="223" t="str">
        <f t="shared" si="30"/>
        <v/>
      </c>
      <c r="Y91" s="223" t="str">
        <f t="shared" si="30"/>
        <v/>
      </c>
      <c r="Z91" s="223" t="str">
        <f t="shared" si="30"/>
        <v/>
      </c>
      <c r="AA91" s="223" t="str">
        <f t="shared" si="30"/>
        <v/>
      </c>
      <c r="AB91" s="223" t="str">
        <f t="shared" si="31"/>
        <v/>
      </c>
      <c r="AC91" s="223" t="str">
        <f t="shared" si="31"/>
        <v/>
      </c>
      <c r="AD91" s="223" t="str">
        <f t="shared" si="31"/>
        <v/>
      </c>
      <c r="AE91" s="223" t="str">
        <f t="shared" si="31"/>
        <v/>
      </c>
      <c r="AF91" s="223" t="str">
        <f t="shared" si="32"/>
        <v/>
      </c>
      <c r="AG91" s="223" t="str">
        <f t="shared" si="32"/>
        <v/>
      </c>
      <c r="AH91" s="223" t="str">
        <f t="shared" si="32"/>
        <v/>
      </c>
      <c r="AI91" s="223" t="str">
        <f t="shared" si="32"/>
        <v/>
      </c>
      <c r="AJ91" s="223" t="str">
        <f t="shared" si="33"/>
        <v/>
      </c>
      <c r="AK91" s="223" t="str">
        <f t="shared" si="33"/>
        <v/>
      </c>
      <c r="AL91" s="223" t="str">
        <f t="shared" si="33"/>
        <v/>
      </c>
      <c r="AM91" s="223" t="str">
        <f t="shared" si="33"/>
        <v/>
      </c>
      <c r="AN91" s="223" t="str">
        <f t="shared" si="37"/>
        <v/>
      </c>
      <c r="AO91" s="180"/>
      <c r="AP91" s="181"/>
      <c r="AQ91" s="182">
        <f t="shared" si="38"/>
        <v>0</v>
      </c>
      <c r="AR91" s="182">
        <f t="shared" si="39"/>
        <v>0</v>
      </c>
      <c r="AS91" s="182">
        <f t="shared" si="40"/>
        <v>0</v>
      </c>
      <c r="AT91" s="182">
        <f t="shared" si="41"/>
        <v>0</v>
      </c>
      <c r="AU91" s="182">
        <f t="shared" si="42"/>
        <v>0</v>
      </c>
      <c r="AV91" s="182">
        <f t="shared" si="43"/>
        <v>0</v>
      </c>
      <c r="AW91" s="182">
        <f t="shared" si="44"/>
        <v>0</v>
      </c>
      <c r="AX91" s="235">
        <f t="shared" si="45"/>
        <v>0</v>
      </c>
      <c r="AY91" s="235">
        <f t="shared" si="46"/>
        <v>0</v>
      </c>
      <c r="BC91" s="183">
        <f t="shared" si="6"/>
        <v>0</v>
      </c>
      <c r="BD91" s="183">
        <f t="shared" si="47"/>
        <v>0</v>
      </c>
    </row>
    <row r="92" spans="1:56" s="183" customFormat="1" ht="14.65" hidden="1" customHeight="1" x14ac:dyDescent="0.25">
      <c r="A92" s="238" t="str">
        <f t="shared" si="35"/>
        <v/>
      </c>
      <c r="B92" s="12" t="str">
        <f>IF(LEN(C92)&gt;0,VLOOKUP($F$8,DATA!$A$4:$A$296,1,FALSE),"")</f>
        <v/>
      </c>
      <c r="C92" s="11"/>
      <c r="D92" s="268"/>
      <c r="E92" s="269"/>
      <c r="F92" s="135" t="s">
        <v>119</v>
      </c>
      <c r="G92" s="134" t="s">
        <v>105</v>
      </c>
      <c r="H92" s="125">
        <v>40</v>
      </c>
      <c r="I92" s="223"/>
      <c r="J92" s="223" t="str">
        <f t="shared" si="36"/>
        <v/>
      </c>
      <c r="K92" s="223" t="str">
        <f t="shared" si="36"/>
        <v/>
      </c>
      <c r="L92" s="223" t="str">
        <f t="shared" si="27"/>
        <v/>
      </c>
      <c r="M92" s="223" t="str">
        <f t="shared" si="27"/>
        <v/>
      </c>
      <c r="N92" s="223" t="str">
        <f t="shared" si="27"/>
        <v/>
      </c>
      <c r="O92" s="223" t="str">
        <f t="shared" si="27"/>
        <v/>
      </c>
      <c r="P92" s="223" t="str">
        <f t="shared" si="28"/>
        <v/>
      </c>
      <c r="Q92" s="223" t="str">
        <f t="shared" si="28"/>
        <v/>
      </c>
      <c r="R92" s="223" t="str">
        <f t="shared" si="28"/>
        <v/>
      </c>
      <c r="S92" s="223" t="str">
        <f t="shared" si="28"/>
        <v/>
      </c>
      <c r="T92" s="223" t="str">
        <f t="shared" si="29"/>
        <v/>
      </c>
      <c r="U92" s="223" t="str">
        <f t="shared" si="29"/>
        <v/>
      </c>
      <c r="V92" s="223" t="str">
        <f t="shared" si="29"/>
        <v/>
      </c>
      <c r="W92" s="223" t="str">
        <f t="shared" si="29"/>
        <v/>
      </c>
      <c r="X92" s="223" t="str">
        <f t="shared" si="30"/>
        <v/>
      </c>
      <c r="Y92" s="223" t="str">
        <f t="shared" si="30"/>
        <v/>
      </c>
      <c r="Z92" s="223" t="str">
        <f t="shared" si="30"/>
        <v/>
      </c>
      <c r="AA92" s="223" t="str">
        <f t="shared" si="30"/>
        <v/>
      </c>
      <c r="AB92" s="223" t="str">
        <f t="shared" si="31"/>
        <v/>
      </c>
      <c r="AC92" s="223" t="str">
        <f t="shared" si="31"/>
        <v/>
      </c>
      <c r="AD92" s="223" t="str">
        <f t="shared" si="31"/>
        <v/>
      </c>
      <c r="AE92" s="223" t="str">
        <f t="shared" si="31"/>
        <v/>
      </c>
      <c r="AF92" s="223" t="str">
        <f t="shared" si="32"/>
        <v/>
      </c>
      <c r="AG92" s="223" t="str">
        <f t="shared" si="32"/>
        <v/>
      </c>
      <c r="AH92" s="223" t="str">
        <f t="shared" si="32"/>
        <v/>
      </c>
      <c r="AI92" s="223" t="str">
        <f t="shared" si="32"/>
        <v/>
      </c>
      <c r="AJ92" s="223" t="str">
        <f t="shared" si="33"/>
        <v/>
      </c>
      <c r="AK92" s="223" t="str">
        <f t="shared" si="33"/>
        <v/>
      </c>
      <c r="AL92" s="223" t="str">
        <f t="shared" si="33"/>
        <v/>
      </c>
      <c r="AM92" s="223" t="str">
        <f t="shared" si="33"/>
        <v/>
      </c>
      <c r="AN92" s="223" t="str">
        <f t="shared" si="37"/>
        <v/>
      </c>
      <c r="AO92" s="180"/>
      <c r="AP92" s="181"/>
      <c r="AQ92" s="182">
        <f t="shared" si="38"/>
        <v>0</v>
      </c>
      <c r="AR92" s="182">
        <f t="shared" si="39"/>
        <v>0</v>
      </c>
      <c r="AS92" s="182">
        <f t="shared" si="40"/>
        <v>0</v>
      </c>
      <c r="AT92" s="182">
        <f t="shared" si="41"/>
        <v>0</v>
      </c>
      <c r="AU92" s="182">
        <f t="shared" si="42"/>
        <v>0</v>
      </c>
      <c r="AV92" s="182">
        <f t="shared" si="43"/>
        <v>0</v>
      </c>
      <c r="AW92" s="182">
        <f t="shared" si="44"/>
        <v>0</v>
      </c>
      <c r="AX92" s="235">
        <f t="shared" si="45"/>
        <v>0</v>
      </c>
      <c r="AY92" s="235">
        <f t="shared" si="46"/>
        <v>0</v>
      </c>
      <c r="BC92" s="183">
        <f t="shared" si="6"/>
        <v>0</v>
      </c>
      <c r="BD92" s="183">
        <f t="shared" si="47"/>
        <v>0</v>
      </c>
    </row>
    <row r="93" spans="1:56" s="183" customFormat="1" ht="14.65" hidden="1" customHeight="1" x14ac:dyDescent="0.25">
      <c r="A93" s="238" t="str">
        <f t="shared" si="35"/>
        <v/>
      </c>
      <c r="B93" s="12" t="str">
        <f>IF(LEN(C93)&gt;0,VLOOKUP($F$8,DATA!$A$4:$A$296,1,FALSE),"")</f>
        <v/>
      </c>
      <c r="C93" s="11"/>
      <c r="D93" s="268"/>
      <c r="E93" s="269"/>
      <c r="F93" s="135" t="s">
        <v>119</v>
      </c>
      <c r="G93" s="134" t="s">
        <v>105</v>
      </c>
      <c r="H93" s="125">
        <v>40</v>
      </c>
      <c r="I93" s="223"/>
      <c r="J93" s="223" t="str">
        <f t="shared" si="36"/>
        <v/>
      </c>
      <c r="K93" s="223" t="str">
        <f t="shared" si="36"/>
        <v/>
      </c>
      <c r="L93" s="223" t="str">
        <f t="shared" si="27"/>
        <v/>
      </c>
      <c r="M93" s="223" t="str">
        <f t="shared" si="27"/>
        <v/>
      </c>
      <c r="N93" s="223" t="str">
        <f t="shared" si="27"/>
        <v/>
      </c>
      <c r="O93" s="223" t="str">
        <f t="shared" si="27"/>
        <v/>
      </c>
      <c r="P93" s="223" t="str">
        <f t="shared" si="28"/>
        <v/>
      </c>
      <c r="Q93" s="223" t="str">
        <f t="shared" si="28"/>
        <v/>
      </c>
      <c r="R93" s="223" t="str">
        <f t="shared" si="28"/>
        <v/>
      </c>
      <c r="S93" s="223" t="str">
        <f t="shared" si="28"/>
        <v/>
      </c>
      <c r="T93" s="223" t="str">
        <f t="shared" si="29"/>
        <v/>
      </c>
      <c r="U93" s="223" t="str">
        <f t="shared" si="29"/>
        <v/>
      </c>
      <c r="V93" s="223" t="str">
        <f t="shared" si="29"/>
        <v/>
      </c>
      <c r="W93" s="223" t="str">
        <f t="shared" si="29"/>
        <v/>
      </c>
      <c r="X93" s="223" t="str">
        <f t="shared" si="30"/>
        <v/>
      </c>
      <c r="Y93" s="223" t="str">
        <f t="shared" si="30"/>
        <v/>
      </c>
      <c r="Z93" s="223" t="str">
        <f t="shared" si="30"/>
        <v/>
      </c>
      <c r="AA93" s="223" t="str">
        <f t="shared" si="30"/>
        <v/>
      </c>
      <c r="AB93" s="223" t="str">
        <f t="shared" si="31"/>
        <v/>
      </c>
      <c r="AC93" s="223" t="str">
        <f t="shared" si="31"/>
        <v/>
      </c>
      <c r="AD93" s="223" t="str">
        <f t="shared" si="31"/>
        <v/>
      </c>
      <c r="AE93" s="223" t="str">
        <f t="shared" si="31"/>
        <v/>
      </c>
      <c r="AF93" s="223" t="str">
        <f t="shared" si="32"/>
        <v/>
      </c>
      <c r="AG93" s="223" t="str">
        <f t="shared" si="32"/>
        <v/>
      </c>
      <c r="AH93" s="223" t="str">
        <f t="shared" si="32"/>
        <v/>
      </c>
      <c r="AI93" s="223" t="str">
        <f t="shared" si="32"/>
        <v/>
      </c>
      <c r="AJ93" s="223" t="str">
        <f t="shared" si="33"/>
        <v/>
      </c>
      <c r="AK93" s="223" t="str">
        <f t="shared" si="33"/>
        <v/>
      </c>
      <c r="AL93" s="223" t="str">
        <f t="shared" si="33"/>
        <v/>
      </c>
      <c r="AM93" s="223" t="str">
        <f t="shared" si="33"/>
        <v/>
      </c>
      <c r="AN93" s="223" t="str">
        <f t="shared" si="37"/>
        <v/>
      </c>
      <c r="AO93" s="180"/>
      <c r="AP93" s="181"/>
      <c r="AQ93" s="182">
        <f t="shared" si="38"/>
        <v>0</v>
      </c>
      <c r="AR93" s="182">
        <f t="shared" si="39"/>
        <v>0</v>
      </c>
      <c r="AS93" s="182">
        <f t="shared" si="40"/>
        <v>0</v>
      </c>
      <c r="AT93" s="182">
        <f t="shared" si="41"/>
        <v>0</v>
      </c>
      <c r="AU93" s="182">
        <f t="shared" si="42"/>
        <v>0</v>
      </c>
      <c r="AV93" s="182">
        <f t="shared" si="43"/>
        <v>0</v>
      </c>
      <c r="AW93" s="182">
        <f t="shared" si="44"/>
        <v>0</v>
      </c>
      <c r="AX93" s="235">
        <f t="shared" si="45"/>
        <v>0</v>
      </c>
      <c r="AY93" s="235">
        <f t="shared" si="46"/>
        <v>0</v>
      </c>
      <c r="BC93" s="183">
        <f t="shared" si="6"/>
        <v>0</v>
      </c>
      <c r="BD93" s="183">
        <f t="shared" si="47"/>
        <v>0</v>
      </c>
    </row>
    <row r="94" spans="1:56" s="183" customFormat="1" ht="14.65" hidden="1" customHeight="1" x14ac:dyDescent="0.25">
      <c r="A94" s="238" t="str">
        <f t="shared" si="35"/>
        <v/>
      </c>
      <c r="B94" s="12" t="str">
        <f>IF(LEN(C94)&gt;0,VLOOKUP($F$8,DATA!$A$4:$A$296,1,FALSE),"")</f>
        <v/>
      </c>
      <c r="C94" s="11"/>
      <c r="D94" s="268"/>
      <c r="E94" s="269"/>
      <c r="F94" s="135" t="s">
        <v>119</v>
      </c>
      <c r="G94" s="134" t="s">
        <v>105</v>
      </c>
      <c r="H94" s="125">
        <v>40</v>
      </c>
      <c r="I94" s="223"/>
      <c r="J94" s="223" t="str">
        <f t="shared" si="36"/>
        <v/>
      </c>
      <c r="K94" s="223" t="str">
        <f t="shared" si="36"/>
        <v/>
      </c>
      <c r="L94" s="223" t="str">
        <f t="shared" si="27"/>
        <v/>
      </c>
      <c r="M94" s="223" t="str">
        <f t="shared" si="27"/>
        <v/>
      </c>
      <c r="N94" s="223" t="str">
        <f t="shared" si="27"/>
        <v/>
      </c>
      <c r="O94" s="223" t="str">
        <f t="shared" si="27"/>
        <v/>
      </c>
      <c r="P94" s="223" t="str">
        <f t="shared" si="28"/>
        <v/>
      </c>
      <c r="Q94" s="223" t="str">
        <f t="shared" si="28"/>
        <v/>
      </c>
      <c r="R94" s="223" t="str">
        <f t="shared" si="28"/>
        <v/>
      </c>
      <c r="S94" s="223" t="str">
        <f t="shared" si="28"/>
        <v/>
      </c>
      <c r="T94" s="223" t="str">
        <f t="shared" si="29"/>
        <v/>
      </c>
      <c r="U94" s="223" t="str">
        <f t="shared" si="29"/>
        <v/>
      </c>
      <c r="V94" s="223" t="str">
        <f t="shared" si="29"/>
        <v/>
      </c>
      <c r="W94" s="223" t="str">
        <f t="shared" si="29"/>
        <v/>
      </c>
      <c r="X94" s="223" t="str">
        <f t="shared" si="30"/>
        <v/>
      </c>
      <c r="Y94" s="223" t="str">
        <f t="shared" si="30"/>
        <v/>
      </c>
      <c r="Z94" s="223" t="str">
        <f t="shared" si="30"/>
        <v/>
      </c>
      <c r="AA94" s="223" t="str">
        <f t="shared" si="30"/>
        <v/>
      </c>
      <c r="AB94" s="223" t="str">
        <f t="shared" si="31"/>
        <v/>
      </c>
      <c r="AC94" s="223" t="str">
        <f t="shared" si="31"/>
        <v/>
      </c>
      <c r="AD94" s="223" t="str">
        <f t="shared" si="31"/>
        <v/>
      </c>
      <c r="AE94" s="223" t="str">
        <f t="shared" si="31"/>
        <v/>
      </c>
      <c r="AF94" s="223" t="str">
        <f t="shared" si="32"/>
        <v/>
      </c>
      <c r="AG94" s="223" t="str">
        <f t="shared" si="32"/>
        <v/>
      </c>
      <c r="AH94" s="223" t="str">
        <f t="shared" si="32"/>
        <v/>
      </c>
      <c r="AI94" s="223" t="str">
        <f t="shared" si="32"/>
        <v/>
      </c>
      <c r="AJ94" s="223" t="str">
        <f t="shared" si="33"/>
        <v/>
      </c>
      <c r="AK94" s="223" t="str">
        <f t="shared" si="33"/>
        <v/>
      </c>
      <c r="AL94" s="223" t="str">
        <f t="shared" si="33"/>
        <v/>
      </c>
      <c r="AM94" s="223" t="str">
        <f t="shared" si="33"/>
        <v/>
      </c>
      <c r="AN94" s="223" t="str">
        <f t="shared" si="37"/>
        <v/>
      </c>
      <c r="AO94" s="180"/>
      <c r="AP94" s="181"/>
      <c r="AQ94" s="182">
        <f t="shared" si="38"/>
        <v>0</v>
      </c>
      <c r="AR94" s="182">
        <f t="shared" si="39"/>
        <v>0</v>
      </c>
      <c r="AS94" s="182">
        <f t="shared" si="40"/>
        <v>0</v>
      </c>
      <c r="AT94" s="182">
        <f t="shared" si="41"/>
        <v>0</v>
      </c>
      <c r="AU94" s="182">
        <f t="shared" si="42"/>
        <v>0</v>
      </c>
      <c r="AV94" s="182">
        <f t="shared" si="43"/>
        <v>0</v>
      </c>
      <c r="AW94" s="182">
        <f t="shared" si="44"/>
        <v>0</v>
      </c>
      <c r="AX94" s="235">
        <f t="shared" si="45"/>
        <v>0</v>
      </c>
      <c r="AY94" s="235">
        <f t="shared" si="46"/>
        <v>0</v>
      </c>
      <c r="BC94" s="183">
        <f t="shared" si="6"/>
        <v>0</v>
      </c>
      <c r="BD94" s="183">
        <f t="shared" si="47"/>
        <v>0</v>
      </c>
    </row>
    <row r="95" spans="1:56" s="183" customFormat="1" ht="14.65" hidden="1" customHeight="1" x14ac:dyDescent="0.25">
      <c r="A95" s="238" t="str">
        <f t="shared" si="35"/>
        <v/>
      </c>
      <c r="B95" s="12" t="str">
        <f>IF(LEN(C95)&gt;0,VLOOKUP($F$8,DATA!$A$4:$A$296,1,FALSE),"")</f>
        <v/>
      </c>
      <c r="C95" s="11"/>
      <c r="D95" s="268"/>
      <c r="E95" s="269"/>
      <c r="F95" s="135" t="s">
        <v>119</v>
      </c>
      <c r="G95" s="134" t="s">
        <v>105</v>
      </c>
      <c r="H95" s="125">
        <v>40</v>
      </c>
      <c r="I95" s="223"/>
      <c r="J95" s="223" t="str">
        <f t="shared" si="36"/>
        <v/>
      </c>
      <c r="K95" s="223" t="str">
        <f t="shared" si="36"/>
        <v/>
      </c>
      <c r="L95" s="223" t="str">
        <f t="shared" si="27"/>
        <v/>
      </c>
      <c r="M95" s="223" t="str">
        <f t="shared" si="27"/>
        <v/>
      </c>
      <c r="N95" s="223" t="str">
        <f t="shared" si="27"/>
        <v/>
      </c>
      <c r="O95" s="223" t="str">
        <f t="shared" si="27"/>
        <v/>
      </c>
      <c r="P95" s="223" t="str">
        <f t="shared" si="28"/>
        <v/>
      </c>
      <c r="Q95" s="223" t="str">
        <f t="shared" si="28"/>
        <v/>
      </c>
      <c r="R95" s="223" t="str">
        <f t="shared" si="28"/>
        <v/>
      </c>
      <c r="S95" s="223" t="str">
        <f t="shared" si="28"/>
        <v/>
      </c>
      <c r="T95" s="223" t="str">
        <f t="shared" si="29"/>
        <v/>
      </c>
      <c r="U95" s="223" t="str">
        <f t="shared" si="29"/>
        <v/>
      </c>
      <c r="V95" s="223" t="str">
        <f t="shared" si="29"/>
        <v/>
      </c>
      <c r="W95" s="223" t="str">
        <f t="shared" si="29"/>
        <v/>
      </c>
      <c r="X95" s="223" t="str">
        <f t="shared" si="30"/>
        <v/>
      </c>
      <c r="Y95" s="223" t="str">
        <f t="shared" si="30"/>
        <v/>
      </c>
      <c r="Z95" s="223" t="str">
        <f t="shared" si="30"/>
        <v/>
      </c>
      <c r="AA95" s="223" t="str">
        <f t="shared" si="30"/>
        <v/>
      </c>
      <c r="AB95" s="223" t="str">
        <f t="shared" si="31"/>
        <v/>
      </c>
      <c r="AC95" s="223" t="str">
        <f t="shared" si="31"/>
        <v/>
      </c>
      <c r="AD95" s="223" t="str">
        <f t="shared" si="31"/>
        <v/>
      </c>
      <c r="AE95" s="223" t="str">
        <f t="shared" si="31"/>
        <v/>
      </c>
      <c r="AF95" s="223" t="str">
        <f t="shared" si="32"/>
        <v/>
      </c>
      <c r="AG95" s="223" t="str">
        <f t="shared" si="32"/>
        <v/>
      </c>
      <c r="AH95" s="223" t="str">
        <f t="shared" si="32"/>
        <v/>
      </c>
      <c r="AI95" s="223" t="str">
        <f t="shared" si="32"/>
        <v/>
      </c>
      <c r="AJ95" s="223" t="str">
        <f t="shared" si="33"/>
        <v/>
      </c>
      <c r="AK95" s="223" t="str">
        <f t="shared" si="33"/>
        <v/>
      </c>
      <c r="AL95" s="223" t="str">
        <f t="shared" si="33"/>
        <v/>
      </c>
      <c r="AM95" s="223" t="str">
        <f t="shared" si="33"/>
        <v/>
      </c>
      <c r="AN95" s="223" t="str">
        <f t="shared" si="37"/>
        <v/>
      </c>
      <c r="AO95" s="180"/>
      <c r="AP95" s="181"/>
      <c r="AQ95" s="182">
        <f t="shared" si="38"/>
        <v>0</v>
      </c>
      <c r="AR95" s="182">
        <f t="shared" si="39"/>
        <v>0</v>
      </c>
      <c r="AS95" s="182">
        <f t="shared" si="40"/>
        <v>0</v>
      </c>
      <c r="AT95" s="182">
        <f t="shared" si="41"/>
        <v>0</v>
      </c>
      <c r="AU95" s="182">
        <f t="shared" si="42"/>
        <v>0</v>
      </c>
      <c r="AV95" s="182">
        <f t="shared" si="43"/>
        <v>0</v>
      </c>
      <c r="AW95" s="182">
        <f t="shared" si="44"/>
        <v>0</v>
      </c>
      <c r="AX95" s="235">
        <f t="shared" si="45"/>
        <v>0</v>
      </c>
      <c r="AY95" s="235">
        <f t="shared" si="46"/>
        <v>0</v>
      </c>
      <c r="BC95" s="183">
        <f t="shared" si="6"/>
        <v>0</v>
      </c>
      <c r="BD95" s="183">
        <f t="shared" si="47"/>
        <v>0</v>
      </c>
    </row>
    <row r="96" spans="1:56" s="183" customFormat="1" ht="14.65" hidden="1" customHeight="1" x14ac:dyDescent="0.25">
      <c r="A96" s="238" t="str">
        <f t="shared" si="35"/>
        <v/>
      </c>
      <c r="B96" s="12" t="str">
        <f>IF(LEN(C96)&gt;0,VLOOKUP($F$8,DATA!$A$4:$A$296,1,FALSE),"")</f>
        <v/>
      </c>
      <c r="C96" s="11"/>
      <c r="D96" s="268"/>
      <c r="E96" s="269"/>
      <c r="F96" s="135" t="s">
        <v>119</v>
      </c>
      <c r="G96" s="134" t="s">
        <v>105</v>
      </c>
      <c r="H96" s="125">
        <v>40</v>
      </c>
      <c r="I96" s="223"/>
      <c r="J96" s="223" t="str">
        <f t="shared" si="36"/>
        <v/>
      </c>
      <c r="K96" s="223" t="str">
        <f t="shared" si="36"/>
        <v/>
      </c>
      <c r="L96" s="223" t="str">
        <f t="shared" si="27"/>
        <v/>
      </c>
      <c r="M96" s="223" t="str">
        <f t="shared" si="27"/>
        <v/>
      </c>
      <c r="N96" s="223" t="str">
        <f t="shared" si="27"/>
        <v/>
      </c>
      <c r="O96" s="223" t="str">
        <f t="shared" si="27"/>
        <v/>
      </c>
      <c r="P96" s="223" t="str">
        <f t="shared" si="28"/>
        <v/>
      </c>
      <c r="Q96" s="223" t="str">
        <f t="shared" si="28"/>
        <v/>
      </c>
      <c r="R96" s="223" t="str">
        <f t="shared" si="28"/>
        <v/>
      </c>
      <c r="S96" s="223" t="str">
        <f t="shared" si="28"/>
        <v/>
      </c>
      <c r="T96" s="223" t="str">
        <f t="shared" si="29"/>
        <v/>
      </c>
      <c r="U96" s="223" t="str">
        <f t="shared" si="29"/>
        <v/>
      </c>
      <c r="V96" s="223" t="str">
        <f t="shared" si="29"/>
        <v/>
      </c>
      <c r="W96" s="223" t="str">
        <f t="shared" si="29"/>
        <v/>
      </c>
      <c r="X96" s="223" t="str">
        <f t="shared" si="30"/>
        <v/>
      </c>
      <c r="Y96" s="223" t="str">
        <f t="shared" si="30"/>
        <v/>
      </c>
      <c r="Z96" s="223" t="str">
        <f t="shared" si="30"/>
        <v/>
      </c>
      <c r="AA96" s="223" t="str">
        <f t="shared" si="30"/>
        <v/>
      </c>
      <c r="AB96" s="223" t="str">
        <f t="shared" si="31"/>
        <v/>
      </c>
      <c r="AC96" s="223" t="str">
        <f t="shared" si="31"/>
        <v/>
      </c>
      <c r="AD96" s="223" t="str">
        <f t="shared" si="31"/>
        <v/>
      </c>
      <c r="AE96" s="223" t="str">
        <f t="shared" si="31"/>
        <v/>
      </c>
      <c r="AF96" s="223" t="str">
        <f t="shared" si="32"/>
        <v/>
      </c>
      <c r="AG96" s="223" t="str">
        <f t="shared" si="32"/>
        <v/>
      </c>
      <c r="AH96" s="223" t="str">
        <f t="shared" si="32"/>
        <v/>
      </c>
      <c r="AI96" s="223" t="str">
        <f t="shared" si="32"/>
        <v/>
      </c>
      <c r="AJ96" s="223" t="str">
        <f t="shared" si="33"/>
        <v/>
      </c>
      <c r="AK96" s="223" t="str">
        <f t="shared" si="33"/>
        <v/>
      </c>
      <c r="AL96" s="223" t="str">
        <f t="shared" si="33"/>
        <v/>
      </c>
      <c r="AM96" s="223" t="str">
        <f t="shared" si="33"/>
        <v/>
      </c>
      <c r="AN96" s="223" t="str">
        <f t="shared" si="37"/>
        <v/>
      </c>
      <c r="AO96" s="180"/>
      <c r="AP96" s="181"/>
      <c r="AQ96" s="182">
        <f t="shared" si="38"/>
        <v>0</v>
      </c>
      <c r="AR96" s="182">
        <f t="shared" si="39"/>
        <v>0</v>
      </c>
      <c r="AS96" s="182">
        <f t="shared" si="40"/>
        <v>0</v>
      </c>
      <c r="AT96" s="182">
        <f t="shared" si="41"/>
        <v>0</v>
      </c>
      <c r="AU96" s="182">
        <f t="shared" si="42"/>
        <v>0</v>
      </c>
      <c r="AV96" s="182">
        <f t="shared" si="43"/>
        <v>0</v>
      </c>
      <c r="AW96" s="182">
        <f t="shared" si="44"/>
        <v>0</v>
      </c>
      <c r="AX96" s="235">
        <f t="shared" si="45"/>
        <v>0</v>
      </c>
      <c r="AY96" s="235">
        <f t="shared" si="46"/>
        <v>0</v>
      </c>
      <c r="BC96" s="183">
        <f t="shared" si="6"/>
        <v>0</v>
      </c>
      <c r="BD96" s="183">
        <f t="shared" si="47"/>
        <v>0</v>
      </c>
    </row>
    <row r="97" spans="1:56" s="183" customFormat="1" ht="14.65" hidden="1" customHeight="1" x14ac:dyDescent="0.25">
      <c r="A97" s="238" t="str">
        <f t="shared" si="35"/>
        <v/>
      </c>
      <c r="B97" s="12" t="str">
        <f>IF(LEN(C97)&gt;0,VLOOKUP($F$8,DATA!$A$4:$A$296,1,FALSE),"")</f>
        <v/>
      </c>
      <c r="C97" s="11"/>
      <c r="D97" s="268"/>
      <c r="E97" s="269"/>
      <c r="F97" s="135" t="s">
        <v>119</v>
      </c>
      <c r="G97" s="134" t="s">
        <v>105</v>
      </c>
      <c r="H97" s="125">
        <v>40</v>
      </c>
      <c r="I97" s="223"/>
      <c r="J97" s="223" t="str">
        <f t="shared" si="36"/>
        <v/>
      </c>
      <c r="K97" s="223" t="str">
        <f t="shared" si="36"/>
        <v/>
      </c>
      <c r="L97" s="223" t="str">
        <f t="shared" si="27"/>
        <v/>
      </c>
      <c r="M97" s="223" t="str">
        <f t="shared" si="27"/>
        <v/>
      </c>
      <c r="N97" s="223" t="str">
        <f t="shared" si="27"/>
        <v/>
      </c>
      <c r="O97" s="223" t="str">
        <f t="shared" si="27"/>
        <v/>
      </c>
      <c r="P97" s="223" t="str">
        <f t="shared" si="28"/>
        <v/>
      </c>
      <c r="Q97" s="223" t="str">
        <f t="shared" si="28"/>
        <v/>
      </c>
      <c r="R97" s="223" t="str">
        <f t="shared" si="28"/>
        <v/>
      </c>
      <c r="S97" s="223" t="str">
        <f t="shared" si="28"/>
        <v/>
      </c>
      <c r="T97" s="223" t="str">
        <f t="shared" si="29"/>
        <v/>
      </c>
      <c r="U97" s="223" t="str">
        <f t="shared" si="29"/>
        <v/>
      </c>
      <c r="V97" s="223" t="str">
        <f t="shared" si="29"/>
        <v/>
      </c>
      <c r="W97" s="223" t="str">
        <f t="shared" si="29"/>
        <v/>
      </c>
      <c r="X97" s="223" t="str">
        <f t="shared" si="30"/>
        <v/>
      </c>
      <c r="Y97" s="223" t="str">
        <f t="shared" si="30"/>
        <v/>
      </c>
      <c r="Z97" s="223" t="str">
        <f t="shared" si="30"/>
        <v/>
      </c>
      <c r="AA97" s="223" t="str">
        <f t="shared" si="30"/>
        <v/>
      </c>
      <c r="AB97" s="223" t="str">
        <f t="shared" si="31"/>
        <v/>
      </c>
      <c r="AC97" s="223" t="str">
        <f t="shared" si="31"/>
        <v/>
      </c>
      <c r="AD97" s="223" t="str">
        <f t="shared" si="31"/>
        <v/>
      </c>
      <c r="AE97" s="223" t="str">
        <f t="shared" si="31"/>
        <v/>
      </c>
      <c r="AF97" s="223" t="str">
        <f t="shared" si="32"/>
        <v/>
      </c>
      <c r="AG97" s="223" t="str">
        <f t="shared" si="32"/>
        <v/>
      </c>
      <c r="AH97" s="223" t="str">
        <f t="shared" si="32"/>
        <v/>
      </c>
      <c r="AI97" s="223" t="str">
        <f t="shared" si="32"/>
        <v/>
      </c>
      <c r="AJ97" s="223" t="str">
        <f t="shared" si="33"/>
        <v/>
      </c>
      <c r="AK97" s="223" t="str">
        <f t="shared" si="33"/>
        <v/>
      </c>
      <c r="AL97" s="223" t="str">
        <f t="shared" si="33"/>
        <v/>
      </c>
      <c r="AM97" s="223" t="str">
        <f t="shared" si="33"/>
        <v/>
      </c>
      <c r="AN97" s="223" t="str">
        <f t="shared" si="37"/>
        <v/>
      </c>
      <c r="AO97" s="180"/>
      <c r="AP97" s="181"/>
      <c r="AQ97" s="182">
        <f t="shared" si="38"/>
        <v>0</v>
      </c>
      <c r="AR97" s="182">
        <f t="shared" si="39"/>
        <v>0</v>
      </c>
      <c r="AS97" s="182">
        <f t="shared" si="40"/>
        <v>0</v>
      </c>
      <c r="AT97" s="182">
        <f t="shared" si="41"/>
        <v>0</v>
      </c>
      <c r="AU97" s="182">
        <f t="shared" si="42"/>
        <v>0</v>
      </c>
      <c r="AV97" s="182">
        <f t="shared" si="43"/>
        <v>0</v>
      </c>
      <c r="AW97" s="182">
        <f t="shared" si="44"/>
        <v>0</v>
      </c>
      <c r="AX97" s="235">
        <f t="shared" si="45"/>
        <v>0</v>
      </c>
      <c r="AY97" s="235">
        <f t="shared" si="46"/>
        <v>0</v>
      </c>
      <c r="BC97" s="183">
        <f t="shared" si="6"/>
        <v>0</v>
      </c>
      <c r="BD97" s="183">
        <f t="shared" si="47"/>
        <v>0</v>
      </c>
    </row>
    <row r="98" spans="1:56" s="183" customFormat="1" ht="14.65" hidden="1" customHeight="1" x14ac:dyDescent="0.25">
      <c r="A98" s="238" t="str">
        <f t="shared" si="35"/>
        <v/>
      </c>
      <c r="B98" s="12" t="str">
        <f>IF(LEN(C98)&gt;0,VLOOKUP($F$8,DATA!$A$4:$A$296,1,FALSE),"")</f>
        <v/>
      </c>
      <c r="C98" s="11"/>
      <c r="D98" s="268"/>
      <c r="E98" s="269"/>
      <c r="F98" s="135" t="s">
        <v>119</v>
      </c>
      <c r="G98" s="134" t="s">
        <v>105</v>
      </c>
      <c r="H98" s="125">
        <v>40</v>
      </c>
      <c r="I98" s="223"/>
      <c r="J98" s="223" t="str">
        <f t="shared" si="36"/>
        <v/>
      </c>
      <c r="K98" s="223" t="str">
        <f t="shared" si="36"/>
        <v/>
      </c>
      <c r="L98" s="223" t="str">
        <f t="shared" si="27"/>
        <v/>
      </c>
      <c r="M98" s="223" t="str">
        <f t="shared" si="27"/>
        <v/>
      </c>
      <c r="N98" s="223" t="str">
        <f t="shared" si="27"/>
        <v/>
      </c>
      <c r="O98" s="223" t="str">
        <f t="shared" si="27"/>
        <v/>
      </c>
      <c r="P98" s="223" t="str">
        <f t="shared" si="28"/>
        <v/>
      </c>
      <c r="Q98" s="223" t="str">
        <f t="shared" si="28"/>
        <v/>
      </c>
      <c r="R98" s="223" t="str">
        <f t="shared" si="28"/>
        <v/>
      </c>
      <c r="S98" s="223" t="str">
        <f t="shared" si="28"/>
        <v/>
      </c>
      <c r="T98" s="223" t="str">
        <f t="shared" si="29"/>
        <v/>
      </c>
      <c r="U98" s="223" t="str">
        <f t="shared" si="29"/>
        <v/>
      </c>
      <c r="V98" s="223" t="str">
        <f t="shared" si="29"/>
        <v/>
      </c>
      <c r="W98" s="223" t="str">
        <f t="shared" si="29"/>
        <v/>
      </c>
      <c r="X98" s="223" t="str">
        <f t="shared" si="30"/>
        <v/>
      </c>
      <c r="Y98" s="223" t="str">
        <f t="shared" si="30"/>
        <v/>
      </c>
      <c r="Z98" s="223" t="str">
        <f t="shared" si="30"/>
        <v/>
      </c>
      <c r="AA98" s="223" t="str">
        <f t="shared" si="30"/>
        <v/>
      </c>
      <c r="AB98" s="223" t="str">
        <f t="shared" si="31"/>
        <v/>
      </c>
      <c r="AC98" s="223" t="str">
        <f t="shared" si="31"/>
        <v/>
      </c>
      <c r="AD98" s="223" t="str">
        <f t="shared" si="31"/>
        <v/>
      </c>
      <c r="AE98" s="223" t="str">
        <f t="shared" si="31"/>
        <v/>
      </c>
      <c r="AF98" s="223" t="str">
        <f t="shared" si="32"/>
        <v/>
      </c>
      <c r="AG98" s="223" t="str">
        <f t="shared" si="32"/>
        <v/>
      </c>
      <c r="AH98" s="223" t="str">
        <f t="shared" si="32"/>
        <v/>
      </c>
      <c r="AI98" s="223" t="str">
        <f t="shared" si="32"/>
        <v/>
      </c>
      <c r="AJ98" s="223" t="str">
        <f t="shared" si="33"/>
        <v/>
      </c>
      <c r="AK98" s="223" t="str">
        <f t="shared" si="33"/>
        <v/>
      </c>
      <c r="AL98" s="223" t="str">
        <f t="shared" si="33"/>
        <v/>
      </c>
      <c r="AM98" s="223" t="str">
        <f t="shared" si="33"/>
        <v/>
      </c>
      <c r="AN98" s="223" t="str">
        <f t="shared" si="37"/>
        <v/>
      </c>
      <c r="AO98" s="180"/>
      <c r="AP98" s="181"/>
      <c r="AQ98" s="182">
        <f t="shared" si="38"/>
        <v>0</v>
      </c>
      <c r="AR98" s="182">
        <f t="shared" si="39"/>
        <v>0</v>
      </c>
      <c r="AS98" s="182">
        <f t="shared" si="40"/>
        <v>0</v>
      </c>
      <c r="AT98" s="182">
        <f t="shared" si="41"/>
        <v>0</v>
      </c>
      <c r="AU98" s="182">
        <f t="shared" si="42"/>
        <v>0</v>
      </c>
      <c r="AV98" s="182">
        <f t="shared" si="43"/>
        <v>0</v>
      </c>
      <c r="AW98" s="182">
        <f t="shared" si="44"/>
        <v>0</v>
      </c>
      <c r="AX98" s="235">
        <f t="shared" si="45"/>
        <v>0</v>
      </c>
      <c r="AY98" s="235">
        <f t="shared" si="46"/>
        <v>0</v>
      </c>
      <c r="BC98" s="183">
        <f t="shared" si="6"/>
        <v>0</v>
      </c>
      <c r="BD98" s="183">
        <f t="shared" si="47"/>
        <v>0</v>
      </c>
    </row>
    <row r="99" spans="1:56" s="183" customFormat="1" ht="14.65" hidden="1" customHeight="1" x14ac:dyDescent="0.25">
      <c r="A99" s="238" t="str">
        <f t="shared" si="35"/>
        <v/>
      </c>
      <c r="B99" s="12" t="str">
        <f>IF(LEN(C99)&gt;0,VLOOKUP($F$8,DATA!$A$4:$A$296,1,FALSE),"")</f>
        <v/>
      </c>
      <c r="C99" s="11"/>
      <c r="D99" s="268"/>
      <c r="E99" s="269"/>
      <c r="F99" s="135" t="s">
        <v>119</v>
      </c>
      <c r="G99" s="134" t="s">
        <v>105</v>
      </c>
      <c r="H99" s="125">
        <v>40</v>
      </c>
      <c r="I99" s="223"/>
      <c r="J99" s="223" t="str">
        <f t="shared" si="36"/>
        <v/>
      </c>
      <c r="K99" s="223" t="str">
        <f t="shared" si="36"/>
        <v/>
      </c>
      <c r="L99" s="223" t="str">
        <f t="shared" si="27"/>
        <v/>
      </c>
      <c r="M99" s="223" t="str">
        <f t="shared" si="27"/>
        <v/>
      </c>
      <c r="N99" s="223" t="str">
        <f t="shared" si="27"/>
        <v/>
      </c>
      <c r="O99" s="223" t="str">
        <f t="shared" si="27"/>
        <v/>
      </c>
      <c r="P99" s="223" t="str">
        <f t="shared" si="28"/>
        <v/>
      </c>
      <c r="Q99" s="223" t="str">
        <f t="shared" si="28"/>
        <v/>
      </c>
      <c r="R99" s="223" t="str">
        <f t="shared" si="28"/>
        <v/>
      </c>
      <c r="S99" s="223" t="str">
        <f t="shared" si="28"/>
        <v/>
      </c>
      <c r="T99" s="223" t="str">
        <f t="shared" si="29"/>
        <v/>
      </c>
      <c r="U99" s="223" t="str">
        <f t="shared" si="29"/>
        <v/>
      </c>
      <c r="V99" s="223" t="str">
        <f t="shared" si="29"/>
        <v/>
      </c>
      <c r="W99" s="223" t="str">
        <f t="shared" si="29"/>
        <v/>
      </c>
      <c r="X99" s="223" t="str">
        <f t="shared" si="30"/>
        <v/>
      </c>
      <c r="Y99" s="223" t="str">
        <f t="shared" si="30"/>
        <v/>
      </c>
      <c r="Z99" s="223" t="str">
        <f t="shared" si="30"/>
        <v/>
      </c>
      <c r="AA99" s="223" t="str">
        <f t="shared" si="30"/>
        <v/>
      </c>
      <c r="AB99" s="223" t="str">
        <f t="shared" si="31"/>
        <v/>
      </c>
      <c r="AC99" s="223" t="str">
        <f t="shared" si="31"/>
        <v/>
      </c>
      <c r="AD99" s="223" t="str">
        <f t="shared" si="31"/>
        <v/>
      </c>
      <c r="AE99" s="223" t="str">
        <f t="shared" si="31"/>
        <v/>
      </c>
      <c r="AF99" s="223" t="str">
        <f t="shared" si="32"/>
        <v/>
      </c>
      <c r="AG99" s="223" t="str">
        <f t="shared" si="32"/>
        <v/>
      </c>
      <c r="AH99" s="223" t="str">
        <f t="shared" si="32"/>
        <v/>
      </c>
      <c r="AI99" s="223" t="str">
        <f t="shared" si="32"/>
        <v/>
      </c>
      <c r="AJ99" s="223" t="str">
        <f t="shared" si="33"/>
        <v/>
      </c>
      <c r="AK99" s="223" t="str">
        <f t="shared" si="33"/>
        <v/>
      </c>
      <c r="AL99" s="223" t="str">
        <f t="shared" si="33"/>
        <v/>
      </c>
      <c r="AM99" s="223" t="str">
        <f t="shared" si="33"/>
        <v/>
      </c>
      <c r="AN99" s="223" t="str">
        <f t="shared" si="37"/>
        <v/>
      </c>
      <c r="AO99" s="180"/>
      <c r="AP99" s="181"/>
      <c r="AQ99" s="182">
        <f t="shared" si="38"/>
        <v>0</v>
      </c>
      <c r="AR99" s="182">
        <f t="shared" si="39"/>
        <v>0</v>
      </c>
      <c r="AS99" s="182">
        <f t="shared" si="40"/>
        <v>0</v>
      </c>
      <c r="AT99" s="182">
        <f t="shared" si="41"/>
        <v>0</v>
      </c>
      <c r="AU99" s="182">
        <f t="shared" si="42"/>
        <v>0</v>
      </c>
      <c r="AV99" s="182">
        <f t="shared" si="43"/>
        <v>0</v>
      </c>
      <c r="AW99" s="182">
        <f t="shared" si="44"/>
        <v>0</v>
      </c>
      <c r="AX99" s="235">
        <f t="shared" si="45"/>
        <v>0</v>
      </c>
      <c r="AY99" s="235">
        <f t="shared" si="46"/>
        <v>0</v>
      </c>
      <c r="BC99" s="183">
        <f t="shared" si="6"/>
        <v>0</v>
      </c>
      <c r="BD99" s="183">
        <f t="shared" si="47"/>
        <v>0</v>
      </c>
    </row>
    <row r="100" spans="1:56" s="183" customFormat="1" ht="14.65" hidden="1" customHeight="1" x14ac:dyDescent="0.25">
      <c r="A100" s="238" t="str">
        <f t="shared" si="35"/>
        <v/>
      </c>
      <c r="B100" s="12" t="str">
        <f>IF(LEN(C100)&gt;0,VLOOKUP($F$8,DATA!$A$4:$A$296,1,FALSE),"")</f>
        <v/>
      </c>
      <c r="C100" s="11"/>
      <c r="D100" s="268"/>
      <c r="E100" s="269"/>
      <c r="F100" s="135" t="s">
        <v>119</v>
      </c>
      <c r="G100" s="134" t="s">
        <v>105</v>
      </c>
      <c r="H100" s="125">
        <v>40</v>
      </c>
      <c r="I100" s="223"/>
      <c r="J100" s="223" t="str">
        <f t="shared" si="36"/>
        <v/>
      </c>
      <c r="K100" s="223" t="str">
        <f t="shared" si="36"/>
        <v/>
      </c>
      <c r="L100" s="223" t="str">
        <f t="shared" si="27"/>
        <v/>
      </c>
      <c r="M100" s="223" t="str">
        <f t="shared" si="27"/>
        <v/>
      </c>
      <c r="N100" s="223" t="str">
        <f t="shared" si="27"/>
        <v/>
      </c>
      <c r="O100" s="223" t="str">
        <f t="shared" si="27"/>
        <v/>
      </c>
      <c r="P100" s="223" t="str">
        <f t="shared" si="28"/>
        <v/>
      </c>
      <c r="Q100" s="223" t="str">
        <f t="shared" si="28"/>
        <v/>
      </c>
      <c r="R100" s="223" t="str">
        <f t="shared" si="28"/>
        <v/>
      </c>
      <c r="S100" s="223" t="str">
        <f t="shared" si="28"/>
        <v/>
      </c>
      <c r="T100" s="223" t="str">
        <f t="shared" si="29"/>
        <v/>
      </c>
      <c r="U100" s="223" t="str">
        <f t="shared" si="29"/>
        <v/>
      </c>
      <c r="V100" s="223" t="str">
        <f t="shared" si="29"/>
        <v/>
      </c>
      <c r="W100" s="223" t="str">
        <f t="shared" si="29"/>
        <v/>
      </c>
      <c r="X100" s="223" t="str">
        <f t="shared" si="30"/>
        <v/>
      </c>
      <c r="Y100" s="223" t="str">
        <f t="shared" si="30"/>
        <v/>
      </c>
      <c r="Z100" s="223" t="str">
        <f t="shared" si="30"/>
        <v/>
      </c>
      <c r="AA100" s="223" t="str">
        <f t="shared" si="30"/>
        <v/>
      </c>
      <c r="AB100" s="223" t="str">
        <f t="shared" si="31"/>
        <v/>
      </c>
      <c r="AC100" s="223" t="str">
        <f t="shared" si="31"/>
        <v/>
      </c>
      <c r="AD100" s="223" t="str">
        <f t="shared" si="31"/>
        <v/>
      </c>
      <c r="AE100" s="223" t="str">
        <f t="shared" si="31"/>
        <v/>
      </c>
      <c r="AF100" s="223" t="str">
        <f t="shared" si="32"/>
        <v/>
      </c>
      <c r="AG100" s="223" t="str">
        <f t="shared" si="32"/>
        <v/>
      </c>
      <c r="AH100" s="223" t="str">
        <f t="shared" si="32"/>
        <v/>
      </c>
      <c r="AI100" s="223" t="str">
        <f t="shared" si="32"/>
        <v/>
      </c>
      <c r="AJ100" s="223" t="str">
        <f t="shared" si="33"/>
        <v/>
      </c>
      <c r="AK100" s="223" t="str">
        <f t="shared" si="33"/>
        <v/>
      </c>
      <c r="AL100" s="223" t="str">
        <f t="shared" si="33"/>
        <v/>
      </c>
      <c r="AM100" s="223" t="str">
        <f t="shared" si="33"/>
        <v/>
      </c>
      <c r="AN100" s="223" t="str">
        <f t="shared" si="37"/>
        <v/>
      </c>
      <c r="AO100" s="180"/>
      <c r="AP100" s="181"/>
      <c r="AQ100" s="182">
        <f t="shared" si="38"/>
        <v>0</v>
      </c>
      <c r="AR100" s="182">
        <f t="shared" si="39"/>
        <v>0</v>
      </c>
      <c r="AS100" s="182">
        <f t="shared" si="40"/>
        <v>0</v>
      </c>
      <c r="AT100" s="182">
        <f t="shared" si="41"/>
        <v>0</v>
      </c>
      <c r="AU100" s="182">
        <f t="shared" si="42"/>
        <v>0</v>
      </c>
      <c r="AV100" s="182">
        <f t="shared" si="43"/>
        <v>0</v>
      </c>
      <c r="AW100" s="182">
        <f t="shared" si="44"/>
        <v>0</v>
      </c>
      <c r="AX100" s="235">
        <f t="shared" si="45"/>
        <v>0</v>
      </c>
      <c r="AY100" s="235">
        <f t="shared" si="46"/>
        <v>0</v>
      </c>
      <c r="BC100" s="183">
        <f t="shared" si="6"/>
        <v>0</v>
      </c>
      <c r="BD100" s="183">
        <f t="shared" si="47"/>
        <v>0</v>
      </c>
    </row>
    <row r="101" spans="1:56" s="183" customFormat="1" ht="14.65" hidden="1" customHeight="1" x14ac:dyDescent="0.25">
      <c r="A101" s="238" t="str">
        <f t="shared" si="35"/>
        <v/>
      </c>
      <c r="B101" s="12" t="str">
        <f>IF(LEN(C101)&gt;0,VLOOKUP($F$8,DATA!$A$4:$A$296,1,FALSE),"")</f>
        <v/>
      </c>
      <c r="C101" s="11"/>
      <c r="D101" s="268"/>
      <c r="E101" s="269"/>
      <c r="F101" s="135" t="s">
        <v>119</v>
      </c>
      <c r="G101" s="134" t="s">
        <v>105</v>
      </c>
      <c r="H101" s="125">
        <v>40</v>
      </c>
      <c r="I101" s="223"/>
      <c r="J101" s="223" t="str">
        <f t="shared" si="36"/>
        <v/>
      </c>
      <c r="K101" s="223" t="str">
        <f t="shared" si="36"/>
        <v/>
      </c>
      <c r="L101" s="223" t="str">
        <f t="shared" si="27"/>
        <v/>
      </c>
      <c r="M101" s="223" t="str">
        <f t="shared" si="27"/>
        <v/>
      </c>
      <c r="N101" s="223" t="str">
        <f t="shared" si="27"/>
        <v/>
      </c>
      <c r="O101" s="223" t="str">
        <f t="shared" si="27"/>
        <v/>
      </c>
      <c r="P101" s="223" t="str">
        <f t="shared" si="28"/>
        <v/>
      </c>
      <c r="Q101" s="223" t="str">
        <f t="shared" si="28"/>
        <v/>
      </c>
      <c r="R101" s="223" t="str">
        <f t="shared" si="28"/>
        <v/>
      </c>
      <c r="S101" s="223" t="str">
        <f t="shared" si="28"/>
        <v/>
      </c>
      <c r="T101" s="223" t="str">
        <f t="shared" si="29"/>
        <v/>
      </c>
      <c r="U101" s="223" t="str">
        <f t="shared" si="29"/>
        <v/>
      </c>
      <c r="V101" s="223" t="str">
        <f t="shared" si="29"/>
        <v/>
      </c>
      <c r="W101" s="223" t="str">
        <f t="shared" si="29"/>
        <v/>
      </c>
      <c r="X101" s="223" t="str">
        <f t="shared" si="30"/>
        <v/>
      </c>
      <c r="Y101" s="223" t="str">
        <f t="shared" si="30"/>
        <v/>
      </c>
      <c r="Z101" s="223" t="str">
        <f t="shared" si="30"/>
        <v/>
      </c>
      <c r="AA101" s="223" t="str">
        <f t="shared" si="30"/>
        <v/>
      </c>
      <c r="AB101" s="223" t="str">
        <f t="shared" si="31"/>
        <v/>
      </c>
      <c r="AC101" s="223" t="str">
        <f t="shared" si="31"/>
        <v/>
      </c>
      <c r="AD101" s="223" t="str">
        <f t="shared" si="31"/>
        <v/>
      </c>
      <c r="AE101" s="223" t="str">
        <f t="shared" si="31"/>
        <v/>
      </c>
      <c r="AF101" s="223" t="str">
        <f t="shared" si="32"/>
        <v/>
      </c>
      <c r="AG101" s="223" t="str">
        <f t="shared" si="32"/>
        <v/>
      </c>
      <c r="AH101" s="223" t="str">
        <f t="shared" si="32"/>
        <v/>
      </c>
      <c r="AI101" s="223" t="str">
        <f t="shared" si="32"/>
        <v/>
      </c>
      <c r="AJ101" s="223" t="str">
        <f t="shared" si="33"/>
        <v/>
      </c>
      <c r="AK101" s="223" t="str">
        <f t="shared" si="33"/>
        <v/>
      </c>
      <c r="AL101" s="223" t="str">
        <f t="shared" si="33"/>
        <v/>
      </c>
      <c r="AM101" s="223" t="str">
        <f t="shared" si="33"/>
        <v/>
      </c>
      <c r="AN101" s="223" t="str">
        <f t="shared" si="37"/>
        <v/>
      </c>
      <c r="AO101" s="180"/>
      <c r="AP101" s="181"/>
      <c r="AQ101" s="182">
        <f t="shared" si="38"/>
        <v>0</v>
      </c>
      <c r="AR101" s="182">
        <f t="shared" si="39"/>
        <v>0</v>
      </c>
      <c r="AS101" s="182">
        <f t="shared" si="40"/>
        <v>0</v>
      </c>
      <c r="AT101" s="182">
        <f t="shared" si="41"/>
        <v>0</v>
      </c>
      <c r="AU101" s="182">
        <f t="shared" si="42"/>
        <v>0</v>
      </c>
      <c r="AV101" s="182">
        <f t="shared" si="43"/>
        <v>0</v>
      </c>
      <c r="AW101" s="182">
        <f t="shared" si="44"/>
        <v>0</v>
      </c>
      <c r="AX101" s="235">
        <f t="shared" si="45"/>
        <v>0</v>
      </c>
      <c r="AY101" s="235">
        <f t="shared" si="46"/>
        <v>0</v>
      </c>
      <c r="BC101" s="183">
        <f t="shared" si="6"/>
        <v>0</v>
      </c>
      <c r="BD101" s="183">
        <f t="shared" si="47"/>
        <v>0</v>
      </c>
    </row>
    <row r="102" spans="1:56" s="183" customFormat="1" ht="14.65" hidden="1" customHeight="1" x14ac:dyDescent="0.25">
      <c r="A102" s="238" t="str">
        <f t="shared" si="35"/>
        <v/>
      </c>
      <c r="B102" s="12" t="str">
        <f>IF(LEN(C102)&gt;0,VLOOKUP($F$8,DATA!$A$4:$A$296,1,FALSE),"")</f>
        <v/>
      </c>
      <c r="C102" s="11"/>
      <c r="D102" s="268"/>
      <c r="E102" s="269"/>
      <c r="F102" s="135" t="s">
        <v>119</v>
      </c>
      <c r="G102" s="134" t="s">
        <v>105</v>
      </c>
      <c r="H102" s="125">
        <v>40</v>
      </c>
      <c r="I102" s="223"/>
      <c r="J102" s="223" t="str">
        <f t="shared" si="36"/>
        <v/>
      </c>
      <c r="K102" s="223" t="str">
        <f t="shared" si="36"/>
        <v/>
      </c>
      <c r="L102" s="223" t="str">
        <f t="shared" si="27"/>
        <v/>
      </c>
      <c r="M102" s="223" t="str">
        <f t="shared" si="27"/>
        <v/>
      </c>
      <c r="N102" s="223" t="str">
        <f t="shared" si="27"/>
        <v/>
      </c>
      <c r="O102" s="223" t="str">
        <f t="shared" si="27"/>
        <v/>
      </c>
      <c r="P102" s="223" t="str">
        <f t="shared" si="28"/>
        <v/>
      </c>
      <c r="Q102" s="223" t="str">
        <f t="shared" si="28"/>
        <v/>
      </c>
      <c r="R102" s="223" t="str">
        <f t="shared" si="28"/>
        <v/>
      </c>
      <c r="S102" s="223" t="str">
        <f t="shared" si="28"/>
        <v/>
      </c>
      <c r="T102" s="223" t="str">
        <f t="shared" si="29"/>
        <v/>
      </c>
      <c r="U102" s="223" t="str">
        <f t="shared" si="29"/>
        <v/>
      </c>
      <c r="V102" s="223" t="str">
        <f t="shared" si="29"/>
        <v/>
      </c>
      <c r="W102" s="223" t="str">
        <f t="shared" si="29"/>
        <v/>
      </c>
      <c r="X102" s="223" t="str">
        <f t="shared" si="30"/>
        <v/>
      </c>
      <c r="Y102" s="223" t="str">
        <f t="shared" si="30"/>
        <v/>
      </c>
      <c r="Z102" s="223" t="str">
        <f t="shared" si="30"/>
        <v/>
      </c>
      <c r="AA102" s="223" t="str">
        <f t="shared" si="30"/>
        <v/>
      </c>
      <c r="AB102" s="223" t="str">
        <f t="shared" si="31"/>
        <v/>
      </c>
      <c r="AC102" s="223" t="str">
        <f t="shared" si="31"/>
        <v/>
      </c>
      <c r="AD102" s="223" t="str">
        <f t="shared" si="31"/>
        <v/>
      </c>
      <c r="AE102" s="223" t="str">
        <f t="shared" si="31"/>
        <v/>
      </c>
      <c r="AF102" s="223" t="str">
        <f t="shared" si="32"/>
        <v/>
      </c>
      <c r="AG102" s="223" t="str">
        <f t="shared" si="32"/>
        <v/>
      </c>
      <c r="AH102" s="223" t="str">
        <f t="shared" si="32"/>
        <v/>
      </c>
      <c r="AI102" s="223" t="str">
        <f t="shared" si="32"/>
        <v/>
      </c>
      <c r="AJ102" s="223" t="str">
        <f t="shared" si="33"/>
        <v/>
      </c>
      <c r="AK102" s="223" t="str">
        <f t="shared" si="33"/>
        <v/>
      </c>
      <c r="AL102" s="223" t="str">
        <f t="shared" si="33"/>
        <v/>
      </c>
      <c r="AM102" s="223" t="str">
        <f t="shared" si="33"/>
        <v/>
      </c>
      <c r="AN102" s="223" t="str">
        <f t="shared" si="37"/>
        <v/>
      </c>
      <c r="AO102" s="180"/>
      <c r="AP102" s="181"/>
      <c r="AQ102" s="182">
        <f t="shared" si="38"/>
        <v>0</v>
      </c>
      <c r="AR102" s="182">
        <f t="shared" si="39"/>
        <v>0</v>
      </c>
      <c r="AS102" s="182">
        <f t="shared" si="40"/>
        <v>0</v>
      </c>
      <c r="AT102" s="182">
        <f t="shared" si="41"/>
        <v>0</v>
      </c>
      <c r="AU102" s="182">
        <f t="shared" si="42"/>
        <v>0</v>
      </c>
      <c r="AV102" s="182">
        <f t="shared" si="43"/>
        <v>0</v>
      </c>
      <c r="AW102" s="182">
        <f t="shared" si="44"/>
        <v>0</v>
      </c>
      <c r="AX102" s="235">
        <f t="shared" si="45"/>
        <v>0</v>
      </c>
      <c r="AY102" s="235">
        <f t="shared" si="46"/>
        <v>0</v>
      </c>
      <c r="BC102" s="183">
        <f t="shared" si="6"/>
        <v>0</v>
      </c>
      <c r="BD102" s="183">
        <f t="shared" si="47"/>
        <v>0</v>
      </c>
    </row>
    <row r="103" spans="1:56" s="183" customFormat="1" ht="14.65" hidden="1" customHeight="1" x14ac:dyDescent="0.25">
      <c r="A103" s="238" t="str">
        <f t="shared" si="35"/>
        <v/>
      </c>
      <c r="B103" s="12" t="str">
        <f>IF(LEN(C103)&gt;0,VLOOKUP($F$8,DATA!$A$4:$A$296,1,FALSE),"")</f>
        <v/>
      </c>
      <c r="C103" s="11"/>
      <c r="D103" s="268"/>
      <c r="E103" s="269"/>
      <c r="F103" s="135" t="s">
        <v>119</v>
      </c>
      <c r="G103" s="134" t="s">
        <v>105</v>
      </c>
      <c r="H103" s="125">
        <v>40</v>
      </c>
      <c r="I103" s="223"/>
      <c r="J103" s="223" t="str">
        <f t="shared" si="36"/>
        <v/>
      </c>
      <c r="K103" s="223" t="str">
        <f t="shared" si="36"/>
        <v/>
      </c>
      <c r="L103" s="223" t="str">
        <f t="shared" si="27"/>
        <v/>
      </c>
      <c r="M103" s="223" t="str">
        <f t="shared" si="27"/>
        <v/>
      </c>
      <c r="N103" s="223" t="str">
        <f t="shared" si="27"/>
        <v/>
      </c>
      <c r="O103" s="223" t="str">
        <f t="shared" si="27"/>
        <v/>
      </c>
      <c r="P103" s="223" t="str">
        <f t="shared" si="28"/>
        <v/>
      </c>
      <c r="Q103" s="223" t="str">
        <f t="shared" si="28"/>
        <v/>
      </c>
      <c r="R103" s="223" t="str">
        <f t="shared" si="28"/>
        <v/>
      </c>
      <c r="S103" s="223" t="str">
        <f t="shared" si="28"/>
        <v/>
      </c>
      <c r="T103" s="223" t="str">
        <f t="shared" si="29"/>
        <v/>
      </c>
      <c r="U103" s="223" t="str">
        <f t="shared" si="29"/>
        <v/>
      </c>
      <c r="V103" s="223" t="str">
        <f t="shared" si="29"/>
        <v/>
      </c>
      <c r="W103" s="223" t="str">
        <f t="shared" si="29"/>
        <v/>
      </c>
      <c r="X103" s="223" t="str">
        <f t="shared" si="30"/>
        <v/>
      </c>
      <c r="Y103" s="223" t="str">
        <f t="shared" si="30"/>
        <v/>
      </c>
      <c r="Z103" s="223" t="str">
        <f t="shared" si="30"/>
        <v/>
      </c>
      <c r="AA103" s="223" t="str">
        <f t="shared" si="30"/>
        <v/>
      </c>
      <c r="AB103" s="223" t="str">
        <f t="shared" si="31"/>
        <v/>
      </c>
      <c r="AC103" s="223" t="str">
        <f t="shared" si="31"/>
        <v/>
      </c>
      <c r="AD103" s="223" t="str">
        <f t="shared" si="31"/>
        <v/>
      </c>
      <c r="AE103" s="223" t="str">
        <f t="shared" si="31"/>
        <v/>
      </c>
      <c r="AF103" s="223" t="str">
        <f t="shared" si="32"/>
        <v/>
      </c>
      <c r="AG103" s="223" t="str">
        <f t="shared" si="32"/>
        <v/>
      </c>
      <c r="AH103" s="223" t="str">
        <f t="shared" si="32"/>
        <v/>
      </c>
      <c r="AI103" s="223" t="str">
        <f t="shared" si="32"/>
        <v/>
      </c>
      <c r="AJ103" s="223" t="str">
        <f t="shared" si="33"/>
        <v/>
      </c>
      <c r="AK103" s="223" t="str">
        <f t="shared" si="33"/>
        <v/>
      </c>
      <c r="AL103" s="223" t="str">
        <f t="shared" si="33"/>
        <v/>
      </c>
      <c r="AM103" s="223" t="str">
        <f t="shared" si="33"/>
        <v/>
      </c>
      <c r="AN103" s="223" t="str">
        <f t="shared" si="37"/>
        <v/>
      </c>
      <c r="AO103" s="180"/>
      <c r="AP103" s="181"/>
      <c r="AQ103" s="182">
        <f t="shared" si="38"/>
        <v>0</v>
      </c>
      <c r="AR103" s="182">
        <f t="shared" si="39"/>
        <v>0</v>
      </c>
      <c r="AS103" s="182">
        <f t="shared" si="40"/>
        <v>0</v>
      </c>
      <c r="AT103" s="182">
        <f t="shared" si="41"/>
        <v>0</v>
      </c>
      <c r="AU103" s="182">
        <f t="shared" si="42"/>
        <v>0</v>
      </c>
      <c r="AV103" s="182">
        <f t="shared" si="43"/>
        <v>0</v>
      </c>
      <c r="AW103" s="182">
        <f t="shared" si="44"/>
        <v>0</v>
      </c>
      <c r="AX103" s="235">
        <f t="shared" si="45"/>
        <v>0</v>
      </c>
      <c r="AY103" s="235">
        <f t="shared" si="46"/>
        <v>0</v>
      </c>
      <c r="BC103" s="183">
        <f t="shared" si="6"/>
        <v>0</v>
      </c>
      <c r="BD103" s="183">
        <f t="shared" si="47"/>
        <v>0</v>
      </c>
    </row>
    <row r="104" spans="1:56" s="183" customFormat="1" ht="14.65" hidden="1" customHeight="1" x14ac:dyDescent="0.25">
      <c r="A104" s="238" t="str">
        <f t="shared" si="35"/>
        <v/>
      </c>
      <c r="B104" s="12" t="str">
        <f>IF(LEN(C104)&gt;0,VLOOKUP($F$8,DATA!$A$4:$A$296,1,FALSE),"")</f>
        <v/>
      </c>
      <c r="C104" s="11"/>
      <c r="D104" s="268"/>
      <c r="E104" s="269"/>
      <c r="F104" s="135" t="s">
        <v>119</v>
      </c>
      <c r="G104" s="134" t="s">
        <v>105</v>
      </c>
      <c r="H104" s="125">
        <v>40</v>
      </c>
      <c r="I104" s="223"/>
      <c r="J104" s="223" t="str">
        <f t="shared" si="36"/>
        <v/>
      </c>
      <c r="K104" s="223" t="str">
        <f t="shared" si="36"/>
        <v/>
      </c>
      <c r="L104" s="223" t="str">
        <f t="shared" si="27"/>
        <v/>
      </c>
      <c r="M104" s="223" t="str">
        <f t="shared" si="27"/>
        <v/>
      </c>
      <c r="N104" s="223" t="str">
        <f t="shared" si="27"/>
        <v/>
      </c>
      <c r="O104" s="223" t="str">
        <f t="shared" si="27"/>
        <v/>
      </c>
      <c r="P104" s="223" t="str">
        <f t="shared" si="28"/>
        <v/>
      </c>
      <c r="Q104" s="223" t="str">
        <f t="shared" si="28"/>
        <v/>
      </c>
      <c r="R104" s="223" t="str">
        <f t="shared" si="28"/>
        <v/>
      </c>
      <c r="S104" s="223" t="str">
        <f t="shared" si="28"/>
        <v/>
      </c>
      <c r="T104" s="223" t="str">
        <f t="shared" si="29"/>
        <v/>
      </c>
      <c r="U104" s="223" t="str">
        <f t="shared" si="29"/>
        <v/>
      </c>
      <c r="V104" s="223" t="str">
        <f t="shared" si="29"/>
        <v/>
      </c>
      <c r="W104" s="223" t="str">
        <f t="shared" si="29"/>
        <v/>
      </c>
      <c r="X104" s="223" t="str">
        <f t="shared" si="30"/>
        <v/>
      </c>
      <c r="Y104" s="223" t="str">
        <f t="shared" si="30"/>
        <v/>
      </c>
      <c r="Z104" s="223" t="str">
        <f t="shared" si="30"/>
        <v/>
      </c>
      <c r="AA104" s="223" t="str">
        <f t="shared" si="30"/>
        <v/>
      </c>
      <c r="AB104" s="223" t="str">
        <f t="shared" si="31"/>
        <v/>
      </c>
      <c r="AC104" s="223" t="str">
        <f t="shared" si="31"/>
        <v/>
      </c>
      <c r="AD104" s="223" t="str">
        <f t="shared" si="31"/>
        <v/>
      </c>
      <c r="AE104" s="223" t="str">
        <f t="shared" si="31"/>
        <v/>
      </c>
      <c r="AF104" s="223" t="str">
        <f t="shared" si="32"/>
        <v/>
      </c>
      <c r="AG104" s="223" t="str">
        <f t="shared" si="32"/>
        <v/>
      </c>
      <c r="AH104" s="223" t="str">
        <f t="shared" si="32"/>
        <v/>
      </c>
      <c r="AI104" s="223" t="str">
        <f t="shared" si="32"/>
        <v/>
      </c>
      <c r="AJ104" s="223" t="str">
        <f t="shared" si="33"/>
        <v/>
      </c>
      <c r="AK104" s="223" t="str">
        <f t="shared" si="33"/>
        <v/>
      </c>
      <c r="AL104" s="223" t="str">
        <f t="shared" si="33"/>
        <v/>
      </c>
      <c r="AM104" s="223" t="str">
        <f t="shared" si="33"/>
        <v/>
      </c>
      <c r="AN104" s="223" t="str">
        <f t="shared" si="37"/>
        <v/>
      </c>
      <c r="AO104" s="180"/>
      <c r="AP104" s="181"/>
      <c r="AQ104" s="182">
        <f t="shared" si="38"/>
        <v>0</v>
      </c>
      <c r="AR104" s="182">
        <f t="shared" si="39"/>
        <v>0</v>
      </c>
      <c r="AS104" s="182">
        <f t="shared" si="40"/>
        <v>0</v>
      </c>
      <c r="AT104" s="182">
        <f t="shared" si="41"/>
        <v>0</v>
      </c>
      <c r="AU104" s="182">
        <f t="shared" si="42"/>
        <v>0</v>
      </c>
      <c r="AV104" s="182">
        <f t="shared" si="43"/>
        <v>0</v>
      </c>
      <c r="AW104" s="182">
        <f t="shared" si="44"/>
        <v>0</v>
      </c>
      <c r="AX104" s="235">
        <f t="shared" si="45"/>
        <v>0</v>
      </c>
      <c r="AY104" s="235">
        <f t="shared" si="46"/>
        <v>0</v>
      </c>
      <c r="BC104" s="183">
        <f t="shared" si="6"/>
        <v>0</v>
      </c>
      <c r="BD104" s="183">
        <f t="shared" si="47"/>
        <v>0</v>
      </c>
    </row>
    <row r="105" spans="1:56" s="183" customFormat="1" ht="14.65" hidden="1" customHeight="1" x14ac:dyDescent="0.25">
      <c r="A105" s="238" t="str">
        <f t="shared" si="35"/>
        <v/>
      </c>
      <c r="B105" s="12" t="str">
        <f>IF(LEN(C105)&gt;0,VLOOKUP($F$8,DATA!$A$4:$A$296,1,FALSE),"")</f>
        <v/>
      </c>
      <c r="C105" s="11"/>
      <c r="D105" s="268"/>
      <c r="E105" s="269"/>
      <c r="F105" s="135" t="s">
        <v>119</v>
      </c>
      <c r="G105" s="134" t="s">
        <v>105</v>
      </c>
      <c r="H105" s="125">
        <v>40</v>
      </c>
      <c r="I105" s="223"/>
      <c r="J105" s="223" t="str">
        <f t="shared" si="36"/>
        <v/>
      </c>
      <c r="K105" s="223" t="str">
        <f t="shared" si="36"/>
        <v/>
      </c>
      <c r="L105" s="223" t="str">
        <f t="shared" si="27"/>
        <v/>
      </c>
      <c r="M105" s="223" t="str">
        <f t="shared" si="27"/>
        <v/>
      </c>
      <c r="N105" s="223" t="str">
        <f t="shared" si="27"/>
        <v/>
      </c>
      <c r="O105" s="223" t="str">
        <f t="shared" si="27"/>
        <v/>
      </c>
      <c r="P105" s="223" t="str">
        <f t="shared" si="28"/>
        <v/>
      </c>
      <c r="Q105" s="223" t="str">
        <f t="shared" si="28"/>
        <v/>
      </c>
      <c r="R105" s="223" t="str">
        <f t="shared" si="28"/>
        <v/>
      </c>
      <c r="S105" s="223" t="str">
        <f t="shared" si="28"/>
        <v/>
      </c>
      <c r="T105" s="223" t="str">
        <f t="shared" si="29"/>
        <v/>
      </c>
      <c r="U105" s="223" t="str">
        <f t="shared" si="29"/>
        <v/>
      </c>
      <c r="V105" s="223" t="str">
        <f t="shared" si="29"/>
        <v/>
      </c>
      <c r="W105" s="223" t="str">
        <f t="shared" si="29"/>
        <v/>
      </c>
      <c r="X105" s="223" t="str">
        <f t="shared" si="30"/>
        <v/>
      </c>
      <c r="Y105" s="223" t="str">
        <f t="shared" si="30"/>
        <v/>
      </c>
      <c r="Z105" s="223" t="str">
        <f t="shared" si="30"/>
        <v/>
      </c>
      <c r="AA105" s="223" t="str">
        <f t="shared" si="30"/>
        <v/>
      </c>
      <c r="AB105" s="223" t="str">
        <f t="shared" si="31"/>
        <v/>
      </c>
      <c r="AC105" s="223" t="str">
        <f t="shared" si="31"/>
        <v/>
      </c>
      <c r="AD105" s="223" t="str">
        <f t="shared" si="31"/>
        <v/>
      </c>
      <c r="AE105" s="223" t="str">
        <f t="shared" si="31"/>
        <v/>
      </c>
      <c r="AF105" s="223" t="str">
        <f t="shared" si="32"/>
        <v/>
      </c>
      <c r="AG105" s="223" t="str">
        <f t="shared" si="32"/>
        <v/>
      </c>
      <c r="AH105" s="223" t="str">
        <f t="shared" si="32"/>
        <v/>
      </c>
      <c r="AI105" s="223" t="str">
        <f t="shared" si="32"/>
        <v/>
      </c>
      <c r="AJ105" s="223" t="str">
        <f t="shared" si="33"/>
        <v/>
      </c>
      <c r="AK105" s="223" t="str">
        <f t="shared" si="33"/>
        <v/>
      </c>
      <c r="AL105" s="223" t="str">
        <f t="shared" si="33"/>
        <v/>
      </c>
      <c r="AM105" s="223" t="str">
        <f t="shared" si="33"/>
        <v/>
      </c>
      <c r="AN105" s="223" t="str">
        <f t="shared" si="37"/>
        <v/>
      </c>
      <c r="AO105" s="180"/>
      <c r="AP105" s="181"/>
      <c r="AQ105" s="182">
        <f t="shared" si="38"/>
        <v>0</v>
      </c>
      <c r="AR105" s="182">
        <f t="shared" si="39"/>
        <v>0</v>
      </c>
      <c r="AS105" s="182">
        <f t="shared" si="40"/>
        <v>0</v>
      </c>
      <c r="AT105" s="182">
        <f t="shared" si="41"/>
        <v>0</v>
      </c>
      <c r="AU105" s="182">
        <f t="shared" si="42"/>
        <v>0</v>
      </c>
      <c r="AV105" s="182">
        <f t="shared" si="43"/>
        <v>0</v>
      </c>
      <c r="AW105" s="182">
        <f t="shared" si="44"/>
        <v>0</v>
      </c>
      <c r="AX105" s="235">
        <f t="shared" si="45"/>
        <v>0</v>
      </c>
      <c r="AY105" s="235">
        <f t="shared" si="46"/>
        <v>0</v>
      </c>
      <c r="BC105" s="183">
        <f t="shared" si="6"/>
        <v>0</v>
      </c>
      <c r="BD105" s="183">
        <f t="shared" si="47"/>
        <v>0</v>
      </c>
    </row>
    <row r="106" spans="1:56" s="183" customFormat="1" ht="14.65" hidden="1" customHeight="1" x14ac:dyDescent="0.25">
      <c r="A106" s="238" t="str">
        <f t="shared" si="35"/>
        <v/>
      </c>
      <c r="B106" s="12" t="str">
        <f>IF(LEN(C106)&gt;0,VLOOKUP($F$8,DATA!$A$4:$A$296,1,FALSE),"")</f>
        <v/>
      </c>
      <c r="C106" s="11"/>
      <c r="D106" s="268"/>
      <c r="E106" s="269"/>
      <c r="F106" s="135" t="s">
        <v>119</v>
      </c>
      <c r="G106" s="134" t="s">
        <v>105</v>
      </c>
      <c r="H106" s="125">
        <v>40</v>
      </c>
      <c r="I106" s="223"/>
      <c r="J106" s="223" t="str">
        <f t="shared" si="36"/>
        <v/>
      </c>
      <c r="K106" s="223" t="str">
        <f t="shared" si="36"/>
        <v/>
      </c>
      <c r="L106" s="223" t="str">
        <f t="shared" si="27"/>
        <v/>
      </c>
      <c r="M106" s="223" t="str">
        <f t="shared" si="27"/>
        <v/>
      </c>
      <c r="N106" s="223" t="str">
        <f t="shared" si="27"/>
        <v/>
      </c>
      <c r="O106" s="223" t="str">
        <f t="shared" si="27"/>
        <v/>
      </c>
      <c r="P106" s="223" t="str">
        <f t="shared" si="28"/>
        <v/>
      </c>
      <c r="Q106" s="223" t="str">
        <f t="shared" si="28"/>
        <v/>
      </c>
      <c r="R106" s="223" t="str">
        <f t="shared" si="28"/>
        <v/>
      </c>
      <c r="S106" s="223" t="str">
        <f t="shared" si="28"/>
        <v/>
      </c>
      <c r="T106" s="223" t="str">
        <f t="shared" si="29"/>
        <v/>
      </c>
      <c r="U106" s="223" t="str">
        <f t="shared" si="29"/>
        <v/>
      </c>
      <c r="V106" s="223" t="str">
        <f t="shared" si="29"/>
        <v/>
      </c>
      <c r="W106" s="223" t="str">
        <f t="shared" si="29"/>
        <v/>
      </c>
      <c r="X106" s="223" t="str">
        <f t="shared" si="30"/>
        <v/>
      </c>
      <c r="Y106" s="223" t="str">
        <f t="shared" si="30"/>
        <v/>
      </c>
      <c r="Z106" s="223" t="str">
        <f t="shared" si="30"/>
        <v/>
      </c>
      <c r="AA106" s="223" t="str">
        <f t="shared" si="30"/>
        <v/>
      </c>
      <c r="AB106" s="223" t="str">
        <f t="shared" si="31"/>
        <v/>
      </c>
      <c r="AC106" s="223" t="str">
        <f t="shared" si="31"/>
        <v/>
      </c>
      <c r="AD106" s="223" t="str">
        <f t="shared" si="31"/>
        <v/>
      </c>
      <c r="AE106" s="223" t="str">
        <f t="shared" si="31"/>
        <v/>
      </c>
      <c r="AF106" s="223" t="str">
        <f t="shared" si="32"/>
        <v/>
      </c>
      <c r="AG106" s="223" t="str">
        <f t="shared" si="32"/>
        <v/>
      </c>
      <c r="AH106" s="223" t="str">
        <f t="shared" si="32"/>
        <v/>
      </c>
      <c r="AI106" s="223" t="str">
        <f t="shared" si="32"/>
        <v/>
      </c>
      <c r="AJ106" s="223" t="str">
        <f t="shared" si="33"/>
        <v/>
      </c>
      <c r="AK106" s="223" t="str">
        <f t="shared" si="33"/>
        <v/>
      </c>
      <c r="AL106" s="223" t="str">
        <f t="shared" si="33"/>
        <v/>
      </c>
      <c r="AM106" s="223" t="str">
        <f t="shared" si="33"/>
        <v/>
      </c>
      <c r="AN106" s="223" t="str">
        <f t="shared" si="37"/>
        <v/>
      </c>
      <c r="AO106" s="180"/>
      <c r="AP106" s="181"/>
      <c r="AQ106" s="182">
        <f t="shared" si="38"/>
        <v>0</v>
      </c>
      <c r="AR106" s="182">
        <f t="shared" si="39"/>
        <v>0</v>
      </c>
      <c r="AS106" s="182">
        <f t="shared" si="40"/>
        <v>0</v>
      </c>
      <c r="AT106" s="182">
        <f t="shared" si="41"/>
        <v>0</v>
      </c>
      <c r="AU106" s="182">
        <f t="shared" si="42"/>
        <v>0</v>
      </c>
      <c r="AV106" s="182">
        <f t="shared" si="43"/>
        <v>0</v>
      </c>
      <c r="AW106" s="182">
        <f t="shared" si="44"/>
        <v>0</v>
      </c>
      <c r="AX106" s="235">
        <f t="shared" si="45"/>
        <v>0</v>
      </c>
      <c r="AY106" s="235">
        <f t="shared" si="46"/>
        <v>0</v>
      </c>
      <c r="BC106" s="183">
        <f t="shared" si="6"/>
        <v>0</v>
      </c>
      <c r="BD106" s="183">
        <f t="shared" si="47"/>
        <v>0</v>
      </c>
    </row>
    <row r="107" spans="1:56" s="183" customFormat="1" ht="14.65" hidden="1" customHeight="1" x14ac:dyDescent="0.25">
      <c r="A107" s="238" t="str">
        <f t="shared" si="35"/>
        <v/>
      </c>
      <c r="B107" s="12" t="str">
        <f>IF(LEN(C107)&gt;0,VLOOKUP($F$8,DATA!$A$4:$A$296,1,FALSE),"")</f>
        <v/>
      </c>
      <c r="C107" s="11"/>
      <c r="D107" s="268"/>
      <c r="E107" s="269"/>
      <c r="F107" s="135" t="s">
        <v>119</v>
      </c>
      <c r="G107" s="134" t="s">
        <v>105</v>
      </c>
      <c r="H107" s="125">
        <v>40</v>
      </c>
      <c r="I107" s="223"/>
      <c r="J107" s="223" t="str">
        <f t="shared" si="36"/>
        <v/>
      </c>
      <c r="K107" s="223" t="str">
        <f t="shared" si="36"/>
        <v/>
      </c>
      <c r="L107" s="223" t="str">
        <f t="shared" si="27"/>
        <v/>
      </c>
      <c r="M107" s="223" t="str">
        <f t="shared" si="27"/>
        <v/>
      </c>
      <c r="N107" s="223" t="str">
        <f t="shared" si="27"/>
        <v/>
      </c>
      <c r="O107" s="223" t="str">
        <f t="shared" si="27"/>
        <v/>
      </c>
      <c r="P107" s="223" t="str">
        <f t="shared" si="28"/>
        <v/>
      </c>
      <c r="Q107" s="223" t="str">
        <f t="shared" si="28"/>
        <v/>
      </c>
      <c r="R107" s="223" t="str">
        <f t="shared" si="28"/>
        <v/>
      </c>
      <c r="S107" s="223" t="str">
        <f t="shared" si="28"/>
        <v/>
      </c>
      <c r="T107" s="223" t="str">
        <f t="shared" si="29"/>
        <v/>
      </c>
      <c r="U107" s="223" t="str">
        <f t="shared" si="29"/>
        <v/>
      </c>
      <c r="V107" s="223" t="str">
        <f t="shared" si="29"/>
        <v/>
      </c>
      <c r="W107" s="223" t="str">
        <f t="shared" si="29"/>
        <v/>
      </c>
      <c r="X107" s="223" t="str">
        <f t="shared" si="30"/>
        <v/>
      </c>
      <c r="Y107" s="223" t="str">
        <f t="shared" si="30"/>
        <v/>
      </c>
      <c r="Z107" s="223" t="str">
        <f t="shared" si="30"/>
        <v/>
      </c>
      <c r="AA107" s="223" t="str">
        <f t="shared" si="30"/>
        <v/>
      </c>
      <c r="AB107" s="223" t="str">
        <f t="shared" si="31"/>
        <v/>
      </c>
      <c r="AC107" s="223" t="str">
        <f t="shared" si="31"/>
        <v/>
      </c>
      <c r="AD107" s="223" t="str">
        <f t="shared" si="31"/>
        <v/>
      </c>
      <c r="AE107" s="223" t="str">
        <f t="shared" si="31"/>
        <v/>
      </c>
      <c r="AF107" s="223" t="str">
        <f t="shared" si="32"/>
        <v/>
      </c>
      <c r="AG107" s="223" t="str">
        <f t="shared" si="32"/>
        <v/>
      </c>
      <c r="AH107" s="223" t="str">
        <f t="shared" si="32"/>
        <v/>
      </c>
      <c r="AI107" s="223" t="str">
        <f t="shared" si="32"/>
        <v/>
      </c>
      <c r="AJ107" s="223" t="str">
        <f t="shared" si="33"/>
        <v/>
      </c>
      <c r="AK107" s="223" t="str">
        <f t="shared" si="33"/>
        <v/>
      </c>
      <c r="AL107" s="223" t="str">
        <f t="shared" si="33"/>
        <v/>
      </c>
      <c r="AM107" s="223" t="str">
        <f t="shared" si="33"/>
        <v/>
      </c>
      <c r="AN107" s="223" t="str">
        <f t="shared" si="37"/>
        <v/>
      </c>
      <c r="AO107" s="180"/>
      <c r="AP107" s="181"/>
      <c r="AQ107" s="182">
        <f t="shared" si="38"/>
        <v>0</v>
      </c>
      <c r="AR107" s="182">
        <f t="shared" si="39"/>
        <v>0</v>
      </c>
      <c r="AS107" s="182">
        <f t="shared" si="40"/>
        <v>0</v>
      </c>
      <c r="AT107" s="182">
        <f t="shared" si="41"/>
        <v>0</v>
      </c>
      <c r="AU107" s="182">
        <f t="shared" si="42"/>
        <v>0</v>
      </c>
      <c r="AV107" s="182">
        <f t="shared" si="43"/>
        <v>0</v>
      </c>
      <c r="AW107" s="182">
        <f t="shared" si="44"/>
        <v>0</v>
      </c>
      <c r="AX107" s="235">
        <f t="shared" si="45"/>
        <v>0</v>
      </c>
      <c r="AY107" s="235">
        <f t="shared" si="46"/>
        <v>0</v>
      </c>
      <c r="BC107" s="183">
        <f t="shared" si="6"/>
        <v>0</v>
      </c>
      <c r="BD107" s="183">
        <f t="shared" si="47"/>
        <v>0</v>
      </c>
    </row>
    <row r="108" spans="1:56" s="183" customFormat="1" ht="14.65" hidden="1" customHeight="1" x14ac:dyDescent="0.25">
      <c r="A108" s="238" t="str">
        <f t="shared" si="35"/>
        <v/>
      </c>
      <c r="B108" s="12" t="str">
        <f>IF(LEN(C108)&gt;0,VLOOKUP($F$8,DATA!$A$4:$A$296,1,FALSE),"")</f>
        <v/>
      </c>
      <c r="C108" s="11"/>
      <c r="D108" s="268"/>
      <c r="E108" s="269"/>
      <c r="F108" s="135" t="s">
        <v>119</v>
      </c>
      <c r="G108" s="134" t="s">
        <v>105</v>
      </c>
      <c r="H108" s="125">
        <v>40</v>
      </c>
      <c r="I108" s="223"/>
      <c r="J108" s="223" t="str">
        <f t="shared" si="36"/>
        <v/>
      </c>
      <c r="K108" s="223" t="str">
        <f t="shared" si="36"/>
        <v/>
      </c>
      <c r="L108" s="223" t="str">
        <f t="shared" si="27"/>
        <v/>
      </c>
      <c r="M108" s="223" t="str">
        <f t="shared" si="27"/>
        <v/>
      </c>
      <c r="N108" s="223" t="str">
        <f t="shared" si="27"/>
        <v/>
      </c>
      <c r="O108" s="223" t="str">
        <f t="shared" si="27"/>
        <v/>
      </c>
      <c r="P108" s="223" t="str">
        <f t="shared" si="28"/>
        <v/>
      </c>
      <c r="Q108" s="223" t="str">
        <f t="shared" si="28"/>
        <v/>
      </c>
      <c r="R108" s="223" t="str">
        <f t="shared" si="28"/>
        <v/>
      </c>
      <c r="S108" s="223" t="str">
        <f t="shared" si="28"/>
        <v/>
      </c>
      <c r="T108" s="223" t="str">
        <f t="shared" si="29"/>
        <v/>
      </c>
      <c r="U108" s="223" t="str">
        <f t="shared" si="29"/>
        <v/>
      </c>
      <c r="V108" s="223" t="str">
        <f t="shared" si="29"/>
        <v/>
      </c>
      <c r="W108" s="223" t="str">
        <f t="shared" si="29"/>
        <v/>
      </c>
      <c r="X108" s="223" t="str">
        <f t="shared" si="30"/>
        <v/>
      </c>
      <c r="Y108" s="223" t="str">
        <f t="shared" si="30"/>
        <v/>
      </c>
      <c r="Z108" s="223" t="str">
        <f t="shared" si="30"/>
        <v/>
      </c>
      <c r="AA108" s="223" t="str">
        <f t="shared" si="30"/>
        <v/>
      </c>
      <c r="AB108" s="223" t="str">
        <f t="shared" si="31"/>
        <v/>
      </c>
      <c r="AC108" s="223" t="str">
        <f t="shared" si="31"/>
        <v/>
      </c>
      <c r="AD108" s="223" t="str">
        <f t="shared" si="31"/>
        <v/>
      </c>
      <c r="AE108" s="223" t="str">
        <f t="shared" si="31"/>
        <v/>
      </c>
      <c r="AF108" s="223" t="str">
        <f t="shared" si="32"/>
        <v/>
      </c>
      <c r="AG108" s="223" t="str">
        <f t="shared" si="32"/>
        <v/>
      </c>
      <c r="AH108" s="223" t="str">
        <f t="shared" si="32"/>
        <v/>
      </c>
      <c r="AI108" s="223" t="str">
        <f t="shared" si="32"/>
        <v/>
      </c>
      <c r="AJ108" s="223" t="str">
        <f t="shared" si="33"/>
        <v/>
      </c>
      <c r="AK108" s="223" t="str">
        <f t="shared" si="33"/>
        <v/>
      </c>
      <c r="AL108" s="223" t="str">
        <f t="shared" si="33"/>
        <v/>
      </c>
      <c r="AM108" s="223" t="str">
        <f t="shared" si="33"/>
        <v/>
      </c>
      <c r="AN108" s="223" t="str">
        <f t="shared" si="37"/>
        <v/>
      </c>
      <c r="AO108" s="180"/>
      <c r="AP108" s="181"/>
      <c r="AQ108" s="182">
        <f t="shared" si="38"/>
        <v>0</v>
      </c>
      <c r="AR108" s="182">
        <f t="shared" si="39"/>
        <v>0</v>
      </c>
      <c r="AS108" s="182">
        <f t="shared" si="40"/>
        <v>0</v>
      </c>
      <c r="AT108" s="182">
        <f t="shared" si="41"/>
        <v>0</v>
      </c>
      <c r="AU108" s="182">
        <f t="shared" si="42"/>
        <v>0</v>
      </c>
      <c r="AV108" s="182">
        <f t="shared" si="43"/>
        <v>0</v>
      </c>
      <c r="AW108" s="182">
        <f t="shared" si="44"/>
        <v>0</v>
      </c>
      <c r="AX108" s="235">
        <f t="shared" si="45"/>
        <v>0</v>
      </c>
      <c r="AY108" s="235">
        <f t="shared" si="46"/>
        <v>0</v>
      </c>
      <c r="BC108" s="183">
        <f t="shared" si="6"/>
        <v>0</v>
      </c>
      <c r="BD108" s="183">
        <f t="shared" si="47"/>
        <v>0</v>
      </c>
    </row>
    <row r="109" spans="1:56" s="183" customFormat="1" ht="14.65" hidden="1" customHeight="1" x14ac:dyDescent="0.25">
      <c r="A109" s="238" t="str">
        <f t="shared" si="35"/>
        <v/>
      </c>
      <c r="B109" s="12" t="str">
        <f>IF(LEN(C109)&gt;0,VLOOKUP($F$8,DATA!$A$4:$A$296,1,FALSE),"")</f>
        <v/>
      </c>
      <c r="C109" s="11"/>
      <c r="D109" s="268"/>
      <c r="E109" s="269"/>
      <c r="F109" s="135" t="s">
        <v>119</v>
      </c>
      <c r="G109" s="134" t="s">
        <v>105</v>
      </c>
      <c r="H109" s="125">
        <v>40</v>
      </c>
      <c r="I109" s="223"/>
      <c r="J109" s="223" t="str">
        <f t="shared" si="36"/>
        <v/>
      </c>
      <c r="K109" s="223" t="str">
        <f t="shared" si="36"/>
        <v/>
      </c>
      <c r="L109" s="223" t="str">
        <f t="shared" si="27"/>
        <v/>
      </c>
      <c r="M109" s="223" t="str">
        <f t="shared" si="27"/>
        <v/>
      </c>
      <c r="N109" s="223" t="str">
        <f t="shared" si="27"/>
        <v/>
      </c>
      <c r="O109" s="223" t="str">
        <f t="shared" si="27"/>
        <v/>
      </c>
      <c r="P109" s="223" t="str">
        <f t="shared" si="28"/>
        <v/>
      </c>
      <c r="Q109" s="223" t="str">
        <f t="shared" si="28"/>
        <v/>
      </c>
      <c r="R109" s="223" t="str">
        <f t="shared" si="28"/>
        <v/>
      </c>
      <c r="S109" s="223" t="str">
        <f t="shared" si="28"/>
        <v/>
      </c>
      <c r="T109" s="223" t="str">
        <f t="shared" si="29"/>
        <v/>
      </c>
      <c r="U109" s="223" t="str">
        <f t="shared" si="29"/>
        <v/>
      </c>
      <c r="V109" s="223" t="str">
        <f t="shared" si="29"/>
        <v/>
      </c>
      <c r="W109" s="223" t="str">
        <f t="shared" si="29"/>
        <v/>
      </c>
      <c r="X109" s="223" t="str">
        <f t="shared" si="30"/>
        <v/>
      </c>
      <c r="Y109" s="223" t="str">
        <f t="shared" si="30"/>
        <v/>
      </c>
      <c r="Z109" s="223" t="str">
        <f t="shared" si="30"/>
        <v/>
      </c>
      <c r="AA109" s="223" t="str">
        <f t="shared" si="30"/>
        <v/>
      </c>
      <c r="AB109" s="223" t="str">
        <f t="shared" si="31"/>
        <v/>
      </c>
      <c r="AC109" s="223" t="str">
        <f t="shared" si="31"/>
        <v/>
      </c>
      <c r="AD109" s="223" t="str">
        <f t="shared" si="31"/>
        <v/>
      </c>
      <c r="AE109" s="223" t="str">
        <f t="shared" si="31"/>
        <v/>
      </c>
      <c r="AF109" s="223" t="str">
        <f t="shared" si="32"/>
        <v/>
      </c>
      <c r="AG109" s="223" t="str">
        <f t="shared" si="32"/>
        <v/>
      </c>
      <c r="AH109" s="223" t="str">
        <f t="shared" si="32"/>
        <v/>
      </c>
      <c r="AI109" s="223" t="str">
        <f t="shared" si="32"/>
        <v/>
      </c>
      <c r="AJ109" s="223" t="str">
        <f t="shared" si="33"/>
        <v/>
      </c>
      <c r="AK109" s="223" t="str">
        <f t="shared" si="33"/>
        <v/>
      </c>
      <c r="AL109" s="223" t="str">
        <f t="shared" si="33"/>
        <v/>
      </c>
      <c r="AM109" s="223" t="str">
        <f t="shared" si="33"/>
        <v/>
      </c>
      <c r="AN109" s="223" t="str">
        <f t="shared" si="37"/>
        <v/>
      </c>
      <c r="AO109" s="180"/>
      <c r="AP109" s="181"/>
      <c r="AQ109" s="182">
        <f t="shared" si="38"/>
        <v>0</v>
      </c>
      <c r="AR109" s="182">
        <f t="shared" si="39"/>
        <v>0</v>
      </c>
      <c r="AS109" s="182">
        <f t="shared" si="40"/>
        <v>0</v>
      </c>
      <c r="AT109" s="182">
        <f t="shared" si="41"/>
        <v>0</v>
      </c>
      <c r="AU109" s="182">
        <f t="shared" si="42"/>
        <v>0</v>
      </c>
      <c r="AV109" s="182">
        <f t="shared" si="43"/>
        <v>0</v>
      </c>
      <c r="AW109" s="182">
        <f t="shared" si="44"/>
        <v>0</v>
      </c>
      <c r="AX109" s="235">
        <f t="shared" si="45"/>
        <v>0</v>
      </c>
      <c r="AY109" s="235">
        <f t="shared" si="46"/>
        <v>0</v>
      </c>
      <c r="BC109" s="183">
        <f t="shared" si="6"/>
        <v>0</v>
      </c>
      <c r="BD109" s="183">
        <f t="shared" si="47"/>
        <v>0</v>
      </c>
    </row>
    <row r="110" spans="1:56" s="183" customFormat="1" ht="14.65" hidden="1" customHeight="1" x14ac:dyDescent="0.25">
      <c r="A110" s="238" t="str">
        <f t="shared" si="35"/>
        <v/>
      </c>
      <c r="B110" s="12" t="str">
        <f>IF(LEN(C110)&gt;0,VLOOKUP($F$8,DATA!$A$4:$A$296,1,FALSE),"")</f>
        <v/>
      </c>
      <c r="C110" s="11"/>
      <c r="D110" s="268"/>
      <c r="E110" s="269"/>
      <c r="F110" s="135" t="s">
        <v>119</v>
      </c>
      <c r="G110" s="134" t="s">
        <v>105</v>
      </c>
      <c r="H110" s="125">
        <v>40</v>
      </c>
      <c r="I110" s="223"/>
      <c r="J110" s="223" t="str">
        <f t="shared" si="36"/>
        <v/>
      </c>
      <c r="K110" s="223" t="str">
        <f t="shared" si="36"/>
        <v/>
      </c>
      <c r="L110" s="223" t="str">
        <f t="shared" si="27"/>
        <v/>
      </c>
      <c r="M110" s="223" t="str">
        <f t="shared" si="27"/>
        <v/>
      </c>
      <c r="N110" s="223" t="str">
        <f t="shared" si="27"/>
        <v/>
      </c>
      <c r="O110" s="223" t="str">
        <f t="shared" si="27"/>
        <v/>
      </c>
      <c r="P110" s="223" t="str">
        <f t="shared" si="28"/>
        <v/>
      </c>
      <c r="Q110" s="223" t="str">
        <f t="shared" si="28"/>
        <v/>
      </c>
      <c r="R110" s="223" t="str">
        <f t="shared" si="28"/>
        <v/>
      </c>
      <c r="S110" s="223" t="str">
        <f t="shared" si="28"/>
        <v/>
      </c>
      <c r="T110" s="223" t="str">
        <f t="shared" si="29"/>
        <v/>
      </c>
      <c r="U110" s="223" t="str">
        <f t="shared" si="29"/>
        <v/>
      </c>
      <c r="V110" s="223" t="str">
        <f t="shared" si="29"/>
        <v/>
      </c>
      <c r="W110" s="223" t="str">
        <f t="shared" si="29"/>
        <v/>
      </c>
      <c r="X110" s="223" t="str">
        <f t="shared" si="30"/>
        <v/>
      </c>
      <c r="Y110" s="223" t="str">
        <f t="shared" si="30"/>
        <v/>
      </c>
      <c r="Z110" s="223" t="str">
        <f t="shared" si="30"/>
        <v/>
      </c>
      <c r="AA110" s="223" t="str">
        <f t="shared" si="30"/>
        <v/>
      </c>
      <c r="AB110" s="223" t="str">
        <f t="shared" si="31"/>
        <v/>
      </c>
      <c r="AC110" s="223" t="str">
        <f t="shared" si="31"/>
        <v/>
      </c>
      <c r="AD110" s="223" t="str">
        <f t="shared" si="31"/>
        <v/>
      </c>
      <c r="AE110" s="223" t="str">
        <f t="shared" si="31"/>
        <v/>
      </c>
      <c r="AF110" s="223" t="str">
        <f t="shared" si="32"/>
        <v/>
      </c>
      <c r="AG110" s="223" t="str">
        <f t="shared" si="32"/>
        <v/>
      </c>
      <c r="AH110" s="223" t="str">
        <f t="shared" si="32"/>
        <v/>
      </c>
      <c r="AI110" s="223" t="str">
        <f t="shared" si="32"/>
        <v/>
      </c>
      <c r="AJ110" s="223" t="str">
        <f t="shared" si="33"/>
        <v/>
      </c>
      <c r="AK110" s="223" t="str">
        <f t="shared" si="33"/>
        <v/>
      </c>
      <c r="AL110" s="223" t="str">
        <f t="shared" si="33"/>
        <v/>
      </c>
      <c r="AM110" s="223" t="str">
        <f t="shared" si="33"/>
        <v/>
      </c>
      <c r="AN110" s="223" t="str">
        <f t="shared" si="37"/>
        <v/>
      </c>
      <c r="AO110" s="180"/>
      <c r="AP110" s="181"/>
      <c r="AQ110" s="182">
        <f t="shared" si="38"/>
        <v>0</v>
      </c>
      <c r="AR110" s="182">
        <f t="shared" si="39"/>
        <v>0</v>
      </c>
      <c r="AS110" s="182">
        <f t="shared" si="40"/>
        <v>0</v>
      </c>
      <c r="AT110" s="182">
        <f t="shared" si="41"/>
        <v>0</v>
      </c>
      <c r="AU110" s="182">
        <f t="shared" si="42"/>
        <v>0</v>
      </c>
      <c r="AV110" s="182">
        <f t="shared" si="43"/>
        <v>0</v>
      </c>
      <c r="AW110" s="182">
        <f t="shared" si="44"/>
        <v>0</v>
      </c>
      <c r="AX110" s="235">
        <f t="shared" si="45"/>
        <v>0</v>
      </c>
      <c r="AY110" s="235">
        <f t="shared" si="46"/>
        <v>0</v>
      </c>
      <c r="BC110" s="183">
        <f t="shared" si="6"/>
        <v>0</v>
      </c>
      <c r="BD110" s="183">
        <f t="shared" si="47"/>
        <v>0</v>
      </c>
    </row>
    <row r="111" spans="1:56" s="183" customFormat="1" ht="14.65" hidden="1" customHeight="1" x14ac:dyDescent="0.25">
      <c r="A111" s="238" t="str">
        <f t="shared" si="35"/>
        <v/>
      </c>
      <c r="B111" s="12" t="str">
        <f>IF(LEN(C111)&gt;0,VLOOKUP($F$8,DATA!$A$4:$A$296,1,FALSE),"")</f>
        <v/>
      </c>
      <c r="C111" s="11"/>
      <c r="D111" s="268"/>
      <c r="E111" s="269"/>
      <c r="F111" s="135" t="s">
        <v>119</v>
      </c>
      <c r="G111" s="134" t="s">
        <v>105</v>
      </c>
      <c r="H111" s="125">
        <v>40</v>
      </c>
      <c r="I111" s="223"/>
      <c r="J111" s="223" t="str">
        <f t="shared" si="36"/>
        <v/>
      </c>
      <c r="K111" s="223" t="str">
        <f t="shared" si="36"/>
        <v/>
      </c>
      <c r="L111" s="223" t="str">
        <f t="shared" si="27"/>
        <v/>
      </c>
      <c r="M111" s="223" t="str">
        <f t="shared" si="27"/>
        <v/>
      </c>
      <c r="N111" s="223" t="str">
        <f t="shared" si="27"/>
        <v/>
      </c>
      <c r="O111" s="223" t="str">
        <f t="shared" si="27"/>
        <v/>
      </c>
      <c r="P111" s="223" t="str">
        <f t="shared" si="28"/>
        <v/>
      </c>
      <c r="Q111" s="223" t="str">
        <f t="shared" si="28"/>
        <v/>
      </c>
      <c r="R111" s="223" t="str">
        <f t="shared" si="28"/>
        <v/>
      </c>
      <c r="S111" s="223" t="str">
        <f t="shared" si="28"/>
        <v/>
      </c>
      <c r="T111" s="223" t="str">
        <f t="shared" si="29"/>
        <v/>
      </c>
      <c r="U111" s="223" t="str">
        <f t="shared" si="29"/>
        <v/>
      </c>
      <c r="V111" s="223" t="str">
        <f t="shared" si="29"/>
        <v/>
      </c>
      <c r="W111" s="223" t="str">
        <f t="shared" si="29"/>
        <v/>
      </c>
      <c r="X111" s="223" t="str">
        <f t="shared" si="30"/>
        <v/>
      </c>
      <c r="Y111" s="223" t="str">
        <f t="shared" si="30"/>
        <v/>
      </c>
      <c r="Z111" s="223" t="str">
        <f t="shared" si="30"/>
        <v/>
      </c>
      <c r="AA111" s="223" t="str">
        <f t="shared" si="30"/>
        <v/>
      </c>
      <c r="AB111" s="223" t="str">
        <f t="shared" si="31"/>
        <v/>
      </c>
      <c r="AC111" s="223" t="str">
        <f t="shared" si="31"/>
        <v/>
      </c>
      <c r="AD111" s="223" t="str">
        <f t="shared" si="31"/>
        <v/>
      </c>
      <c r="AE111" s="223" t="str">
        <f t="shared" si="31"/>
        <v/>
      </c>
      <c r="AF111" s="223" t="str">
        <f t="shared" si="32"/>
        <v/>
      </c>
      <c r="AG111" s="223" t="str">
        <f t="shared" si="32"/>
        <v/>
      </c>
      <c r="AH111" s="223" t="str">
        <f t="shared" si="32"/>
        <v/>
      </c>
      <c r="AI111" s="223" t="str">
        <f t="shared" si="32"/>
        <v/>
      </c>
      <c r="AJ111" s="223" t="str">
        <f t="shared" si="33"/>
        <v/>
      </c>
      <c r="AK111" s="223" t="str">
        <f t="shared" si="33"/>
        <v/>
      </c>
      <c r="AL111" s="223" t="str">
        <f t="shared" si="33"/>
        <v/>
      </c>
      <c r="AM111" s="223" t="str">
        <f t="shared" si="33"/>
        <v/>
      </c>
      <c r="AN111" s="223" t="str">
        <f t="shared" si="37"/>
        <v/>
      </c>
      <c r="AO111" s="180"/>
      <c r="AP111" s="181"/>
      <c r="AQ111" s="182">
        <f t="shared" si="38"/>
        <v>0</v>
      </c>
      <c r="AR111" s="182">
        <f t="shared" si="39"/>
        <v>0</v>
      </c>
      <c r="AS111" s="182">
        <f t="shared" si="40"/>
        <v>0</v>
      </c>
      <c r="AT111" s="182">
        <f t="shared" si="41"/>
        <v>0</v>
      </c>
      <c r="AU111" s="182">
        <f t="shared" si="42"/>
        <v>0</v>
      </c>
      <c r="AV111" s="182">
        <f t="shared" si="43"/>
        <v>0</v>
      </c>
      <c r="AW111" s="182">
        <f t="shared" si="44"/>
        <v>0</v>
      </c>
      <c r="AX111" s="235">
        <f t="shared" si="45"/>
        <v>0</v>
      </c>
      <c r="AY111" s="235">
        <f t="shared" si="46"/>
        <v>0</v>
      </c>
      <c r="BC111" s="183">
        <f t="shared" si="6"/>
        <v>0</v>
      </c>
      <c r="BD111" s="183">
        <f t="shared" si="47"/>
        <v>0</v>
      </c>
    </row>
    <row r="112" spans="1:56" s="183" customFormat="1" ht="14.65" hidden="1" customHeight="1" x14ac:dyDescent="0.25">
      <c r="A112" s="238" t="str">
        <f t="shared" si="35"/>
        <v/>
      </c>
      <c r="B112" s="12" t="str">
        <f>IF(LEN(C112)&gt;0,VLOOKUP($F$8,DATA!$A$4:$A$296,1,FALSE),"")</f>
        <v/>
      </c>
      <c r="C112" s="11"/>
      <c r="D112" s="268"/>
      <c r="E112" s="269"/>
      <c r="F112" s="135" t="s">
        <v>119</v>
      </c>
      <c r="G112" s="134" t="s">
        <v>105</v>
      </c>
      <c r="H112" s="125">
        <v>40</v>
      </c>
      <c r="I112" s="223"/>
      <c r="J112" s="223" t="str">
        <f t="shared" si="36"/>
        <v/>
      </c>
      <c r="K112" s="223" t="str">
        <f t="shared" si="36"/>
        <v/>
      </c>
      <c r="L112" s="223" t="str">
        <f t="shared" si="27"/>
        <v/>
      </c>
      <c r="M112" s="223" t="str">
        <f t="shared" si="27"/>
        <v/>
      </c>
      <c r="N112" s="223" t="str">
        <f t="shared" si="27"/>
        <v/>
      </c>
      <c r="O112" s="223" t="str">
        <f t="shared" si="27"/>
        <v/>
      </c>
      <c r="P112" s="223" t="str">
        <f t="shared" si="28"/>
        <v/>
      </c>
      <c r="Q112" s="223" t="str">
        <f t="shared" si="28"/>
        <v/>
      </c>
      <c r="R112" s="223" t="str">
        <f t="shared" si="28"/>
        <v/>
      </c>
      <c r="S112" s="223" t="str">
        <f t="shared" si="28"/>
        <v/>
      </c>
      <c r="T112" s="223" t="str">
        <f t="shared" si="29"/>
        <v/>
      </c>
      <c r="U112" s="223" t="str">
        <f t="shared" si="29"/>
        <v/>
      </c>
      <c r="V112" s="223" t="str">
        <f t="shared" si="29"/>
        <v/>
      </c>
      <c r="W112" s="223" t="str">
        <f t="shared" si="29"/>
        <v/>
      </c>
      <c r="X112" s="223" t="str">
        <f t="shared" si="30"/>
        <v/>
      </c>
      <c r="Y112" s="223" t="str">
        <f t="shared" si="30"/>
        <v/>
      </c>
      <c r="Z112" s="223" t="str">
        <f t="shared" si="30"/>
        <v/>
      </c>
      <c r="AA112" s="223" t="str">
        <f t="shared" si="30"/>
        <v/>
      </c>
      <c r="AB112" s="223" t="str">
        <f t="shared" si="31"/>
        <v/>
      </c>
      <c r="AC112" s="223" t="str">
        <f t="shared" si="31"/>
        <v/>
      </c>
      <c r="AD112" s="223" t="str">
        <f t="shared" si="31"/>
        <v/>
      </c>
      <c r="AE112" s="223" t="str">
        <f t="shared" si="31"/>
        <v/>
      </c>
      <c r="AF112" s="223" t="str">
        <f t="shared" si="32"/>
        <v/>
      </c>
      <c r="AG112" s="223" t="str">
        <f t="shared" si="32"/>
        <v/>
      </c>
      <c r="AH112" s="223" t="str">
        <f t="shared" si="32"/>
        <v/>
      </c>
      <c r="AI112" s="223" t="str">
        <f t="shared" si="32"/>
        <v/>
      </c>
      <c r="AJ112" s="223" t="str">
        <f t="shared" si="33"/>
        <v/>
      </c>
      <c r="AK112" s="223" t="str">
        <f t="shared" si="33"/>
        <v/>
      </c>
      <c r="AL112" s="223" t="str">
        <f t="shared" si="33"/>
        <v/>
      </c>
      <c r="AM112" s="223" t="str">
        <f t="shared" si="33"/>
        <v/>
      </c>
      <c r="AN112" s="223" t="str">
        <f t="shared" si="37"/>
        <v/>
      </c>
      <c r="AO112" s="180"/>
      <c r="AP112" s="181"/>
      <c r="AQ112" s="182">
        <f t="shared" si="38"/>
        <v>0</v>
      </c>
      <c r="AR112" s="182">
        <f t="shared" si="39"/>
        <v>0</v>
      </c>
      <c r="AS112" s="182">
        <f t="shared" si="40"/>
        <v>0</v>
      </c>
      <c r="AT112" s="182">
        <f t="shared" si="41"/>
        <v>0</v>
      </c>
      <c r="AU112" s="182">
        <f t="shared" si="42"/>
        <v>0</v>
      </c>
      <c r="AV112" s="182">
        <f t="shared" si="43"/>
        <v>0</v>
      </c>
      <c r="AW112" s="182">
        <f t="shared" si="44"/>
        <v>0</v>
      </c>
      <c r="AX112" s="235">
        <f t="shared" si="45"/>
        <v>0</v>
      </c>
      <c r="AY112" s="235">
        <f t="shared" si="46"/>
        <v>0</v>
      </c>
      <c r="BC112" s="183">
        <f t="shared" si="6"/>
        <v>0</v>
      </c>
      <c r="BD112" s="183">
        <f t="shared" si="47"/>
        <v>0</v>
      </c>
    </row>
    <row r="113" spans="1:56" s="183" customFormat="1" ht="14.65" hidden="1" customHeight="1" x14ac:dyDescent="0.25">
      <c r="A113" s="238" t="str">
        <f t="shared" si="35"/>
        <v/>
      </c>
      <c r="B113" s="12" t="str">
        <f>IF(LEN(C113)&gt;0,VLOOKUP($F$8,DATA!$A$4:$A$296,1,FALSE),"")</f>
        <v/>
      </c>
      <c r="C113" s="11"/>
      <c r="D113" s="268"/>
      <c r="E113" s="269"/>
      <c r="F113" s="135" t="s">
        <v>119</v>
      </c>
      <c r="G113" s="134" t="s">
        <v>105</v>
      </c>
      <c r="H113" s="125">
        <v>40</v>
      </c>
      <c r="I113" s="223"/>
      <c r="J113" s="223" t="str">
        <f t="shared" si="36"/>
        <v/>
      </c>
      <c r="K113" s="223" t="str">
        <f t="shared" si="36"/>
        <v/>
      </c>
      <c r="L113" s="223" t="str">
        <f t="shared" si="27"/>
        <v/>
      </c>
      <c r="M113" s="223" t="str">
        <f t="shared" si="27"/>
        <v/>
      </c>
      <c r="N113" s="223" t="str">
        <f t="shared" si="27"/>
        <v/>
      </c>
      <c r="O113" s="223" t="str">
        <f t="shared" si="27"/>
        <v/>
      </c>
      <c r="P113" s="223" t="str">
        <f t="shared" si="28"/>
        <v/>
      </c>
      <c r="Q113" s="223" t="str">
        <f t="shared" si="28"/>
        <v/>
      </c>
      <c r="R113" s="223" t="str">
        <f t="shared" si="28"/>
        <v/>
      </c>
      <c r="S113" s="223" t="str">
        <f t="shared" si="28"/>
        <v/>
      </c>
      <c r="T113" s="223" t="str">
        <f t="shared" si="29"/>
        <v/>
      </c>
      <c r="U113" s="223" t="str">
        <f t="shared" si="29"/>
        <v/>
      </c>
      <c r="V113" s="223" t="str">
        <f t="shared" si="29"/>
        <v/>
      </c>
      <c r="W113" s="223" t="str">
        <f t="shared" si="29"/>
        <v/>
      </c>
      <c r="X113" s="223" t="str">
        <f t="shared" si="30"/>
        <v/>
      </c>
      <c r="Y113" s="223" t="str">
        <f t="shared" si="30"/>
        <v/>
      </c>
      <c r="Z113" s="223" t="str">
        <f t="shared" si="30"/>
        <v/>
      </c>
      <c r="AA113" s="223" t="str">
        <f t="shared" si="30"/>
        <v/>
      </c>
      <c r="AB113" s="223" t="str">
        <f t="shared" si="31"/>
        <v/>
      </c>
      <c r="AC113" s="223" t="str">
        <f t="shared" si="31"/>
        <v/>
      </c>
      <c r="AD113" s="223" t="str">
        <f t="shared" si="31"/>
        <v/>
      </c>
      <c r="AE113" s="223" t="str">
        <f t="shared" si="31"/>
        <v/>
      </c>
      <c r="AF113" s="223" t="str">
        <f t="shared" si="32"/>
        <v/>
      </c>
      <c r="AG113" s="223" t="str">
        <f t="shared" si="32"/>
        <v/>
      </c>
      <c r="AH113" s="223" t="str">
        <f t="shared" si="32"/>
        <v/>
      </c>
      <c r="AI113" s="223" t="str">
        <f t="shared" si="32"/>
        <v/>
      </c>
      <c r="AJ113" s="223" t="str">
        <f t="shared" si="33"/>
        <v/>
      </c>
      <c r="AK113" s="223" t="str">
        <f t="shared" si="33"/>
        <v/>
      </c>
      <c r="AL113" s="223" t="str">
        <f t="shared" si="33"/>
        <v/>
      </c>
      <c r="AM113" s="223" t="str">
        <f t="shared" si="33"/>
        <v/>
      </c>
      <c r="AN113" s="223" t="str">
        <f t="shared" si="37"/>
        <v/>
      </c>
      <c r="AO113" s="180"/>
      <c r="AP113" s="181"/>
      <c r="AQ113" s="182">
        <f t="shared" si="38"/>
        <v>0</v>
      </c>
      <c r="AR113" s="182">
        <f t="shared" si="39"/>
        <v>0</v>
      </c>
      <c r="AS113" s="182">
        <f t="shared" si="40"/>
        <v>0</v>
      </c>
      <c r="AT113" s="182">
        <f t="shared" si="41"/>
        <v>0</v>
      </c>
      <c r="AU113" s="182">
        <f t="shared" si="42"/>
        <v>0</v>
      </c>
      <c r="AV113" s="182">
        <f t="shared" si="43"/>
        <v>0</v>
      </c>
      <c r="AW113" s="182">
        <f t="shared" si="44"/>
        <v>0</v>
      </c>
      <c r="AX113" s="235">
        <f t="shared" si="45"/>
        <v>0</v>
      </c>
      <c r="AY113" s="235">
        <f t="shared" si="46"/>
        <v>0</v>
      </c>
      <c r="BC113" s="183">
        <f t="shared" si="6"/>
        <v>0</v>
      </c>
      <c r="BD113" s="183">
        <f t="shared" si="47"/>
        <v>0</v>
      </c>
    </row>
    <row r="114" spans="1:56" s="183" customFormat="1" ht="14.65" hidden="1" customHeight="1" x14ac:dyDescent="0.25">
      <c r="A114" s="238" t="str">
        <f t="shared" si="35"/>
        <v/>
      </c>
      <c r="B114" s="12" t="str">
        <f>IF(LEN(C114)&gt;0,VLOOKUP($F$8,DATA!$A$4:$A$296,1,FALSE),"")</f>
        <v/>
      </c>
      <c r="C114" s="11"/>
      <c r="D114" s="268"/>
      <c r="E114" s="269"/>
      <c r="F114" s="135" t="s">
        <v>119</v>
      </c>
      <c r="G114" s="134" t="s">
        <v>105</v>
      </c>
      <c r="H114" s="125">
        <v>40</v>
      </c>
      <c r="I114" s="223"/>
      <c r="J114" s="223" t="str">
        <f t="shared" si="36"/>
        <v/>
      </c>
      <c r="K114" s="223" t="str">
        <f t="shared" si="36"/>
        <v/>
      </c>
      <c r="L114" s="223" t="str">
        <f t="shared" si="27"/>
        <v/>
      </c>
      <c r="M114" s="223" t="str">
        <f t="shared" si="27"/>
        <v/>
      </c>
      <c r="N114" s="223" t="str">
        <f t="shared" si="27"/>
        <v/>
      </c>
      <c r="O114" s="223" t="str">
        <f t="shared" si="27"/>
        <v/>
      </c>
      <c r="P114" s="223" t="str">
        <f t="shared" si="28"/>
        <v/>
      </c>
      <c r="Q114" s="223" t="str">
        <f t="shared" si="28"/>
        <v/>
      </c>
      <c r="R114" s="223" t="str">
        <f t="shared" si="28"/>
        <v/>
      </c>
      <c r="S114" s="223" t="str">
        <f t="shared" si="28"/>
        <v/>
      </c>
      <c r="T114" s="223" t="str">
        <f t="shared" si="29"/>
        <v/>
      </c>
      <c r="U114" s="223" t="str">
        <f t="shared" si="29"/>
        <v/>
      </c>
      <c r="V114" s="223" t="str">
        <f t="shared" si="29"/>
        <v/>
      </c>
      <c r="W114" s="223" t="str">
        <f t="shared" si="29"/>
        <v/>
      </c>
      <c r="X114" s="223" t="str">
        <f t="shared" si="30"/>
        <v/>
      </c>
      <c r="Y114" s="223" t="str">
        <f t="shared" si="30"/>
        <v/>
      </c>
      <c r="Z114" s="223" t="str">
        <f t="shared" si="30"/>
        <v/>
      </c>
      <c r="AA114" s="223" t="str">
        <f t="shared" si="30"/>
        <v/>
      </c>
      <c r="AB114" s="223" t="str">
        <f t="shared" si="31"/>
        <v/>
      </c>
      <c r="AC114" s="223" t="str">
        <f t="shared" si="31"/>
        <v/>
      </c>
      <c r="AD114" s="223" t="str">
        <f t="shared" si="31"/>
        <v/>
      </c>
      <c r="AE114" s="223" t="str">
        <f t="shared" si="31"/>
        <v/>
      </c>
      <c r="AF114" s="223" t="str">
        <f t="shared" si="32"/>
        <v/>
      </c>
      <c r="AG114" s="223" t="str">
        <f t="shared" si="32"/>
        <v/>
      </c>
      <c r="AH114" s="223" t="str">
        <f t="shared" si="32"/>
        <v/>
      </c>
      <c r="AI114" s="223" t="str">
        <f t="shared" si="32"/>
        <v/>
      </c>
      <c r="AJ114" s="223" t="str">
        <f t="shared" si="33"/>
        <v/>
      </c>
      <c r="AK114" s="223" t="str">
        <f t="shared" si="33"/>
        <v/>
      </c>
      <c r="AL114" s="223" t="str">
        <f t="shared" si="33"/>
        <v/>
      </c>
      <c r="AM114" s="223" t="str">
        <f t="shared" si="33"/>
        <v/>
      </c>
      <c r="AN114" s="223" t="str">
        <f t="shared" si="37"/>
        <v/>
      </c>
      <c r="AO114" s="180"/>
      <c r="AP114" s="181"/>
      <c r="AQ114" s="182">
        <f t="shared" si="38"/>
        <v>0</v>
      </c>
      <c r="AR114" s="182">
        <f t="shared" si="39"/>
        <v>0</v>
      </c>
      <c r="AS114" s="182">
        <f t="shared" si="40"/>
        <v>0</v>
      </c>
      <c r="AT114" s="182">
        <f t="shared" si="41"/>
        <v>0</v>
      </c>
      <c r="AU114" s="182">
        <f t="shared" si="42"/>
        <v>0</v>
      </c>
      <c r="AV114" s="182">
        <f t="shared" si="43"/>
        <v>0</v>
      </c>
      <c r="AW114" s="182">
        <f t="shared" si="44"/>
        <v>0</v>
      </c>
      <c r="AX114" s="235">
        <f t="shared" si="45"/>
        <v>0</v>
      </c>
      <c r="AY114" s="235">
        <f t="shared" si="46"/>
        <v>0</v>
      </c>
      <c r="BC114" s="183">
        <f t="shared" si="6"/>
        <v>0</v>
      </c>
      <c r="BD114" s="183">
        <f t="shared" si="47"/>
        <v>0</v>
      </c>
    </row>
    <row r="115" spans="1:56" s="183" customFormat="1" ht="14.65" hidden="1" customHeight="1" x14ac:dyDescent="0.25">
      <c r="A115" s="238" t="str">
        <f t="shared" si="35"/>
        <v/>
      </c>
      <c r="B115" s="12" t="str">
        <f>IF(LEN(C115)&gt;0,VLOOKUP($F$8,DATA!$A$4:$A$296,1,FALSE),"")</f>
        <v/>
      </c>
      <c r="C115" s="11"/>
      <c r="D115" s="268"/>
      <c r="E115" s="269"/>
      <c r="F115" s="135" t="s">
        <v>119</v>
      </c>
      <c r="G115" s="134" t="s">
        <v>105</v>
      </c>
      <c r="H115" s="125">
        <v>40</v>
      </c>
      <c r="I115" s="223"/>
      <c r="J115" s="223" t="str">
        <f t="shared" si="36"/>
        <v/>
      </c>
      <c r="K115" s="223" t="str">
        <f t="shared" si="36"/>
        <v/>
      </c>
      <c r="L115" s="223" t="str">
        <f t="shared" si="27"/>
        <v/>
      </c>
      <c r="M115" s="223" t="str">
        <f t="shared" si="27"/>
        <v/>
      </c>
      <c r="N115" s="223" t="str">
        <f t="shared" si="27"/>
        <v/>
      </c>
      <c r="O115" s="223" t="str">
        <f t="shared" si="27"/>
        <v/>
      </c>
      <c r="P115" s="223" t="str">
        <f t="shared" si="28"/>
        <v/>
      </c>
      <c r="Q115" s="223" t="str">
        <f t="shared" si="28"/>
        <v/>
      </c>
      <c r="R115" s="223" t="str">
        <f t="shared" si="28"/>
        <v/>
      </c>
      <c r="S115" s="223" t="str">
        <f t="shared" si="28"/>
        <v/>
      </c>
      <c r="T115" s="223" t="str">
        <f t="shared" si="29"/>
        <v/>
      </c>
      <c r="U115" s="223" t="str">
        <f t="shared" si="29"/>
        <v/>
      </c>
      <c r="V115" s="223" t="str">
        <f t="shared" si="29"/>
        <v/>
      </c>
      <c r="W115" s="223" t="str">
        <f t="shared" si="29"/>
        <v/>
      </c>
      <c r="X115" s="223" t="str">
        <f t="shared" si="30"/>
        <v/>
      </c>
      <c r="Y115" s="223" t="str">
        <f t="shared" si="30"/>
        <v/>
      </c>
      <c r="Z115" s="223" t="str">
        <f t="shared" si="30"/>
        <v/>
      </c>
      <c r="AA115" s="223" t="str">
        <f t="shared" si="30"/>
        <v/>
      </c>
      <c r="AB115" s="223" t="str">
        <f t="shared" si="31"/>
        <v/>
      </c>
      <c r="AC115" s="223" t="str">
        <f t="shared" si="31"/>
        <v/>
      </c>
      <c r="AD115" s="223" t="str">
        <f t="shared" si="31"/>
        <v/>
      </c>
      <c r="AE115" s="223" t="str">
        <f t="shared" si="31"/>
        <v/>
      </c>
      <c r="AF115" s="223" t="str">
        <f t="shared" si="32"/>
        <v/>
      </c>
      <c r="AG115" s="223" t="str">
        <f t="shared" si="32"/>
        <v/>
      </c>
      <c r="AH115" s="223" t="str">
        <f t="shared" si="32"/>
        <v/>
      </c>
      <c r="AI115" s="223" t="str">
        <f t="shared" si="32"/>
        <v/>
      </c>
      <c r="AJ115" s="223" t="str">
        <f t="shared" si="33"/>
        <v/>
      </c>
      <c r="AK115" s="223" t="str">
        <f t="shared" si="33"/>
        <v/>
      </c>
      <c r="AL115" s="223" t="str">
        <f t="shared" si="33"/>
        <v/>
      </c>
      <c r="AM115" s="223" t="str">
        <f t="shared" si="33"/>
        <v/>
      </c>
      <c r="AN115" s="223" t="str">
        <f t="shared" si="37"/>
        <v/>
      </c>
      <c r="AO115" s="180"/>
      <c r="AP115" s="181"/>
      <c r="AQ115" s="182">
        <f t="shared" si="38"/>
        <v>0</v>
      </c>
      <c r="AR115" s="182">
        <f t="shared" si="39"/>
        <v>0</v>
      </c>
      <c r="AS115" s="182">
        <f t="shared" si="40"/>
        <v>0</v>
      </c>
      <c r="AT115" s="182">
        <f t="shared" si="41"/>
        <v>0</v>
      </c>
      <c r="AU115" s="182">
        <f t="shared" si="42"/>
        <v>0</v>
      </c>
      <c r="AV115" s="182">
        <f t="shared" si="43"/>
        <v>0</v>
      </c>
      <c r="AW115" s="182">
        <f t="shared" si="44"/>
        <v>0</v>
      </c>
      <c r="AX115" s="235">
        <f t="shared" si="45"/>
        <v>0</v>
      </c>
      <c r="AY115" s="235">
        <f t="shared" si="46"/>
        <v>0</v>
      </c>
      <c r="BC115" s="183">
        <f t="shared" si="6"/>
        <v>0</v>
      </c>
      <c r="BD115" s="183">
        <f t="shared" si="47"/>
        <v>0</v>
      </c>
    </row>
    <row r="116" spans="1:56" s="183" customFormat="1" ht="14.65" hidden="1" customHeight="1" x14ac:dyDescent="0.25">
      <c r="A116" s="238" t="str">
        <f t="shared" si="35"/>
        <v/>
      </c>
      <c r="B116" s="12" t="str">
        <f>IF(LEN(C116)&gt;0,VLOOKUP($F$8,DATA!$A$4:$A$296,1,FALSE),"")</f>
        <v/>
      </c>
      <c r="C116" s="11"/>
      <c r="D116" s="268"/>
      <c r="E116" s="269"/>
      <c r="F116" s="135" t="s">
        <v>119</v>
      </c>
      <c r="G116" s="134" t="s">
        <v>105</v>
      </c>
      <c r="H116" s="125">
        <v>40</v>
      </c>
      <c r="I116" s="223"/>
      <c r="J116" s="223" t="str">
        <f t="shared" si="36"/>
        <v/>
      </c>
      <c r="K116" s="223" t="str">
        <f t="shared" si="36"/>
        <v/>
      </c>
      <c r="L116" s="223" t="str">
        <f t="shared" si="27"/>
        <v/>
      </c>
      <c r="M116" s="223" t="str">
        <f t="shared" si="27"/>
        <v/>
      </c>
      <c r="N116" s="223" t="str">
        <f t="shared" si="27"/>
        <v/>
      </c>
      <c r="O116" s="223" t="str">
        <f t="shared" si="27"/>
        <v/>
      </c>
      <c r="P116" s="223" t="str">
        <f t="shared" si="28"/>
        <v/>
      </c>
      <c r="Q116" s="223" t="str">
        <f t="shared" si="28"/>
        <v/>
      </c>
      <c r="R116" s="223" t="str">
        <f t="shared" si="28"/>
        <v/>
      </c>
      <c r="S116" s="223" t="str">
        <f t="shared" si="28"/>
        <v/>
      </c>
      <c r="T116" s="223" t="str">
        <f t="shared" si="29"/>
        <v/>
      </c>
      <c r="U116" s="223" t="str">
        <f t="shared" si="29"/>
        <v/>
      </c>
      <c r="V116" s="223" t="str">
        <f t="shared" si="29"/>
        <v/>
      </c>
      <c r="W116" s="223" t="str">
        <f t="shared" si="29"/>
        <v/>
      </c>
      <c r="X116" s="223" t="str">
        <f t="shared" si="30"/>
        <v/>
      </c>
      <c r="Y116" s="223" t="str">
        <f t="shared" si="30"/>
        <v/>
      </c>
      <c r="Z116" s="223" t="str">
        <f t="shared" si="30"/>
        <v/>
      </c>
      <c r="AA116" s="223" t="str">
        <f t="shared" si="30"/>
        <v/>
      </c>
      <c r="AB116" s="223" t="str">
        <f t="shared" si="31"/>
        <v/>
      </c>
      <c r="AC116" s="223" t="str">
        <f t="shared" si="31"/>
        <v/>
      </c>
      <c r="AD116" s="223" t="str">
        <f t="shared" si="31"/>
        <v/>
      </c>
      <c r="AE116" s="223" t="str">
        <f t="shared" si="31"/>
        <v/>
      </c>
      <c r="AF116" s="223" t="str">
        <f t="shared" si="32"/>
        <v/>
      </c>
      <c r="AG116" s="223" t="str">
        <f t="shared" si="32"/>
        <v/>
      </c>
      <c r="AH116" s="223" t="str">
        <f t="shared" si="32"/>
        <v/>
      </c>
      <c r="AI116" s="223" t="str">
        <f t="shared" si="32"/>
        <v/>
      </c>
      <c r="AJ116" s="223" t="str">
        <f t="shared" si="33"/>
        <v/>
      </c>
      <c r="AK116" s="223" t="str">
        <f t="shared" si="33"/>
        <v/>
      </c>
      <c r="AL116" s="223" t="str">
        <f t="shared" si="33"/>
        <v/>
      </c>
      <c r="AM116" s="223" t="str">
        <f t="shared" si="33"/>
        <v/>
      </c>
      <c r="AN116" s="223" t="str">
        <f t="shared" si="37"/>
        <v/>
      </c>
      <c r="AO116" s="180"/>
      <c r="AP116" s="181"/>
      <c r="AQ116" s="182">
        <f t="shared" si="38"/>
        <v>0</v>
      </c>
      <c r="AR116" s="182">
        <f t="shared" si="39"/>
        <v>0</v>
      </c>
      <c r="AS116" s="182">
        <f t="shared" si="40"/>
        <v>0</v>
      </c>
      <c r="AT116" s="182">
        <f t="shared" si="41"/>
        <v>0</v>
      </c>
      <c r="AU116" s="182">
        <f t="shared" si="42"/>
        <v>0</v>
      </c>
      <c r="AV116" s="182">
        <f t="shared" si="43"/>
        <v>0</v>
      </c>
      <c r="AW116" s="182">
        <f t="shared" si="44"/>
        <v>0</v>
      </c>
      <c r="AX116" s="235">
        <f t="shared" si="45"/>
        <v>0</v>
      </c>
      <c r="AY116" s="235">
        <f t="shared" si="46"/>
        <v>0</v>
      </c>
      <c r="BC116" s="183">
        <f t="shared" si="6"/>
        <v>0</v>
      </c>
      <c r="BD116" s="183">
        <f t="shared" si="47"/>
        <v>0</v>
      </c>
    </row>
    <row r="117" spans="1:56" s="183" customFormat="1" ht="14.65" hidden="1" customHeight="1" x14ac:dyDescent="0.25">
      <c r="A117" s="238" t="str">
        <f t="shared" si="35"/>
        <v/>
      </c>
      <c r="B117" s="12" t="str">
        <f>IF(LEN(C117)&gt;0,VLOOKUP($F$8,DATA!$A$4:$A$296,1,FALSE),"")</f>
        <v/>
      </c>
      <c r="C117" s="11"/>
      <c r="D117" s="268"/>
      <c r="E117" s="269"/>
      <c r="F117" s="135" t="s">
        <v>119</v>
      </c>
      <c r="G117" s="134" t="s">
        <v>105</v>
      </c>
      <c r="H117" s="125">
        <v>40</v>
      </c>
      <c r="I117" s="223"/>
      <c r="J117" s="223" t="str">
        <f t="shared" si="36"/>
        <v/>
      </c>
      <c r="K117" s="223" t="str">
        <f t="shared" si="36"/>
        <v/>
      </c>
      <c r="L117" s="223" t="str">
        <f t="shared" si="27"/>
        <v/>
      </c>
      <c r="M117" s="223" t="str">
        <f t="shared" si="27"/>
        <v/>
      </c>
      <c r="N117" s="223" t="str">
        <f t="shared" si="27"/>
        <v/>
      </c>
      <c r="O117" s="223" t="str">
        <f t="shared" si="27"/>
        <v/>
      </c>
      <c r="P117" s="223" t="str">
        <f t="shared" si="28"/>
        <v/>
      </c>
      <c r="Q117" s="223" t="str">
        <f t="shared" si="28"/>
        <v/>
      </c>
      <c r="R117" s="223" t="str">
        <f t="shared" si="28"/>
        <v/>
      </c>
      <c r="S117" s="223" t="str">
        <f t="shared" si="28"/>
        <v/>
      </c>
      <c r="T117" s="223" t="str">
        <f t="shared" si="29"/>
        <v/>
      </c>
      <c r="U117" s="223" t="str">
        <f t="shared" si="29"/>
        <v/>
      </c>
      <c r="V117" s="223" t="str">
        <f t="shared" si="29"/>
        <v/>
      </c>
      <c r="W117" s="223" t="str">
        <f t="shared" si="29"/>
        <v/>
      </c>
      <c r="X117" s="223" t="str">
        <f t="shared" si="30"/>
        <v/>
      </c>
      <c r="Y117" s="223" t="str">
        <f t="shared" si="30"/>
        <v/>
      </c>
      <c r="Z117" s="223" t="str">
        <f t="shared" si="30"/>
        <v/>
      </c>
      <c r="AA117" s="223" t="str">
        <f t="shared" si="30"/>
        <v/>
      </c>
      <c r="AB117" s="223" t="str">
        <f t="shared" si="31"/>
        <v/>
      </c>
      <c r="AC117" s="223" t="str">
        <f t="shared" si="31"/>
        <v/>
      </c>
      <c r="AD117" s="223" t="str">
        <f t="shared" si="31"/>
        <v/>
      </c>
      <c r="AE117" s="223" t="str">
        <f t="shared" si="31"/>
        <v/>
      </c>
      <c r="AF117" s="223" t="str">
        <f t="shared" si="32"/>
        <v/>
      </c>
      <c r="AG117" s="223" t="str">
        <f t="shared" si="32"/>
        <v/>
      </c>
      <c r="AH117" s="223" t="str">
        <f t="shared" si="32"/>
        <v/>
      </c>
      <c r="AI117" s="223" t="str">
        <f t="shared" si="32"/>
        <v/>
      </c>
      <c r="AJ117" s="223" t="str">
        <f t="shared" si="33"/>
        <v/>
      </c>
      <c r="AK117" s="223" t="str">
        <f t="shared" si="33"/>
        <v/>
      </c>
      <c r="AL117" s="223" t="str">
        <f t="shared" si="33"/>
        <v/>
      </c>
      <c r="AM117" s="223" t="str">
        <f t="shared" si="33"/>
        <v/>
      </c>
      <c r="AN117" s="223" t="str">
        <f t="shared" si="37"/>
        <v/>
      </c>
      <c r="AO117" s="180"/>
      <c r="AP117" s="181"/>
      <c r="AQ117" s="182">
        <f t="shared" si="38"/>
        <v>0</v>
      </c>
      <c r="AR117" s="182">
        <f t="shared" si="39"/>
        <v>0</v>
      </c>
      <c r="AS117" s="182">
        <f t="shared" si="40"/>
        <v>0</v>
      </c>
      <c r="AT117" s="182">
        <f t="shared" si="41"/>
        <v>0</v>
      </c>
      <c r="AU117" s="182">
        <f t="shared" si="42"/>
        <v>0</v>
      </c>
      <c r="AV117" s="182">
        <f t="shared" si="43"/>
        <v>0</v>
      </c>
      <c r="AW117" s="182">
        <f t="shared" si="44"/>
        <v>0</v>
      </c>
      <c r="AX117" s="235">
        <f t="shared" si="45"/>
        <v>0</v>
      </c>
      <c r="AY117" s="235">
        <f t="shared" si="46"/>
        <v>0</v>
      </c>
      <c r="BC117" s="183">
        <f t="shared" si="6"/>
        <v>0</v>
      </c>
      <c r="BD117" s="183">
        <f t="shared" si="47"/>
        <v>0</v>
      </c>
    </row>
    <row r="118" spans="1:56" s="183" customFormat="1" ht="14.65" hidden="1" customHeight="1" x14ac:dyDescent="0.25">
      <c r="A118" s="238" t="str">
        <f t="shared" si="35"/>
        <v/>
      </c>
      <c r="B118" s="12" t="str">
        <f>IF(LEN(C118)&gt;0,VLOOKUP($F$8,DATA!$A$4:$A$296,1,FALSE),"")</f>
        <v/>
      </c>
      <c r="C118" s="11"/>
      <c r="D118" s="268"/>
      <c r="E118" s="269"/>
      <c r="F118" s="135" t="s">
        <v>119</v>
      </c>
      <c r="G118" s="134" t="s">
        <v>105</v>
      </c>
      <c r="H118" s="125">
        <v>40</v>
      </c>
      <c r="I118" s="223"/>
      <c r="J118" s="223" t="str">
        <f t="shared" si="36"/>
        <v/>
      </c>
      <c r="K118" s="223" t="str">
        <f t="shared" si="36"/>
        <v/>
      </c>
      <c r="L118" s="223" t="str">
        <f t="shared" si="27"/>
        <v/>
      </c>
      <c r="M118" s="223" t="str">
        <f t="shared" si="27"/>
        <v/>
      </c>
      <c r="N118" s="223" t="str">
        <f t="shared" si="27"/>
        <v/>
      </c>
      <c r="O118" s="223" t="str">
        <f t="shared" si="27"/>
        <v/>
      </c>
      <c r="P118" s="223" t="str">
        <f t="shared" si="28"/>
        <v/>
      </c>
      <c r="Q118" s="223" t="str">
        <f t="shared" si="28"/>
        <v/>
      </c>
      <c r="R118" s="223" t="str">
        <f t="shared" si="28"/>
        <v/>
      </c>
      <c r="S118" s="223" t="str">
        <f t="shared" si="28"/>
        <v/>
      </c>
      <c r="T118" s="223" t="str">
        <f t="shared" si="29"/>
        <v/>
      </c>
      <c r="U118" s="223" t="str">
        <f t="shared" si="29"/>
        <v/>
      </c>
      <c r="V118" s="223" t="str">
        <f t="shared" si="29"/>
        <v/>
      </c>
      <c r="W118" s="223" t="str">
        <f t="shared" si="29"/>
        <v/>
      </c>
      <c r="X118" s="223" t="str">
        <f t="shared" si="30"/>
        <v/>
      </c>
      <c r="Y118" s="223" t="str">
        <f t="shared" si="30"/>
        <v/>
      </c>
      <c r="Z118" s="223" t="str">
        <f t="shared" si="30"/>
        <v/>
      </c>
      <c r="AA118" s="223" t="str">
        <f t="shared" si="30"/>
        <v/>
      </c>
      <c r="AB118" s="223" t="str">
        <f t="shared" si="31"/>
        <v/>
      </c>
      <c r="AC118" s="223" t="str">
        <f t="shared" si="31"/>
        <v/>
      </c>
      <c r="AD118" s="223" t="str">
        <f t="shared" si="31"/>
        <v/>
      </c>
      <c r="AE118" s="223" t="str">
        <f t="shared" si="31"/>
        <v/>
      </c>
      <c r="AF118" s="223" t="str">
        <f t="shared" si="32"/>
        <v/>
      </c>
      <c r="AG118" s="223" t="str">
        <f t="shared" si="32"/>
        <v/>
      </c>
      <c r="AH118" s="223" t="str">
        <f t="shared" si="32"/>
        <v/>
      </c>
      <c r="AI118" s="223" t="str">
        <f t="shared" si="32"/>
        <v/>
      </c>
      <c r="AJ118" s="223" t="str">
        <f t="shared" si="33"/>
        <v/>
      </c>
      <c r="AK118" s="223" t="str">
        <f t="shared" si="33"/>
        <v/>
      </c>
      <c r="AL118" s="223" t="str">
        <f t="shared" si="33"/>
        <v/>
      </c>
      <c r="AM118" s="223" t="str">
        <f t="shared" si="33"/>
        <v/>
      </c>
      <c r="AN118" s="223" t="str">
        <f t="shared" si="37"/>
        <v/>
      </c>
      <c r="AO118" s="180"/>
      <c r="AP118" s="181"/>
      <c r="AQ118" s="182">
        <f t="shared" si="38"/>
        <v>0</v>
      </c>
      <c r="AR118" s="182">
        <f t="shared" si="39"/>
        <v>0</v>
      </c>
      <c r="AS118" s="182">
        <f t="shared" si="40"/>
        <v>0</v>
      </c>
      <c r="AT118" s="182">
        <f t="shared" si="41"/>
        <v>0</v>
      </c>
      <c r="AU118" s="182">
        <f t="shared" si="42"/>
        <v>0</v>
      </c>
      <c r="AV118" s="182">
        <f t="shared" si="43"/>
        <v>0</v>
      </c>
      <c r="AW118" s="182">
        <f t="shared" si="44"/>
        <v>0</v>
      </c>
      <c r="AX118" s="235">
        <f t="shared" si="45"/>
        <v>0</v>
      </c>
      <c r="AY118" s="235">
        <f t="shared" si="46"/>
        <v>0</v>
      </c>
      <c r="BC118" s="183">
        <f t="shared" si="6"/>
        <v>0</v>
      </c>
      <c r="BD118" s="183">
        <f t="shared" si="47"/>
        <v>0</v>
      </c>
    </row>
    <row r="119" spans="1:56" s="183" customFormat="1" ht="14.65" hidden="1" customHeight="1" x14ac:dyDescent="0.25">
      <c r="A119" s="238" t="str">
        <f t="shared" si="35"/>
        <v/>
      </c>
      <c r="B119" s="12" t="str">
        <f>IF(LEN(C119)&gt;0,VLOOKUP($F$8,DATA!$A$4:$A$296,1,FALSE),"")</f>
        <v/>
      </c>
      <c r="C119" s="11"/>
      <c r="D119" s="268"/>
      <c r="E119" s="269"/>
      <c r="F119" s="135" t="s">
        <v>119</v>
      </c>
      <c r="G119" s="134" t="s">
        <v>105</v>
      </c>
      <c r="H119" s="125">
        <v>40</v>
      </c>
      <c r="I119" s="223"/>
      <c r="J119" s="223" t="str">
        <f t="shared" si="36"/>
        <v/>
      </c>
      <c r="K119" s="223" t="str">
        <f t="shared" si="36"/>
        <v/>
      </c>
      <c r="L119" s="223" t="str">
        <f t="shared" si="27"/>
        <v/>
      </c>
      <c r="M119" s="223" t="str">
        <f t="shared" si="27"/>
        <v/>
      </c>
      <c r="N119" s="223" t="str">
        <f t="shared" si="27"/>
        <v/>
      </c>
      <c r="O119" s="223" t="str">
        <f t="shared" si="27"/>
        <v/>
      </c>
      <c r="P119" s="223" t="str">
        <f t="shared" si="28"/>
        <v/>
      </c>
      <c r="Q119" s="223" t="str">
        <f t="shared" si="28"/>
        <v/>
      </c>
      <c r="R119" s="223" t="str">
        <f t="shared" si="28"/>
        <v/>
      </c>
      <c r="S119" s="223" t="str">
        <f t="shared" si="28"/>
        <v/>
      </c>
      <c r="T119" s="223" t="str">
        <f t="shared" si="29"/>
        <v/>
      </c>
      <c r="U119" s="223" t="str">
        <f t="shared" si="29"/>
        <v/>
      </c>
      <c r="V119" s="223" t="str">
        <f t="shared" si="29"/>
        <v/>
      </c>
      <c r="W119" s="223" t="str">
        <f t="shared" si="29"/>
        <v/>
      </c>
      <c r="X119" s="223" t="str">
        <f t="shared" si="30"/>
        <v/>
      </c>
      <c r="Y119" s="223" t="str">
        <f t="shared" si="30"/>
        <v/>
      </c>
      <c r="Z119" s="223" t="str">
        <f t="shared" si="30"/>
        <v/>
      </c>
      <c r="AA119" s="223" t="str">
        <f t="shared" si="30"/>
        <v/>
      </c>
      <c r="AB119" s="223" t="str">
        <f t="shared" si="31"/>
        <v/>
      </c>
      <c r="AC119" s="223" t="str">
        <f t="shared" si="31"/>
        <v/>
      </c>
      <c r="AD119" s="223" t="str">
        <f t="shared" si="31"/>
        <v/>
      </c>
      <c r="AE119" s="223" t="str">
        <f t="shared" si="31"/>
        <v/>
      </c>
      <c r="AF119" s="223" t="str">
        <f t="shared" si="32"/>
        <v/>
      </c>
      <c r="AG119" s="223" t="str">
        <f t="shared" si="32"/>
        <v/>
      </c>
      <c r="AH119" s="223" t="str">
        <f t="shared" si="32"/>
        <v/>
      </c>
      <c r="AI119" s="223" t="str">
        <f t="shared" si="32"/>
        <v/>
      </c>
      <c r="AJ119" s="223" t="str">
        <f t="shared" si="33"/>
        <v/>
      </c>
      <c r="AK119" s="223" t="str">
        <f t="shared" si="33"/>
        <v/>
      </c>
      <c r="AL119" s="223" t="str">
        <f t="shared" si="33"/>
        <v/>
      </c>
      <c r="AM119" s="223" t="str">
        <f t="shared" si="33"/>
        <v/>
      </c>
      <c r="AN119" s="223" t="str">
        <f t="shared" si="37"/>
        <v/>
      </c>
      <c r="AO119" s="180"/>
      <c r="AP119" s="181"/>
      <c r="AQ119" s="182">
        <f t="shared" si="38"/>
        <v>0</v>
      </c>
      <c r="AR119" s="182">
        <f t="shared" si="39"/>
        <v>0</v>
      </c>
      <c r="AS119" s="182">
        <f t="shared" si="40"/>
        <v>0</v>
      </c>
      <c r="AT119" s="182">
        <f t="shared" si="41"/>
        <v>0</v>
      </c>
      <c r="AU119" s="182">
        <f t="shared" si="42"/>
        <v>0</v>
      </c>
      <c r="AV119" s="182">
        <f t="shared" si="43"/>
        <v>0</v>
      </c>
      <c r="AW119" s="182">
        <f t="shared" si="44"/>
        <v>0</v>
      </c>
      <c r="AX119" s="235">
        <f t="shared" si="45"/>
        <v>0</v>
      </c>
      <c r="AY119" s="235">
        <f t="shared" si="46"/>
        <v>0</v>
      </c>
      <c r="BC119" s="183">
        <f t="shared" si="6"/>
        <v>0</v>
      </c>
      <c r="BD119" s="183">
        <f t="shared" si="47"/>
        <v>0</v>
      </c>
    </row>
    <row r="120" spans="1:56" s="183" customFormat="1" ht="14.65" hidden="1" customHeight="1" x14ac:dyDescent="0.25">
      <c r="A120" s="238" t="str">
        <f t="shared" si="35"/>
        <v/>
      </c>
      <c r="B120" s="12" t="str">
        <f>IF(LEN(C120)&gt;0,VLOOKUP($F$8,DATA!$A$4:$A$296,1,FALSE),"")</f>
        <v/>
      </c>
      <c r="C120" s="11"/>
      <c r="D120" s="268"/>
      <c r="E120" s="269"/>
      <c r="F120" s="135" t="s">
        <v>119</v>
      </c>
      <c r="G120" s="134" t="s">
        <v>105</v>
      </c>
      <c r="H120" s="125">
        <v>40</v>
      </c>
      <c r="I120" s="223"/>
      <c r="J120" s="223" t="str">
        <f t="shared" si="36"/>
        <v/>
      </c>
      <c r="K120" s="223" t="str">
        <f t="shared" si="36"/>
        <v/>
      </c>
      <c r="L120" s="223" t="str">
        <f t="shared" si="27"/>
        <v/>
      </c>
      <c r="M120" s="223" t="str">
        <f t="shared" si="27"/>
        <v/>
      </c>
      <c r="N120" s="223" t="str">
        <f t="shared" si="27"/>
        <v/>
      </c>
      <c r="O120" s="223" t="str">
        <f t="shared" si="27"/>
        <v/>
      </c>
      <c r="P120" s="223" t="str">
        <f t="shared" si="28"/>
        <v/>
      </c>
      <c r="Q120" s="223" t="str">
        <f t="shared" si="28"/>
        <v/>
      </c>
      <c r="R120" s="223" t="str">
        <f t="shared" si="28"/>
        <v/>
      </c>
      <c r="S120" s="223" t="str">
        <f t="shared" si="28"/>
        <v/>
      </c>
      <c r="T120" s="223" t="str">
        <f t="shared" si="29"/>
        <v/>
      </c>
      <c r="U120" s="223" t="str">
        <f t="shared" si="29"/>
        <v/>
      </c>
      <c r="V120" s="223" t="str">
        <f t="shared" si="29"/>
        <v/>
      </c>
      <c r="W120" s="223" t="str">
        <f t="shared" si="29"/>
        <v/>
      </c>
      <c r="X120" s="223" t="str">
        <f t="shared" si="30"/>
        <v/>
      </c>
      <c r="Y120" s="223" t="str">
        <f t="shared" si="30"/>
        <v/>
      </c>
      <c r="Z120" s="223" t="str">
        <f t="shared" si="30"/>
        <v/>
      </c>
      <c r="AA120" s="223" t="str">
        <f t="shared" si="30"/>
        <v/>
      </c>
      <c r="AB120" s="223" t="str">
        <f t="shared" si="31"/>
        <v/>
      </c>
      <c r="AC120" s="223" t="str">
        <f t="shared" si="31"/>
        <v/>
      </c>
      <c r="AD120" s="223" t="str">
        <f t="shared" si="31"/>
        <v/>
      </c>
      <c r="AE120" s="223" t="str">
        <f t="shared" si="31"/>
        <v/>
      </c>
      <c r="AF120" s="223" t="str">
        <f t="shared" si="32"/>
        <v/>
      </c>
      <c r="AG120" s="223" t="str">
        <f t="shared" si="32"/>
        <v/>
      </c>
      <c r="AH120" s="223" t="str">
        <f t="shared" si="32"/>
        <v/>
      </c>
      <c r="AI120" s="223" t="str">
        <f t="shared" si="32"/>
        <v/>
      </c>
      <c r="AJ120" s="223" t="str">
        <f t="shared" si="33"/>
        <v/>
      </c>
      <c r="AK120" s="223" t="str">
        <f t="shared" si="33"/>
        <v/>
      </c>
      <c r="AL120" s="223" t="str">
        <f t="shared" si="33"/>
        <v/>
      </c>
      <c r="AM120" s="223" t="str">
        <f t="shared" si="33"/>
        <v/>
      </c>
      <c r="AN120" s="223" t="str">
        <f t="shared" si="37"/>
        <v/>
      </c>
      <c r="AO120" s="180"/>
      <c r="AP120" s="181"/>
      <c r="AQ120" s="182">
        <f t="shared" si="38"/>
        <v>0</v>
      </c>
      <c r="AR120" s="182">
        <f t="shared" si="39"/>
        <v>0</v>
      </c>
      <c r="AS120" s="182">
        <f t="shared" si="40"/>
        <v>0</v>
      </c>
      <c r="AT120" s="182">
        <f t="shared" si="41"/>
        <v>0</v>
      </c>
      <c r="AU120" s="182">
        <f t="shared" si="42"/>
        <v>0</v>
      </c>
      <c r="AV120" s="182">
        <f t="shared" si="43"/>
        <v>0</v>
      </c>
      <c r="AW120" s="182">
        <f t="shared" si="44"/>
        <v>0</v>
      </c>
      <c r="AX120" s="235">
        <f t="shared" si="45"/>
        <v>0</v>
      </c>
      <c r="AY120" s="235">
        <f t="shared" si="46"/>
        <v>0</v>
      </c>
      <c r="BC120" s="183">
        <f t="shared" si="6"/>
        <v>0</v>
      </c>
      <c r="BD120" s="183">
        <f t="shared" si="47"/>
        <v>0</v>
      </c>
    </row>
    <row r="121" spans="1:56" s="183" customFormat="1" ht="14.65" hidden="1" customHeight="1" x14ac:dyDescent="0.25">
      <c r="A121" s="238" t="str">
        <f t="shared" si="35"/>
        <v/>
      </c>
      <c r="B121" s="12" t="str">
        <f>IF(LEN(C121)&gt;0,VLOOKUP($F$8,DATA!$A$4:$A$296,1,FALSE),"")</f>
        <v/>
      </c>
      <c r="C121" s="11"/>
      <c r="D121" s="268"/>
      <c r="E121" s="269"/>
      <c r="F121" s="135" t="s">
        <v>119</v>
      </c>
      <c r="G121" s="134" t="s">
        <v>105</v>
      </c>
      <c r="H121" s="125">
        <v>40</v>
      </c>
      <c r="I121" s="223"/>
      <c r="J121" s="223" t="str">
        <f t="shared" si="36"/>
        <v/>
      </c>
      <c r="K121" s="223" t="str">
        <f t="shared" si="36"/>
        <v/>
      </c>
      <c r="L121" s="223" t="str">
        <f t="shared" si="27"/>
        <v/>
      </c>
      <c r="M121" s="223" t="str">
        <f t="shared" si="27"/>
        <v/>
      </c>
      <c r="N121" s="223" t="str">
        <f t="shared" si="27"/>
        <v/>
      </c>
      <c r="O121" s="223" t="str">
        <f t="shared" si="27"/>
        <v/>
      </c>
      <c r="P121" s="223" t="str">
        <f t="shared" si="28"/>
        <v/>
      </c>
      <c r="Q121" s="223" t="str">
        <f t="shared" si="28"/>
        <v/>
      </c>
      <c r="R121" s="223" t="str">
        <f t="shared" si="28"/>
        <v/>
      </c>
      <c r="S121" s="223" t="str">
        <f t="shared" si="28"/>
        <v/>
      </c>
      <c r="T121" s="223" t="str">
        <f t="shared" si="29"/>
        <v/>
      </c>
      <c r="U121" s="223" t="str">
        <f t="shared" si="29"/>
        <v/>
      </c>
      <c r="V121" s="223" t="str">
        <f t="shared" si="29"/>
        <v/>
      </c>
      <c r="W121" s="223" t="str">
        <f t="shared" si="29"/>
        <v/>
      </c>
      <c r="X121" s="223" t="str">
        <f t="shared" si="30"/>
        <v/>
      </c>
      <c r="Y121" s="223" t="str">
        <f t="shared" si="30"/>
        <v/>
      </c>
      <c r="Z121" s="223" t="str">
        <f t="shared" si="30"/>
        <v/>
      </c>
      <c r="AA121" s="223" t="str">
        <f t="shared" si="30"/>
        <v/>
      </c>
      <c r="AB121" s="223" t="str">
        <f t="shared" si="31"/>
        <v/>
      </c>
      <c r="AC121" s="223" t="str">
        <f t="shared" si="31"/>
        <v/>
      </c>
      <c r="AD121" s="223" t="str">
        <f t="shared" si="31"/>
        <v/>
      </c>
      <c r="AE121" s="223" t="str">
        <f t="shared" si="31"/>
        <v/>
      </c>
      <c r="AF121" s="223" t="str">
        <f t="shared" si="32"/>
        <v/>
      </c>
      <c r="AG121" s="223" t="str">
        <f t="shared" si="32"/>
        <v/>
      </c>
      <c r="AH121" s="223" t="str">
        <f t="shared" si="32"/>
        <v/>
      </c>
      <c r="AI121" s="223" t="str">
        <f t="shared" si="32"/>
        <v/>
      </c>
      <c r="AJ121" s="223" t="str">
        <f t="shared" si="33"/>
        <v/>
      </c>
      <c r="AK121" s="223" t="str">
        <f t="shared" si="33"/>
        <v/>
      </c>
      <c r="AL121" s="223" t="str">
        <f t="shared" si="33"/>
        <v/>
      </c>
      <c r="AM121" s="223" t="str">
        <f t="shared" si="33"/>
        <v/>
      </c>
      <c r="AN121" s="223" t="str">
        <f t="shared" si="37"/>
        <v/>
      </c>
      <c r="AO121" s="180"/>
      <c r="AP121" s="181"/>
      <c r="AQ121" s="182">
        <f t="shared" si="38"/>
        <v>0</v>
      </c>
      <c r="AR121" s="182">
        <f t="shared" si="39"/>
        <v>0</v>
      </c>
      <c r="AS121" s="182">
        <f t="shared" si="40"/>
        <v>0</v>
      </c>
      <c r="AT121" s="182">
        <f t="shared" si="41"/>
        <v>0</v>
      </c>
      <c r="AU121" s="182">
        <f t="shared" si="42"/>
        <v>0</v>
      </c>
      <c r="AV121" s="182">
        <f t="shared" si="43"/>
        <v>0</v>
      </c>
      <c r="AW121" s="182">
        <f t="shared" si="44"/>
        <v>0</v>
      </c>
      <c r="AX121" s="235">
        <f t="shared" si="45"/>
        <v>0</v>
      </c>
      <c r="AY121" s="235">
        <f t="shared" si="46"/>
        <v>0</v>
      </c>
      <c r="BC121" s="183">
        <f t="shared" si="6"/>
        <v>0</v>
      </c>
      <c r="BD121" s="183">
        <f t="shared" si="47"/>
        <v>0</v>
      </c>
    </row>
    <row r="122" spans="1:56" s="183" customFormat="1" ht="14.65" hidden="1" customHeight="1" x14ac:dyDescent="0.25">
      <c r="A122" s="238" t="str">
        <f t="shared" si="35"/>
        <v/>
      </c>
      <c r="B122" s="12" t="str">
        <f>IF(LEN(C122)&gt;0,VLOOKUP($F$8,DATA!$A$4:$A$296,1,FALSE),"")</f>
        <v/>
      </c>
      <c r="C122" s="11"/>
      <c r="D122" s="268"/>
      <c r="E122" s="269"/>
      <c r="F122" s="135" t="s">
        <v>119</v>
      </c>
      <c r="G122" s="134" t="s">
        <v>105</v>
      </c>
      <c r="H122" s="125">
        <v>40</v>
      </c>
      <c r="I122" s="223"/>
      <c r="J122" s="223" t="str">
        <f t="shared" si="36"/>
        <v/>
      </c>
      <c r="K122" s="223" t="str">
        <f t="shared" si="36"/>
        <v/>
      </c>
      <c r="L122" s="223" t="str">
        <f t="shared" si="27"/>
        <v/>
      </c>
      <c r="M122" s="223" t="str">
        <f t="shared" si="27"/>
        <v/>
      </c>
      <c r="N122" s="223" t="str">
        <f t="shared" si="27"/>
        <v/>
      </c>
      <c r="O122" s="223" t="str">
        <f t="shared" si="27"/>
        <v/>
      </c>
      <c r="P122" s="223" t="str">
        <f t="shared" si="28"/>
        <v/>
      </c>
      <c r="Q122" s="223" t="str">
        <f t="shared" si="28"/>
        <v/>
      </c>
      <c r="R122" s="223" t="str">
        <f t="shared" si="28"/>
        <v/>
      </c>
      <c r="S122" s="223" t="str">
        <f t="shared" si="28"/>
        <v/>
      </c>
      <c r="T122" s="223" t="str">
        <f t="shared" si="29"/>
        <v/>
      </c>
      <c r="U122" s="223" t="str">
        <f t="shared" si="29"/>
        <v/>
      </c>
      <c r="V122" s="223" t="str">
        <f t="shared" si="29"/>
        <v/>
      </c>
      <c r="W122" s="223" t="str">
        <f t="shared" si="29"/>
        <v/>
      </c>
      <c r="X122" s="223" t="str">
        <f t="shared" si="30"/>
        <v/>
      </c>
      <c r="Y122" s="223" t="str">
        <f t="shared" si="30"/>
        <v/>
      </c>
      <c r="Z122" s="223" t="str">
        <f t="shared" si="30"/>
        <v/>
      </c>
      <c r="AA122" s="223" t="str">
        <f t="shared" si="30"/>
        <v/>
      </c>
      <c r="AB122" s="223" t="str">
        <f t="shared" si="31"/>
        <v/>
      </c>
      <c r="AC122" s="223" t="str">
        <f t="shared" si="31"/>
        <v/>
      </c>
      <c r="AD122" s="223" t="str">
        <f t="shared" si="31"/>
        <v/>
      </c>
      <c r="AE122" s="223" t="str">
        <f t="shared" si="31"/>
        <v/>
      </c>
      <c r="AF122" s="223" t="str">
        <f t="shared" si="32"/>
        <v/>
      </c>
      <c r="AG122" s="223" t="str">
        <f t="shared" si="32"/>
        <v/>
      </c>
      <c r="AH122" s="223" t="str">
        <f t="shared" si="32"/>
        <v/>
      </c>
      <c r="AI122" s="223" t="str">
        <f t="shared" si="32"/>
        <v/>
      </c>
      <c r="AJ122" s="223" t="str">
        <f t="shared" si="33"/>
        <v/>
      </c>
      <c r="AK122" s="223" t="str">
        <f t="shared" si="33"/>
        <v/>
      </c>
      <c r="AL122" s="223" t="str">
        <f t="shared" si="33"/>
        <v/>
      </c>
      <c r="AM122" s="223" t="str">
        <f t="shared" si="33"/>
        <v/>
      </c>
      <c r="AN122" s="223" t="str">
        <f t="shared" si="37"/>
        <v/>
      </c>
      <c r="AO122" s="180"/>
      <c r="AP122" s="181"/>
      <c r="AQ122" s="182">
        <f t="shared" si="38"/>
        <v>0</v>
      </c>
      <c r="AR122" s="182">
        <f t="shared" si="39"/>
        <v>0</v>
      </c>
      <c r="AS122" s="182">
        <f t="shared" si="40"/>
        <v>0</v>
      </c>
      <c r="AT122" s="182">
        <f t="shared" si="41"/>
        <v>0</v>
      </c>
      <c r="AU122" s="182">
        <f t="shared" si="42"/>
        <v>0</v>
      </c>
      <c r="AV122" s="182">
        <f t="shared" si="43"/>
        <v>0</v>
      </c>
      <c r="AW122" s="182">
        <f t="shared" si="44"/>
        <v>0</v>
      </c>
      <c r="AX122" s="235">
        <f t="shared" si="45"/>
        <v>0</v>
      </c>
      <c r="AY122" s="235">
        <f t="shared" si="46"/>
        <v>0</v>
      </c>
      <c r="BC122" s="183">
        <f t="shared" si="6"/>
        <v>0</v>
      </c>
      <c r="BD122" s="183">
        <f t="shared" si="47"/>
        <v>0</v>
      </c>
    </row>
    <row r="123" spans="1:56" s="183" customFormat="1" ht="14.65" hidden="1" customHeight="1" x14ac:dyDescent="0.25">
      <c r="A123" s="238" t="str">
        <f t="shared" si="35"/>
        <v/>
      </c>
      <c r="B123" s="12" t="str">
        <f>IF(LEN(C123)&gt;0,VLOOKUP($F$8,DATA!$A$4:$A$296,1,FALSE),"")</f>
        <v/>
      </c>
      <c r="C123" s="11"/>
      <c r="D123" s="268"/>
      <c r="E123" s="269"/>
      <c r="F123" s="135" t="s">
        <v>119</v>
      </c>
      <c r="G123" s="134" t="s">
        <v>105</v>
      </c>
      <c r="H123" s="125">
        <v>40</v>
      </c>
      <c r="I123" s="223"/>
      <c r="J123" s="223" t="str">
        <f t="shared" si="36"/>
        <v/>
      </c>
      <c r="K123" s="223" t="str">
        <f t="shared" si="36"/>
        <v/>
      </c>
      <c r="L123" s="223" t="str">
        <f t="shared" si="27"/>
        <v/>
      </c>
      <c r="M123" s="223" t="str">
        <f t="shared" si="27"/>
        <v/>
      </c>
      <c r="N123" s="223" t="str">
        <f t="shared" si="27"/>
        <v/>
      </c>
      <c r="O123" s="223" t="str">
        <f t="shared" si="27"/>
        <v/>
      </c>
      <c r="P123" s="223" t="str">
        <f t="shared" si="28"/>
        <v/>
      </c>
      <c r="Q123" s="223" t="str">
        <f t="shared" si="28"/>
        <v/>
      </c>
      <c r="R123" s="223" t="str">
        <f t="shared" si="28"/>
        <v/>
      </c>
      <c r="S123" s="223" t="str">
        <f t="shared" si="28"/>
        <v/>
      </c>
      <c r="T123" s="223" t="str">
        <f t="shared" si="29"/>
        <v/>
      </c>
      <c r="U123" s="223" t="str">
        <f t="shared" si="29"/>
        <v/>
      </c>
      <c r="V123" s="223" t="str">
        <f t="shared" si="29"/>
        <v/>
      </c>
      <c r="W123" s="223" t="str">
        <f t="shared" si="29"/>
        <v/>
      </c>
      <c r="X123" s="223" t="str">
        <f t="shared" si="30"/>
        <v/>
      </c>
      <c r="Y123" s="223" t="str">
        <f t="shared" si="30"/>
        <v/>
      </c>
      <c r="Z123" s="223" t="str">
        <f t="shared" si="30"/>
        <v/>
      </c>
      <c r="AA123" s="223" t="str">
        <f t="shared" si="30"/>
        <v/>
      </c>
      <c r="AB123" s="223" t="str">
        <f t="shared" si="31"/>
        <v/>
      </c>
      <c r="AC123" s="223" t="str">
        <f t="shared" si="31"/>
        <v/>
      </c>
      <c r="AD123" s="223" t="str">
        <f t="shared" si="31"/>
        <v/>
      </c>
      <c r="AE123" s="223" t="str">
        <f t="shared" si="31"/>
        <v/>
      </c>
      <c r="AF123" s="223" t="str">
        <f t="shared" si="32"/>
        <v/>
      </c>
      <c r="AG123" s="223" t="str">
        <f t="shared" si="32"/>
        <v/>
      </c>
      <c r="AH123" s="223" t="str">
        <f t="shared" si="32"/>
        <v/>
      </c>
      <c r="AI123" s="223" t="str">
        <f t="shared" si="32"/>
        <v/>
      </c>
      <c r="AJ123" s="223" t="str">
        <f t="shared" si="33"/>
        <v/>
      </c>
      <c r="AK123" s="223" t="str">
        <f t="shared" si="33"/>
        <v/>
      </c>
      <c r="AL123" s="223" t="str">
        <f t="shared" si="33"/>
        <v/>
      </c>
      <c r="AM123" s="223" t="str">
        <f t="shared" si="33"/>
        <v/>
      </c>
      <c r="AN123" s="223" t="str">
        <f t="shared" si="37"/>
        <v/>
      </c>
      <c r="AO123" s="180"/>
      <c r="AP123" s="181"/>
      <c r="AQ123" s="182">
        <f t="shared" si="38"/>
        <v>0</v>
      </c>
      <c r="AR123" s="182">
        <f t="shared" si="39"/>
        <v>0</v>
      </c>
      <c r="AS123" s="182">
        <f t="shared" si="40"/>
        <v>0</v>
      </c>
      <c r="AT123" s="182">
        <f t="shared" si="41"/>
        <v>0</v>
      </c>
      <c r="AU123" s="182">
        <f t="shared" si="42"/>
        <v>0</v>
      </c>
      <c r="AV123" s="182">
        <f t="shared" si="43"/>
        <v>0</v>
      </c>
      <c r="AW123" s="182">
        <f t="shared" si="44"/>
        <v>0</v>
      </c>
      <c r="AX123" s="235">
        <f t="shared" si="45"/>
        <v>0</v>
      </c>
      <c r="AY123" s="235">
        <f t="shared" si="46"/>
        <v>0</v>
      </c>
      <c r="BC123" s="183">
        <f t="shared" si="6"/>
        <v>0</v>
      </c>
      <c r="BD123" s="183">
        <f t="shared" si="47"/>
        <v>0</v>
      </c>
    </row>
    <row r="124" spans="1:56" s="183" customFormat="1" ht="14.65" hidden="1" customHeight="1" x14ac:dyDescent="0.25">
      <c r="A124" s="238" t="str">
        <f t="shared" si="35"/>
        <v/>
      </c>
      <c r="B124" s="12" t="str">
        <f>IF(LEN(C124)&gt;0,VLOOKUP($F$8,DATA!$A$4:$A$296,1,FALSE),"")</f>
        <v/>
      </c>
      <c r="C124" s="11"/>
      <c r="D124" s="268"/>
      <c r="E124" s="269"/>
      <c r="F124" s="135" t="s">
        <v>119</v>
      </c>
      <c r="G124" s="134" t="s">
        <v>105</v>
      </c>
      <c r="H124" s="125">
        <v>40</v>
      </c>
      <c r="I124" s="223"/>
      <c r="J124" s="223" t="str">
        <f t="shared" si="36"/>
        <v/>
      </c>
      <c r="K124" s="223" t="str">
        <f t="shared" si="36"/>
        <v/>
      </c>
      <c r="L124" s="223" t="str">
        <f t="shared" si="27"/>
        <v/>
      </c>
      <c r="M124" s="223" t="str">
        <f t="shared" si="27"/>
        <v/>
      </c>
      <c r="N124" s="223" t="str">
        <f t="shared" si="27"/>
        <v/>
      </c>
      <c r="O124" s="223" t="str">
        <f t="shared" si="27"/>
        <v/>
      </c>
      <c r="P124" s="223" t="str">
        <f t="shared" si="28"/>
        <v/>
      </c>
      <c r="Q124" s="223" t="str">
        <f t="shared" si="28"/>
        <v/>
      </c>
      <c r="R124" s="223" t="str">
        <f t="shared" si="28"/>
        <v/>
      </c>
      <c r="S124" s="223" t="str">
        <f t="shared" si="28"/>
        <v/>
      </c>
      <c r="T124" s="223" t="str">
        <f t="shared" si="29"/>
        <v/>
      </c>
      <c r="U124" s="223" t="str">
        <f t="shared" si="29"/>
        <v/>
      </c>
      <c r="V124" s="223" t="str">
        <f t="shared" si="29"/>
        <v/>
      </c>
      <c r="W124" s="223" t="str">
        <f t="shared" si="29"/>
        <v/>
      </c>
      <c r="X124" s="223" t="str">
        <f t="shared" si="30"/>
        <v/>
      </c>
      <c r="Y124" s="223" t="str">
        <f t="shared" si="30"/>
        <v/>
      </c>
      <c r="Z124" s="223" t="str">
        <f t="shared" si="30"/>
        <v/>
      </c>
      <c r="AA124" s="223" t="str">
        <f t="shared" si="30"/>
        <v/>
      </c>
      <c r="AB124" s="223" t="str">
        <f t="shared" si="31"/>
        <v/>
      </c>
      <c r="AC124" s="223" t="str">
        <f t="shared" si="31"/>
        <v/>
      </c>
      <c r="AD124" s="223" t="str">
        <f t="shared" si="31"/>
        <v/>
      </c>
      <c r="AE124" s="223" t="str">
        <f t="shared" si="31"/>
        <v/>
      </c>
      <c r="AF124" s="223" t="str">
        <f t="shared" si="32"/>
        <v/>
      </c>
      <c r="AG124" s="223" t="str">
        <f t="shared" si="32"/>
        <v/>
      </c>
      <c r="AH124" s="223" t="str">
        <f t="shared" si="32"/>
        <v/>
      </c>
      <c r="AI124" s="223" t="str">
        <f t="shared" si="32"/>
        <v/>
      </c>
      <c r="AJ124" s="223" t="str">
        <f t="shared" si="33"/>
        <v/>
      </c>
      <c r="AK124" s="223" t="str">
        <f t="shared" si="33"/>
        <v/>
      </c>
      <c r="AL124" s="223" t="str">
        <f t="shared" si="33"/>
        <v/>
      </c>
      <c r="AM124" s="223" t="str">
        <f t="shared" si="33"/>
        <v/>
      </c>
      <c r="AN124" s="223" t="str">
        <f t="shared" si="37"/>
        <v/>
      </c>
      <c r="AO124" s="180"/>
      <c r="AP124" s="181"/>
      <c r="AQ124" s="182">
        <f t="shared" si="38"/>
        <v>0</v>
      </c>
      <c r="AR124" s="182">
        <f t="shared" si="39"/>
        <v>0</v>
      </c>
      <c r="AS124" s="182">
        <f t="shared" si="40"/>
        <v>0</v>
      </c>
      <c r="AT124" s="182">
        <f t="shared" si="41"/>
        <v>0</v>
      </c>
      <c r="AU124" s="182">
        <f t="shared" si="42"/>
        <v>0</v>
      </c>
      <c r="AV124" s="182">
        <f t="shared" si="43"/>
        <v>0</v>
      </c>
      <c r="AW124" s="182">
        <f t="shared" si="44"/>
        <v>0</v>
      </c>
      <c r="AX124" s="235">
        <f t="shared" si="45"/>
        <v>0</v>
      </c>
      <c r="AY124" s="235">
        <f t="shared" si="46"/>
        <v>0</v>
      </c>
      <c r="BC124" s="183">
        <f t="shared" si="6"/>
        <v>0</v>
      </c>
      <c r="BD124" s="183">
        <f t="shared" si="47"/>
        <v>0</v>
      </c>
    </row>
    <row r="125" spans="1:56" s="183" customFormat="1" ht="14.65" hidden="1" customHeight="1" x14ac:dyDescent="0.25">
      <c r="A125" s="238" t="str">
        <f t="shared" si="35"/>
        <v/>
      </c>
      <c r="B125" s="12" t="str">
        <f>IF(LEN(C125)&gt;0,VLOOKUP($F$8,DATA!$A$4:$A$296,1,FALSE),"")</f>
        <v/>
      </c>
      <c r="C125" s="11"/>
      <c r="D125" s="268"/>
      <c r="E125" s="269"/>
      <c r="F125" s="135" t="s">
        <v>119</v>
      </c>
      <c r="G125" s="134" t="s">
        <v>105</v>
      </c>
      <c r="H125" s="125">
        <v>40</v>
      </c>
      <c r="I125" s="223"/>
      <c r="J125" s="223" t="str">
        <f t="shared" si="36"/>
        <v/>
      </c>
      <c r="K125" s="223" t="str">
        <f t="shared" si="36"/>
        <v/>
      </c>
      <c r="L125" s="223" t="str">
        <f t="shared" si="27"/>
        <v/>
      </c>
      <c r="M125" s="223" t="str">
        <f t="shared" si="27"/>
        <v/>
      </c>
      <c r="N125" s="223" t="str">
        <f t="shared" si="27"/>
        <v/>
      </c>
      <c r="O125" s="223" t="str">
        <f t="shared" si="27"/>
        <v/>
      </c>
      <c r="P125" s="223" t="str">
        <f t="shared" si="28"/>
        <v/>
      </c>
      <c r="Q125" s="223" t="str">
        <f t="shared" si="28"/>
        <v/>
      </c>
      <c r="R125" s="223" t="str">
        <f t="shared" si="28"/>
        <v/>
      </c>
      <c r="S125" s="223" t="str">
        <f t="shared" si="28"/>
        <v/>
      </c>
      <c r="T125" s="223" t="str">
        <f t="shared" si="29"/>
        <v/>
      </c>
      <c r="U125" s="223" t="str">
        <f t="shared" si="29"/>
        <v/>
      </c>
      <c r="V125" s="223" t="str">
        <f t="shared" si="29"/>
        <v/>
      </c>
      <c r="W125" s="223" t="str">
        <f t="shared" si="29"/>
        <v/>
      </c>
      <c r="X125" s="223" t="str">
        <f t="shared" si="30"/>
        <v/>
      </c>
      <c r="Y125" s="223" t="str">
        <f t="shared" si="30"/>
        <v/>
      </c>
      <c r="Z125" s="223" t="str">
        <f t="shared" si="30"/>
        <v/>
      </c>
      <c r="AA125" s="223" t="str">
        <f t="shared" si="30"/>
        <v/>
      </c>
      <c r="AB125" s="223" t="str">
        <f t="shared" si="31"/>
        <v/>
      </c>
      <c r="AC125" s="223" t="str">
        <f t="shared" si="31"/>
        <v/>
      </c>
      <c r="AD125" s="223" t="str">
        <f t="shared" si="31"/>
        <v/>
      </c>
      <c r="AE125" s="223" t="str">
        <f t="shared" si="31"/>
        <v/>
      </c>
      <c r="AF125" s="223" t="str">
        <f t="shared" si="32"/>
        <v/>
      </c>
      <c r="AG125" s="223" t="str">
        <f t="shared" si="32"/>
        <v/>
      </c>
      <c r="AH125" s="223" t="str">
        <f t="shared" si="32"/>
        <v/>
      </c>
      <c r="AI125" s="223" t="str">
        <f t="shared" si="32"/>
        <v/>
      </c>
      <c r="AJ125" s="223" t="str">
        <f t="shared" si="33"/>
        <v/>
      </c>
      <c r="AK125" s="223" t="str">
        <f t="shared" si="33"/>
        <v/>
      </c>
      <c r="AL125" s="223" t="str">
        <f t="shared" si="33"/>
        <v/>
      </c>
      <c r="AM125" s="223" t="str">
        <f t="shared" si="33"/>
        <v/>
      </c>
      <c r="AN125" s="223" t="str">
        <f t="shared" si="37"/>
        <v/>
      </c>
      <c r="AO125" s="180"/>
      <c r="AP125" s="181"/>
      <c r="AQ125" s="182">
        <f t="shared" si="38"/>
        <v>0</v>
      </c>
      <c r="AR125" s="182">
        <f t="shared" si="39"/>
        <v>0</v>
      </c>
      <c r="AS125" s="182">
        <f t="shared" si="40"/>
        <v>0</v>
      </c>
      <c r="AT125" s="182">
        <f t="shared" si="41"/>
        <v>0</v>
      </c>
      <c r="AU125" s="182">
        <f t="shared" si="42"/>
        <v>0</v>
      </c>
      <c r="AV125" s="182">
        <f t="shared" si="43"/>
        <v>0</v>
      </c>
      <c r="AW125" s="182">
        <f t="shared" si="44"/>
        <v>0</v>
      </c>
      <c r="AX125" s="235">
        <f t="shared" si="45"/>
        <v>0</v>
      </c>
      <c r="AY125" s="235">
        <f t="shared" si="46"/>
        <v>0</v>
      </c>
      <c r="BC125" s="183">
        <f t="shared" si="6"/>
        <v>0</v>
      </c>
      <c r="BD125" s="183">
        <f t="shared" si="47"/>
        <v>0</v>
      </c>
    </row>
    <row r="126" spans="1:56" s="183" customFormat="1" ht="14.65" hidden="1" customHeight="1" x14ac:dyDescent="0.25">
      <c r="A126" s="238" t="str">
        <f t="shared" si="35"/>
        <v/>
      </c>
      <c r="B126" s="12" t="str">
        <f>IF(LEN(C126)&gt;0,VLOOKUP($F$8,DATA!$A$4:$A$296,1,FALSE),"")</f>
        <v/>
      </c>
      <c r="C126" s="11"/>
      <c r="D126" s="268"/>
      <c r="E126" s="269"/>
      <c r="F126" s="135" t="s">
        <v>119</v>
      </c>
      <c r="G126" s="134" t="s">
        <v>105</v>
      </c>
      <c r="H126" s="125">
        <v>40</v>
      </c>
      <c r="I126" s="223"/>
      <c r="J126" s="223" t="str">
        <f t="shared" si="36"/>
        <v/>
      </c>
      <c r="K126" s="223" t="str">
        <f t="shared" si="36"/>
        <v/>
      </c>
      <c r="L126" s="223" t="str">
        <f t="shared" si="27"/>
        <v/>
      </c>
      <c r="M126" s="223" t="str">
        <f t="shared" si="27"/>
        <v/>
      </c>
      <c r="N126" s="223" t="str">
        <f t="shared" si="27"/>
        <v/>
      </c>
      <c r="O126" s="223" t="str">
        <f t="shared" si="27"/>
        <v/>
      </c>
      <c r="P126" s="223" t="str">
        <f t="shared" si="28"/>
        <v/>
      </c>
      <c r="Q126" s="223" t="str">
        <f t="shared" si="28"/>
        <v/>
      </c>
      <c r="R126" s="223" t="str">
        <f t="shared" si="28"/>
        <v/>
      </c>
      <c r="S126" s="223" t="str">
        <f t="shared" si="28"/>
        <v/>
      </c>
      <c r="T126" s="223" t="str">
        <f t="shared" si="29"/>
        <v/>
      </c>
      <c r="U126" s="223" t="str">
        <f t="shared" si="29"/>
        <v/>
      </c>
      <c r="V126" s="223" t="str">
        <f t="shared" si="29"/>
        <v/>
      </c>
      <c r="W126" s="223" t="str">
        <f t="shared" si="29"/>
        <v/>
      </c>
      <c r="X126" s="223" t="str">
        <f t="shared" si="30"/>
        <v/>
      </c>
      <c r="Y126" s="223" t="str">
        <f t="shared" si="30"/>
        <v/>
      </c>
      <c r="Z126" s="223" t="str">
        <f t="shared" si="30"/>
        <v/>
      </c>
      <c r="AA126" s="223" t="str">
        <f t="shared" si="30"/>
        <v/>
      </c>
      <c r="AB126" s="223" t="str">
        <f t="shared" si="31"/>
        <v/>
      </c>
      <c r="AC126" s="223" t="str">
        <f t="shared" si="31"/>
        <v/>
      </c>
      <c r="AD126" s="223" t="str">
        <f t="shared" si="31"/>
        <v/>
      </c>
      <c r="AE126" s="223" t="str">
        <f t="shared" si="31"/>
        <v/>
      </c>
      <c r="AF126" s="223" t="str">
        <f t="shared" si="32"/>
        <v/>
      </c>
      <c r="AG126" s="223" t="str">
        <f t="shared" si="32"/>
        <v/>
      </c>
      <c r="AH126" s="223" t="str">
        <f t="shared" si="32"/>
        <v/>
      </c>
      <c r="AI126" s="223" t="str">
        <f t="shared" si="32"/>
        <v/>
      </c>
      <c r="AJ126" s="223" t="str">
        <f t="shared" si="33"/>
        <v/>
      </c>
      <c r="AK126" s="223" t="str">
        <f t="shared" si="33"/>
        <v/>
      </c>
      <c r="AL126" s="223" t="str">
        <f t="shared" si="33"/>
        <v/>
      </c>
      <c r="AM126" s="223" t="str">
        <f t="shared" si="33"/>
        <v/>
      </c>
      <c r="AN126" s="223" t="str">
        <f t="shared" si="37"/>
        <v/>
      </c>
      <c r="AO126" s="180"/>
      <c r="AP126" s="181"/>
      <c r="AQ126" s="182">
        <f t="shared" si="38"/>
        <v>0</v>
      </c>
      <c r="AR126" s="182">
        <f t="shared" si="39"/>
        <v>0</v>
      </c>
      <c r="AS126" s="182">
        <f t="shared" si="40"/>
        <v>0</v>
      </c>
      <c r="AT126" s="182">
        <f t="shared" si="41"/>
        <v>0</v>
      </c>
      <c r="AU126" s="182">
        <f t="shared" si="42"/>
        <v>0</v>
      </c>
      <c r="AV126" s="182">
        <f t="shared" si="43"/>
        <v>0</v>
      </c>
      <c r="AW126" s="182">
        <f t="shared" si="44"/>
        <v>0</v>
      </c>
      <c r="AX126" s="235">
        <f t="shared" si="45"/>
        <v>0</v>
      </c>
      <c r="AY126" s="235">
        <f t="shared" si="46"/>
        <v>0</v>
      </c>
      <c r="BC126" s="183">
        <f t="shared" si="6"/>
        <v>0</v>
      </c>
      <c r="BD126" s="183">
        <f t="shared" si="47"/>
        <v>0</v>
      </c>
    </row>
    <row r="127" spans="1:56" s="183" customFormat="1" ht="14.65" hidden="1" customHeight="1" x14ac:dyDescent="0.25">
      <c r="A127" s="238" t="str">
        <f t="shared" si="35"/>
        <v/>
      </c>
      <c r="B127" s="12" t="str">
        <f>IF(LEN(C127)&gt;0,VLOOKUP($F$8,DATA!$A$4:$A$296,1,FALSE),"")</f>
        <v/>
      </c>
      <c r="C127" s="11"/>
      <c r="D127" s="268"/>
      <c r="E127" s="269"/>
      <c r="F127" s="135" t="s">
        <v>119</v>
      </c>
      <c r="G127" s="134" t="s">
        <v>105</v>
      </c>
      <c r="H127" s="125">
        <v>40</v>
      </c>
      <c r="I127" s="223"/>
      <c r="J127" s="223" t="str">
        <f t="shared" si="36"/>
        <v/>
      </c>
      <c r="K127" s="223" t="str">
        <f t="shared" si="36"/>
        <v/>
      </c>
      <c r="L127" s="223" t="str">
        <f t="shared" si="27"/>
        <v/>
      </c>
      <c r="M127" s="223" t="str">
        <f t="shared" si="27"/>
        <v/>
      </c>
      <c r="N127" s="223" t="str">
        <f t="shared" si="27"/>
        <v/>
      </c>
      <c r="O127" s="223" t="str">
        <f t="shared" si="27"/>
        <v/>
      </c>
      <c r="P127" s="223" t="str">
        <f t="shared" si="28"/>
        <v/>
      </c>
      <c r="Q127" s="223" t="str">
        <f t="shared" si="28"/>
        <v/>
      </c>
      <c r="R127" s="223" t="str">
        <f t="shared" si="28"/>
        <v/>
      </c>
      <c r="S127" s="223" t="str">
        <f t="shared" si="28"/>
        <v/>
      </c>
      <c r="T127" s="223" t="str">
        <f t="shared" si="29"/>
        <v/>
      </c>
      <c r="U127" s="223" t="str">
        <f t="shared" si="29"/>
        <v/>
      </c>
      <c r="V127" s="223" t="str">
        <f t="shared" si="29"/>
        <v/>
      </c>
      <c r="W127" s="223" t="str">
        <f t="shared" si="29"/>
        <v/>
      </c>
      <c r="X127" s="223" t="str">
        <f t="shared" si="30"/>
        <v/>
      </c>
      <c r="Y127" s="223" t="str">
        <f t="shared" si="30"/>
        <v/>
      </c>
      <c r="Z127" s="223" t="str">
        <f t="shared" si="30"/>
        <v/>
      </c>
      <c r="AA127" s="223" t="str">
        <f t="shared" si="30"/>
        <v/>
      </c>
      <c r="AB127" s="223" t="str">
        <f t="shared" si="31"/>
        <v/>
      </c>
      <c r="AC127" s="223" t="str">
        <f t="shared" si="31"/>
        <v/>
      </c>
      <c r="AD127" s="223" t="str">
        <f t="shared" si="31"/>
        <v/>
      </c>
      <c r="AE127" s="223" t="str">
        <f t="shared" si="31"/>
        <v/>
      </c>
      <c r="AF127" s="223" t="str">
        <f t="shared" si="32"/>
        <v/>
      </c>
      <c r="AG127" s="223" t="str">
        <f t="shared" si="32"/>
        <v/>
      </c>
      <c r="AH127" s="223" t="str">
        <f t="shared" si="32"/>
        <v/>
      </c>
      <c r="AI127" s="223" t="str">
        <f t="shared" si="32"/>
        <v/>
      </c>
      <c r="AJ127" s="223" t="str">
        <f t="shared" si="33"/>
        <v/>
      </c>
      <c r="AK127" s="223" t="str">
        <f t="shared" si="33"/>
        <v/>
      </c>
      <c r="AL127" s="223" t="str">
        <f t="shared" si="33"/>
        <v/>
      </c>
      <c r="AM127" s="223" t="str">
        <f t="shared" si="33"/>
        <v/>
      </c>
      <c r="AN127" s="223" t="str">
        <f t="shared" si="37"/>
        <v/>
      </c>
      <c r="AO127" s="180"/>
      <c r="AP127" s="181"/>
      <c r="AQ127" s="182">
        <f t="shared" si="38"/>
        <v>0</v>
      </c>
      <c r="AR127" s="182">
        <f t="shared" si="39"/>
        <v>0</v>
      </c>
      <c r="AS127" s="182">
        <f t="shared" si="40"/>
        <v>0</v>
      </c>
      <c r="AT127" s="182">
        <f t="shared" si="41"/>
        <v>0</v>
      </c>
      <c r="AU127" s="182">
        <f t="shared" si="42"/>
        <v>0</v>
      </c>
      <c r="AV127" s="182">
        <f t="shared" si="43"/>
        <v>0</v>
      </c>
      <c r="AW127" s="182">
        <f t="shared" si="44"/>
        <v>0</v>
      </c>
      <c r="AX127" s="235">
        <f t="shared" si="45"/>
        <v>0</v>
      </c>
      <c r="AY127" s="235">
        <f t="shared" si="46"/>
        <v>0</v>
      </c>
      <c r="BC127" s="183">
        <f t="shared" si="6"/>
        <v>0</v>
      </c>
      <c r="BD127" s="183">
        <f t="shared" si="47"/>
        <v>0</v>
      </c>
    </row>
    <row r="128" spans="1:56" s="183" customFormat="1" ht="14.65" hidden="1" customHeight="1" x14ac:dyDescent="0.25">
      <c r="A128" s="238" t="str">
        <f t="shared" si="35"/>
        <v/>
      </c>
      <c r="B128" s="12" t="str">
        <f>IF(LEN(C128)&gt;0,VLOOKUP($F$8,DATA!$A$4:$A$296,1,FALSE),"")</f>
        <v/>
      </c>
      <c r="C128" s="11"/>
      <c r="D128" s="268"/>
      <c r="E128" s="269"/>
      <c r="F128" s="135" t="s">
        <v>119</v>
      </c>
      <c r="G128" s="134" t="s">
        <v>105</v>
      </c>
      <c r="H128" s="125">
        <v>40</v>
      </c>
      <c r="I128" s="223"/>
      <c r="J128" s="223" t="str">
        <f t="shared" si="36"/>
        <v/>
      </c>
      <c r="K128" s="223" t="str">
        <f t="shared" si="36"/>
        <v/>
      </c>
      <c r="L128" s="223" t="str">
        <f t="shared" si="27"/>
        <v/>
      </c>
      <c r="M128" s="223" t="str">
        <f t="shared" si="27"/>
        <v/>
      </c>
      <c r="N128" s="223" t="str">
        <f t="shared" si="27"/>
        <v/>
      </c>
      <c r="O128" s="223" t="str">
        <f t="shared" si="27"/>
        <v/>
      </c>
      <c r="P128" s="223" t="str">
        <f t="shared" si="28"/>
        <v/>
      </c>
      <c r="Q128" s="223" t="str">
        <f t="shared" si="28"/>
        <v/>
      </c>
      <c r="R128" s="223" t="str">
        <f t="shared" si="28"/>
        <v/>
      </c>
      <c r="S128" s="223" t="str">
        <f t="shared" si="28"/>
        <v/>
      </c>
      <c r="T128" s="223" t="str">
        <f t="shared" si="29"/>
        <v/>
      </c>
      <c r="U128" s="223" t="str">
        <f t="shared" si="29"/>
        <v/>
      </c>
      <c r="V128" s="223" t="str">
        <f t="shared" si="29"/>
        <v/>
      </c>
      <c r="W128" s="223" t="str">
        <f t="shared" si="29"/>
        <v/>
      </c>
      <c r="X128" s="223" t="str">
        <f t="shared" si="30"/>
        <v/>
      </c>
      <c r="Y128" s="223" t="str">
        <f t="shared" si="30"/>
        <v/>
      </c>
      <c r="Z128" s="223" t="str">
        <f t="shared" si="30"/>
        <v/>
      </c>
      <c r="AA128" s="223" t="str">
        <f t="shared" si="30"/>
        <v/>
      </c>
      <c r="AB128" s="223" t="str">
        <f t="shared" si="31"/>
        <v/>
      </c>
      <c r="AC128" s="223" t="str">
        <f t="shared" si="31"/>
        <v/>
      </c>
      <c r="AD128" s="223" t="str">
        <f t="shared" si="31"/>
        <v/>
      </c>
      <c r="AE128" s="223" t="str">
        <f t="shared" si="31"/>
        <v/>
      </c>
      <c r="AF128" s="223" t="str">
        <f t="shared" si="32"/>
        <v/>
      </c>
      <c r="AG128" s="223" t="str">
        <f t="shared" si="32"/>
        <v/>
      </c>
      <c r="AH128" s="223" t="str">
        <f t="shared" si="32"/>
        <v/>
      </c>
      <c r="AI128" s="223" t="str">
        <f t="shared" si="32"/>
        <v/>
      </c>
      <c r="AJ128" s="223" t="str">
        <f t="shared" si="33"/>
        <v/>
      </c>
      <c r="AK128" s="223" t="str">
        <f t="shared" si="33"/>
        <v/>
      </c>
      <c r="AL128" s="223" t="str">
        <f t="shared" si="33"/>
        <v/>
      </c>
      <c r="AM128" s="223" t="str">
        <f t="shared" si="33"/>
        <v/>
      </c>
      <c r="AN128" s="223" t="str">
        <f t="shared" si="37"/>
        <v/>
      </c>
      <c r="AO128" s="180"/>
      <c r="AP128" s="181"/>
      <c r="AQ128" s="182">
        <f t="shared" si="38"/>
        <v>0</v>
      </c>
      <c r="AR128" s="182">
        <f t="shared" si="39"/>
        <v>0</v>
      </c>
      <c r="AS128" s="182">
        <f t="shared" si="40"/>
        <v>0</v>
      </c>
      <c r="AT128" s="182">
        <f t="shared" si="41"/>
        <v>0</v>
      </c>
      <c r="AU128" s="182">
        <f t="shared" si="42"/>
        <v>0</v>
      </c>
      <c r="AV128" s="182">
        <f t="shared" si="43"/>
        <v>0</v>
      </c>
      <c r="AW128" s="182">
        <f t="shared" si="44"/>
        <v>0</v>
      </c>
      <c r="AX128" s="235">
        <f t="shared" si="45"/>
        <v>0</v>
      </c>
      <c r="AY128" s="235">
        <f t="shared" si="46"/>
        <v>0</v>
      </c>
      <c r="BC128" s="183">
        <f t="shared" si="6"/>
        <v>0</v>
      </c>
      <c r="BD128" s="183">
        <f t="shared" si="47"/>
        <v>0</v>
      </c>
    </row>
    <row r="129" spans="1:56" s="183" customFormat="1" ht="14.65" hidden="1" customHeight="1" x14ac:dyDescent="0.25">
      <c r="A129" s="238" t="str">
        <f t="shared" si="35"/>
        <v/>
      </c>
      <c r="B129" s="12" t="str">
        <f>IF(LEN(C129)&gt;0,VLOOKUP($F$8,DATA!$A$4:$A$296,1,FALSE),"")</f>
        <v/>
      </c>
      <c r="C129" s="11"/>
      <c r="D129" s="268"/>
      <c r="E129" s="269"/>
      <c r="F129" s="135" t="s">
        <v>119</v>
      </c>
      <c r="G129" s="134" t="s">
        <v>105</v>
      </c>
      <c r="H129" s="125">
        <v>40</v>
      </c>
      <c r="I129" s="223"/>
      <c r="J129" s="223" t="str">
        <f t="shared" si="36"/>
        <v/>
      </c>
      <c r="K129" s="223" t="str">
        <f t="shared" si="36"/>
        <v/>
      </c>
      <c r="L129" s="223" t="str">
        <f t="shared" si="27"/>
        <v/>
      </c>
      <c r="M129" s="223" t="str">
        <f t="shared" si="27"/>
        <v/>
      </c>
      <c r="N129" s="223" t="str">
        <f t="shared" si="27"/>
        <v/>
      </c>
      <c r="O129" s="223" t="str">
        <f t="shared" si="27"/>
        <v/>
      </c>
      <c r="P129" s="223" t="str">
        <f t="shared" si="28"/>
        <v/>
      </c>
      <c r="Q129" s="223" t="str">
        <f t="shared" si="28"/>
        <v/>
      </c>
      <c r="R129" s="223" t="str">
        <f t="shared" si="28"/>
        <v/>
      </c>
      <c r="S129" s="223" t="str">
        <f t="shared" si="28"/>
        <v/>
      </c>
      <c r="T129" s="223" t="str">
        <f t="shared" si="29"/>
        <v/>
      </c>
      <c r="U129" s="223" t="str">
        <f t="shared" si="29"/>
        <v/>
      </c>
      <c r="V129" s="223" t="str">
        <f t="shared" si="29"/>
        <v/>
      </c>
      <c r="W129" s="223" t="str">
        <f t="shared" si="29"/>
        <v/>
      </c>
      <c r="X129" s="223" t="str">
        <f t="shared" si="30"/>
        <v/>
      </c>
      <c r="Y129" s="223" t="str">
        <f t="shared" si="30"/>
        <v/>
      </c>
      <c r="Z129" s="223" t="str">
        <f t="shared" si="30"/>
        <v/>
      </c>
      <c r="AA129" s="223" t="str">
        <f t="shared" si="30"/>
        <v/>
      </c>
      <c r="AB129" s="223" t="str">
        <f t="shared" si="31"/>
        <v/>
      </c>
      <c r="AC129" s="223" t="str">
        <f t="shared" si="31"/>
        <v/>
      </c>
      <c r="AD129" s="223" t="str">
        <f t="shared" si="31"/>
        <v/>
      </c>
      <c r="AE129" s="223" t="str">
        <f t="shared" si="31"/>
        <v/>
      </c>
      <c r="AF129" s="223" t="str">
        <f t="shared" si="32"/>
        <v/>
      </c>
      <c r="AG129" s="223" t="str">
        <f t="shared" si="32"/>
        <v/>
      </c>
      <c r="AH129" s="223" t="str">
        <f t="shared" si="32"/>
        <v/>
      </c>
      <c r="AI129" s="223" t="str">
        <f t="shared" si="32"/>
        <v/>
      </c>
      <c r="AJ129" s="223" t="str">
        <f t="shared" si="33"/>
        <v/>
      </c>
      <c r="AK129" s="223" t="str">
        <f t="shared" si="33"/>
        <v/>
      </c>
      <c r="AL129" s="223" t="str">
        <f t="shared" si="33"/>
        <v/>
      </c>
      <c r="AM129" s="223" t="str">
        <f t="shared" si="33"/>
        <v/>
      </c>
      <c r="AN129" s="223" t="str">
        <f t="shared" si="37"/>
        <v/>
      </c>
      <c r="AO129" s="180"/>
      <c r="AP129" s="181"/>
      <c r="AQ129" s="182">
        <f t="shared" si="38"/>
        <v>0</v>
      </c>
      <c r="AR129" s="182">
        <f t="shared" si="39"/>
        <v>0</v>
      </c>
      <c r="AS129" s="182">
        <f t="shared" si="40"/>
        <v>0</v>
      </c>
      <c r="AT129" s="182">
        <f t="shared" si="41"/>
        <v>0</v>
      </c>
      <c r="AU129" s="182">
        <f t="shared" si="42"/>
        <v>0</v>
      </c>
      <c r="AV129" s="182">
        <f t="shared" si="43"/>
        <v>0</v>
      </c>
      <c r="AW129" s="182">
        <f t="shared" si="44"/>
        <v>0</v>
      </c>
      <c r="AX129" s="235">
        <f t="shared" si="45"/>
        <v>0</v>
      </c>
      <c r="AY129" s="235">
        <f t="shared" si="46"/>
        <v>0</v>
      </c>
      <c r="BC129" s="183">
        <f t="shared" si="6"/>
        <v>0</v>
      </c>
      <c r="BD129" s="183">
        <f t="shared" si="47"/>
        <v>0</v>
      </c>
    </row>
    <row r="130" spans="1:56" s="183" customFormat="1" ht="14.65" hidden="1" customHeight="1" x14ac:dyDescent="0.25">
      <c r="A130" s="238" t="str">
        <f t="shared" si="35"/>
        <v/>
      </c>
      <c r="B130" s="12" t="str">
        <f>IF(LEN(C130)&gt;0,VLOOKUP($F$8,DATA!$A$4:$A$296,1,FALSE),"")</f>
        <v/>
      </c>
      <c r="C130" s="11"/>
      <c r="D130" s="268"/>
      <c r="E130" s="269"/>
      <c r="F130" s="135" t="s">
        <v>119</v>
      </c>
      <c r="G130" s="134" t="s">
        <v>105</v>
      </c>
      <c r="H130" s="125">
        <v>40</v>
      </c>
      <c r="I130" s="223"/>
      <c r="J130" s="223" t="str">
        <f t="shared" si="36"/>
        <v/>
      </c>
      <c r="K130" s="223" t="str">
        <f t="shared" si="36"/>
        <v/>
      </c>
      <c r="L130" s="223" t="str">
        <f t="shared" si="27"/>
        <v/>
      </c>
      <c r="M130" s="223" t="str">
        <f t="shared" si="27"/>
        <v/>
      </c>
      <c r="N130" s="223" t="str">
        <f t="shared" si="27"/>
        <v/>
      </c>
      <c r="O130" s="223" t="str">
        <f t="shared" si="27"/>
        <v/>
      </c>
      <c r="P130" s="223" t="str">
        <f t="shared" si="28"/>
        <v/>
      </c>
      <c r="Q130" s="223" t="str">
        <f t="shared" si="28"/>
        <v/>
      </c>
      <c r="R130" s="223" t="str">
        <f t="shared" si="28"/>
        <v/>
      </c>
      <c r="S130" s="223" t="str">
        <f t="shared" si="28"/>
        <v/>
      </c>
      <c r="T130" s="223" t="str">
        <f t="shared" si="29"/>
        <v/>
      </c>
      <c r="U130" s="223" t="str">
        <f t="shared" si="29"/>
        <v/>
      </c>
      <c r="V130" s="223" t="str">
        <f t="shared" si="29"/>
        <v/>
      </c>
      <c r="W130" s="223" t="str">
        <f t="shared" si="29"/>
        <v/>
      </c>
      <c r="X130" s="223" t="str">
        <f t="shared" si="30"/>
        <v/>
      </c>
      <c r="Y130" s="223" t="str">
        <f t="shared" si="30"/>
        <v/>
      </c>
      <c r="Z130" s="223" t="str">
        <f t="shared" si="30"/>
        <v/>
      </c>
      <c r="AA130" s="223" t="str">
        <f t="shared" si="30"/>
        <v/>
      </c>
      <c r="AB130" s="223" t="str">
        <f t="shared" si="31"/>
        <v/>
      </c>
      <c r="AC130" s="223" t="str">
        <f t="shared" si="31"/>
        <v/>
      </c>
      <c r="AD130" s="223" t="str">
        <f t="shared" si="31"/>
        <v/>
      </c>
      <c r="AE130" s="223" t="str">
        <f t="shared" si="31"/>
        <v/>
      </c>
      <c r="AF130" s="223" t="str">
        <f t="shared" si="32"/>
        <v/>
      </c>
      <c r="AG130" s="223" t="str">
        <f t="shared" si="32"/>
        <v/>
      </c>
      <c r="AH130" s="223" t="str">
        <f t="shared" si="32"/>
        <v/>
      </c>
      <c r="AI130" s="223" t="str">
        <f t="shared" si="32"/>
        <v/>
      </c>
      <c r="AJ130" s="223" t="str">
        <f t="shared" si="33"/>
        <v/>
      </c>
      <c r="AK130" s="223" t="str">
        <f t="shared" si="33"/>
        <v/>
      </c>
      <c r="AL130" s="223" t="str">
        <f t="shared" si="33"/>
        <v/>
      </c>
      <c r="AM130" s="223" t="str">
        <f t="shared" si="33"/>
        <v/>
      </c>
      <c r="AN130" s="223" t="str">
        <f t="shared" si="37"/>
        <v/>
      </c>
      <c r="AO130" s="180"/>
      <c r="AP130" s="181"/>
      <c r="AQ130" s="182">
        <f t="shared" si="38"/>
        <v>0</v>
      </c>
      <c r="AR130" s="182">
        <f t="shared" si="39"/>
        <v>0</v>
      </c>
      <c r="AS130" s="182">
        <f t="shared" si="40"/>
        <v>0</v>
      </c>
      <c r="AT130" s="182">
        <f t="shared" si="41"/>
        <v>0</v>
      </c>
      <c r="AU130" s="182">
        <f t="shared" si="42"/>
        <v>0</v>
      </c>
      <c r="AV130" s="182">
        <f t="shared" si="43"/>
        <v>0</v>
      </c>
      <c r="AW130" s="182">
        <f t="shared" si="44"/>
        <v>0</v>
      </c>
      <c r="AX130" s="235">
        <f t="shared" si="45"/>
        <v>0</v>
      </c>
      <c r="AY130" s="235">
        <f t="shared" si="46"/>
        <v>0</v>
      </c>
      <c r="BC130" s="183">
        <f t="shared" si="6"/>
        <v>0</v>
      </c>
      <c r="BD130" s="183">
        <f t="shared" si="47"/>
        <v>0</v>
      </c>
    </row>
    <row r="131" spans="1:56" s="183" customFormat="1" ht="14.65" hidden="1" customHeight="1" x14ac:dyDescent="0.25">
      <c r="A131" s="238" t="str">
        <f t="shared" si="35"/>
        <v/>
      </c>
      <c r="B131" s="12" t="str">
        <f>IF(LEN(C131)&gt;0,VLOOKUP($F$8,DATA!$A$4:$A$296,1,FALSE),"")</f>
        <v/>
      </c>
      <c r="C131" s="11"/>
      <c r="D131" s="268"/>
      <c r="E131" s="269"/>
      <c r="F131" s="135" t="s">
        <v>119</v>
      </c>
      <c r="G131" s="134" t="s">
        <v>105</v>
      </c>
      <c r="H131" s="125">
        <v>40</v>
      </c>
      <c r="I131" s="223"/>
      <c r="J131" s="223" t="str">
        <f t="shared" si="36"/>
        <v/>
      </c>
      <c r="K131" s="223" t="str">
        <f t="shared" si="36"/>
        <v/>
      </c>
      <c r="L131" s="223" t="str">
        <f t="shared" si="27"/>
        <v/>
      </c>
      <c r="M131" s="223" t="str">
        <f t="shared" si="27"/>
        <v/>
      </c>
      <c r="N131" s="223" t="str">
        <f t="shared" si="27"/>
        <v/>
      </c>
      <c r="O131" s="223" t="str">
        <f t="shared" si="27"/>
        <v/>
      </c>
      <c r="P131" s="223" t="str">
        <f t="shared" si="28"/>
        <v/>
      </c>
      <c r="Q131" s="223" t="str">
        <f t="shared" si="28"/>
        <v/>
      </c>
      <c r="R131" s="223" t="str">
        <f t="shared" si="28"/>
        <v/>
      </c>
      <c r="S131" s="223" t="str">
        <f t="shared" si="28"/>
        <v/>
      </c>
      <c r="T131" s="223" t="str">
        <f t="shared" si="29"/>
        <v/>
      </c>
      <c r="U131" s="223" t="str">
        <f t="shared" si="29"/>
        <v/>
      </c>
      <c r="V131" s="223" t="str">
        <f t="shared" si="29"/>
        <v/>
      </c>
      <c r="W131" s="223" t="str">
        <f t="shared" si="29"/>
        <v/>
      </c>
      <c r="X131" s="223" t="str">
        <f t="shared" si="30"/>
        <v/>
      </c>
      <c r="Y131" s="223" t="str">
        <f t="shared" si="30"/>
        <v/>
      </c>
      <c r="Z131" s="223" t="str">
        <f t="shared" si="30"/>
        <v/>
      </c>
      <c r="AA131" s="223" t="str">
        <f t="shared" si="30"/>
        <v/>
      </c>
      <c r="AB131" s="223" t="str">
        <f t="shared" si="31"/>
        <v/>
      </c>
      <c r="AC131" s="223" t="str">
        <f t="shared" si="31"/>
        <v/>
      </c>
      <c r="AD131" s="223" t="str">
        <f t="shared" si="31"/>
        <v/>
      </c>
      <c r="AE131" s="223" t="str">
        <f t="shared" si="31"/>
        <v/>
      </c>
      <c r="AF131" s="223" t="str">
        <f t="shared" si="32"/>
        <v/>
      </c>
      <c r="AG131" s="223" t="str">
        <f t="shared" si="32"/>
        <v/>
      </c>
      <c r="AH131" s="223" t="str">
        <f t="shared" si="32"/>
        <v/>
      </c>
      <c r="AI131" s="223" t="str">
        <f t="shared" si="32"/>
        <v/>
      </c>
      <c r="AJ131" s="223" t="str">
        <f t="shared" si="33"/>
        <v/>
      </c>
      <c r="AK131" s="223" t="str">
        <f t="shared" si="33"/>
        <v/>
      </c>
      <c r="AL131" s="223" t="str">
        <f t="shared" si="33"/>
        <v/>
      </c>
      <c r="AM131" s="223" t="str">
        <f t="shared" si="33"/>
        <v/>
      </c>
      <c r="AN131" s="223" t="str">
        <f t="shared" si="37"/>
        <v/>
      </c>
      <c r="AO131" s="180"/>
      <c r="AP131" s="181"/>
      <c r="AQ131" s="182">
        <f t="shared" si="38"/>
        <v>0</v>
      </c>
      <c r="AR131" s="182">
        <f t="shared" si="39"/>
        <v>0</v>
      </c>
      <c r="AS131" s="182">
        <f t="shared" si="40"/>
        <v>0</v>
      </c>
      <c r="AT131" s="182">
        <f t="shared" si="41"/>
        <v>0</v>
      </c>
      <c r="AU131" s="182">
        <f t="shared" si="42"/>
        <v>0</v>
      </c>
      <c r="AV131" s="182">
        <f t="shared" si="43"/>
        <v>0</v>
      </c>
      <c r="AW131" s="182">
        <f t="shared" si="44"/>
        <v>0</v>
      </c>
      <c r="AX131" s="235">
        <f t="shared" si="45"/>
        <v>0</v>
      </c>
      <c r="AY131" s="235">
        <f t="shared" si="46"/>
        <v>0</v>
      </c>
      <c r="BC131" s="183">
        <f t="shared" si="6"/>
        <v>0</v>
      </c>
      <c r="BD131" s="183">
        <f t="shared" si="47"/>
        <v>0</v>
      </c>
    </row>
    <row r="132" spans="1:56" s="183" customFormat="1" ht="14.65" hidden="1" customHeight="1" x14ac:dyDescent="0.25">
      <c r="A132" s="238" t="str">
        <f t="shared" si="35"/>
        <v/>
      </c>
      <c r="B132" s="12" t="str">
        <f>IF(LEN(C132)&gt;0,VLOOKUP($F$8,DATA!$A$4:$A$296,1,FALSE),"")</f>
        <v/>
      </c>
      <c r="C132" s="11"/>
      <c r="D132" s="268"/>
      <c r="E132" s="269"/>
      <c r="F132" s="135" t="s">
        <v>119</v>
      </c>
      <c r="G132" s="134" t="s">
        <v>105</v>
      </c>
      <c r="H132" s="125">
        <v>40</v>
      </c>
      <c r="I132" s="223"/>
      <c r="J132" s="223" t="str">
        <f t="shared" si="36"/>
        <v/>
      </c>
      <c r="K132" s="223" t="str">
        <f t="shared" si="36"/>
        <v/>
      </c>
      <c r="L132" s="223" t="str">
        <f t="shared" si="27"/>
        <v/>
      </c>
      <c r="M132" s="223" t="str">
        <f t="shared" si="27"/>
        <v/>
      </c>
      <c r="N132" s="223" t="str">
        <f t="shared" si="27"/>
        <v/>
      </c>
      <c r="O132" s="223" t="str">
        <f t="shared" si="27"/>
        <v/>
      </c>
      <c r="P132" s="223" t="str">
        <f t="shared" si="28"/>
        <v/>
      </c>
      <c r="Q132" s="223" t="str">
        <f t="shared" si="28"/>
        <v/>
      </c>
      <c r="R132" s="223" t="str">
        <f t="shared" si="28"/>
        <v/>
      </c>
      <c r="S132" s="223" t="str">
        <f t="shared" si="28"/>
        <v/>
      </c>
      <c r="T132" s="223" t="str">
        <f t="shared" si="29"/>
        <v/>
      </c>
      <c r="U132" s="223" t="str">
        <f t="shared" si="29"/>
        <v/>
      </c>
      <c r="V132" s="223" t="str">
        <f t="shared" si="29"/>
        <v/>
      </c>
      <c r="W132" s="223" t="str">
        <f t="shared" si="29"/>
        <v/>
      </c>
      <c r="X132" s="223" t="str">
        <f t="shared" si="30"/>
        <v/>
      </c>
      <c r="Y132" s="223" t="str">
        <f t="shared" si="30"/>
        <v/>
      </c>
      <c r="Z132" s="223" t="str">
        <f t="shared" si="30"/>
        <v/>
      </c>
      <c r="AA132" s="223" t="str">
        <f t="shared" si="30"/>
        <v/>
      </c>
      <c r="AB132" s="223" t="str">
        <f t="shared" si="31"/>
        <v/>
      </c>
      <c r="AC132" s="223" t="str">
        <f t="shared" si="31"/>
        <v/>
      </c>
      <c r="AD132" s="223" t="str">
        <f t="shared" si="31"/>
        <v/>
      </c>
      <c r="AE132" s="223" t="str">
        <f t="shared" si="31"/>
        <v/>
      </c>
      <c r="AF132" s="223" t="str">
        <f t="shared" si="32"/>
        <v/>
      </c>
      <c r="AG132" s="223" t="str">
        <f t="shared" si="32"/>
        <v/>
      </c>
      <c r="AH132" s="223" t="str">
        <f t="shared" si="32"/>
        <v/>
      </c>
      <c r="AI132" s="223" t="str">
        <f t="shared" si="32"/>
        <v/>
      </c>
      <c r="AJ132" s="223" t="str">
        <f t="shared" si="33"/>
        <v/>
      </c>
      <c r="AK132" s="223" t="str">
        <f t="shared" si="33"/>
        <v/>
      </c>
      <c r="AL132" s="223" t="str">
        <f t="shared" si="33"/>
        <v/>
      </c>
      <c r="AM132" s="223" t="str">
        <f t="shared" si="33"/>
        <v/>
      </c>
      <c r="AN132" s="223" t="str">
        <f t="shared" si="37"/>
        <v/>
      </c>
      <c r="AO132" s="180"/>
      <c r="AP132" s="181"/>
      <c r="AQ132" s="182">
        <f t="shared" si="38"/>
        <v>0</v>
      </c>
      <c r="AR132" s="182">
        <f t="shared" si="39"/>
        <v>0</v>
      </c>
      <c r="AS132" s="182">
        <f t="shared" si="40"/>
        <v>0</v>
      </c>
      <c r="AT132" s="182">
        <f t="shared" si="41"/>
        <v>0</v>
      </c>
      <c r="AU132" s="182">
        <f t="shared" si="42"/>
        <v>0</v>
      </c>
      <c r="AV132" s="182">
        <f t="shared" si="43"/>
        <v>0</v>
      </c>
      <c r="AW132" s="182">
        <f t="shared" si="44"/>
        <v>0</v>
      </c>
      <c r="AX132" s="235">
        <f t="shared" si="45"/>
        <v>0</v>
      </c>
      <c r="AY132" s="235">
        <f t="shared" si="46"/>
        <v>0</v>
      </c>
      <c r="BC132" s="183">
        <f t="shared" si="6"/>
        <v>0</v>
      </c>
      <c r="BD132" s="183">
        <f t="shared" si="47"/>
        <v>0</v>
      </c>
    </row>
    <row r="133" spans="1:56" s="183" customFormat="1" ht="14.65" hidden="1" customHeight="1" x14ac:dyDescent="0.25">
      <c r="A133" s="238" t="str">
        <f t="shared" si="35"/>
        <v/>
      </c>
      <c r="B133" s="12" t="str">
        <f>IF(LEN(C133)&gt;0,VLOOKUP($F$8,DATA!$A$4:$A$296,1,FALSE),"")</f>
        <v/>
      </c>
      <c r="C133" s="11"/>
      <c r="D133" s="268"/>
      <c r="E133" s="269"/>
      <c r="F133" s="135" t="s">
        <v>119</v>
      </c>
      <c r="G133" s="134" t="s">
        <v>105</v>
      </c>
      <c r="H133" s="125">
        <v>40</v>
      </c>
      <c r="I133" s="223"/>
      <c r="J133" s="223" t="str">
        <f t="shared" si="36"/>
        <v/>
      </c>
      <c r="K133" s="223" t="str">
        <f t="shared" si="36"/>
        <v/>
      </c>
      <c r="L133" s="223" t="str">
        <f t="shared" si="27"/>
        <v/>
      </c>
      <c r="M133" s="223" t="str">
        <f t="shared" si="27"/>
        <v/>
      </c>
      <c r="N133" s="223" t="str">
        <f t="shared" si="27"/>
        <v/>
      </c>
      <c r="O133" s="223" t="str">
        <f t="shared" si="27"/>
        <v/>
      </c>
      <c r="P133" s="223" t="str">
        <f t="shared" si="28"/>
        <v/>
      </c>
      <c r="Q133" s="223" t="str">
        <f t="shared" si="28"/>
        <v/>
      </c>
      <c r="R133" s="223" t="str">
        <f t="shared" si="28"/>
        <v/>
      </c>
      <c r="S133" s="223" t="str">
        <f t="shared" si="28"/>
        <v/>
      </c>
      <c r="T133" s="223" t="str">
        <f t="shared" si="29"/>
        <v/>
      </c>
      <c r="U133" s="223" t="str">
        <f t="shared" si="29"/>
        <v/>
      </c>
      <c r="V133" s="223" t="str">
        <f t="shared" si="29"/>
        <v/>
      </c>
      <c r="W133" s="223" t="str">
        <f t="shared" si="29"/>
        <v/>
      </c>
      <c r="X133" s="223" t="str">
        <f t="shared" si="30"/>
        <v/>
      </c>
      <c r="Y133" s="223" t="str">
        <f t="shared" si="30"/>
        <v/>
      </c>
      <c r="Z133" s="223" t="str">
        <f t="shared" si="30"/>
        <v/>
      </c>
      <c r="AA133" s="223" t="str">
        <f t="shared" si="30"/>
        <v/>
      </c>
      <c r="AB133" s="223" t="str">
        <f t="shared" si="31"/>
        <v/>
      </c>
      <c r="AC133" s="223" t="str">
        <f t="shared" si="31"/>
        <v/>
      </c>
      <c r="AD133" s="223" t="str">
        <f t="shared" si="31"/>
        <v/>
      </c>
      <c r="AE133" s="223" t="str">
        <f t="shared" si="31"/>
        <v/>
      </c>
      <c r="AF133" s="223" t="str">
        <f t="shared" si="32"/>
        <v/>
      </c>
      <c r="AG133" s="223" t="str">
        <f t="shared" si="32"/>
        <v/>
      </c>
      <c r="AH133" s="223" t="str">
        <f t="shared" si="32"/>
        <v/>
      </c>
      <c r="AI133" s="223" t="str">
        <f t="shared" si="32"/>
        <v/>
      </c>
      <c r="AJ133" s="223" t="str">
        <f t="shared" si="33"/>
        <v/>
      </c>
      <c r="AK133" s="223" t="str">
        <f t="shared" si="33"/>
        <v/>
      </c>
      <c r="AL133" s="223" t="str">
        <f t="shared" si="33"/>
        <v/>
      </c>
      <c r="AM133" s="223" t="str">
        <f t="shared" si="33"/>
        <v/>
      </c>
      <c r="AN133" s="223" t="str">
        <f t="shared" si="37"/>
        <v/>
      </c>
      <c r="AO133" s="180"/>
      <c r="AP133" s="181"/>
      <c r="AQ133" s="182">
        <f t="shared" si="38"/>
        <v>0</v>
      </c>
      <c r="AR133" s="182">
        <f t="shared" si="39"/>
        <v>0</v>
      </c>
      <c r="AS133" s="182">
        <f t="shared" si="40"/>
        <v>0</v>
      </c>
      <c r="AT133" s="182">
        <f t="shared" si="41"/>
        <v>0</v>
      </c>
      <c r="AU133" s="182">
        <f t="shared" si="42"/>
        <v>0</v>
      </c>
      <c r="AV133" s="182">
        <f t="shared" si="43"/>
        <v>0</v>
      </c>
      <c r="AW133" s="182">
        <f t="shared" si="44"/>
        <v>0</v>
      </c>
      <c r="AX133" s="235">
        <f t="shared" si="45"/>
        <v>0</v>
      </c>
      <c r="AY133" s="235">
        <f t="shared" si="46"/>
        <v>0</v>
      </c>
      <c r="BC133" s="183">
        <f t="shared" si="6"/>
        <v>0</v>
      </c>
      <c r="BD133" s="183">
        <f t="shared" si="47"/>
        <v>0</v>
      </c>
    </row>
    <row r="134" spans="1:56" s="183" customFormat="1" ht="14.65" hidden="1" customHeight="1" x14ac:dyDescent="0.25">
      <c r="A134" s="238" t="str">
        <f t="shared" si="35"/>
        <v/>
      </c>
      <c r="B134" s="12" t="str">
        <f>IF(LEN(C134)&gt;0,VLOOKUP($F$8,DATA!$A$4:$A$296,1,FALSE),"")</f>
        <v/>
      </c>
      <c r="C134" s="11"/>
      <c r="D134" s="268"/>
      <c r="E134" s="269"/>
      <c r="F134" s="135" t="s">
        <v>119</v>
      </c>
      <c r="G134" s="134" t="s">
        <v>105</v>
      </c>
      <c r="H134" s="125">
        <v>40</v>
      </c>
      <c r="I134" s="223"/>
      <c r="J134" s="223" t="str">
        <f t="shared" si="36"/>
        <v/>
      </c>
      <c r="K134" s="223" t="str">
        <f t="shared" si="36"/>
        <v/>
      </c>
      <c r="L134" s="223" t="str">
        <f t="shared" si="27"/>
        <v/>
      </c>
      <c r="M134" s="223" t="str">
        <f t="shared" si="27"/>
        <v/>
      </c>
      <c r="N134" s="223" t="str">
        <f t="shared" si="27"/>
        <v/>
      </c>
      <c r="O134" s="223" t="str">
        <f t="shared" si="27"/>
        <v/>
      </c>
      <c r="P134" s="223" t="str">
        <f t="shared" si="28"/>
        <v/>
      </c>
      <c r="Q134" s="223" t="str">
        <f t="shared" si="28"/>
        <v/>
      </c>
      <c r="R134" s="223" t="str">
        <f t="shared" si="28"/>
        <v/>
      </c>
      <c r="S134" s="223" t="str">
        <f t="shared" si="28"/>
        <v/>
      </c>
      <c r="T134" s="223" t="str">
        <f t="shared" si="29"/>
        <v/>
      </c>
      <c r="U134" s="223" t="str">
        <f t="shared" si="29"/>
        <v/>
      </c>
      <c r="V134" s="223" t="str">
        <f t="shared" si="29"/>
        <v/>
      </c>
      <c r="W134" s="223" t="str">
        <f t="shared" si="29"/>
        <v/>
      </c>
      <c r="X134" s="223" t="str">
        <f t="shared" si="30"/>
        <v/>
      </c>
      <c r="Y134" s="223" t="str">
        <f t="shared" si="30"/>
        <v/>
      </c>
      <c r="Z134" s="223" t="str">
        <f t="shared" si="30"/>
        <v/>
      </c>
      <c r="AA134" s="223" t="str">
        <f t="shared" si="30"/>
        <v/>
      </c>
      <c r="AB134" s="223" t="str">
        <f t="shared" si="31"/>
        <v/>
      </c>
      <c r="AC134" s="223" t="str">
        <f t="shared" si="31"/>
        <v/>
      </c>
      <c r="AD134" s="223" t="str">
        <f t="shared" si="31"/>
        <v/>
      </c>
      <c r="AE134" s="223" t="str">
        <f t="shared" si="31"/>
        <v/>
      </c>
      <c r="AF134" s="223" t="str">
        <f t="shared" si="32"/>
        <v/>
      </c>
      <c r="AG134" s="223" t="str">
        <f t="shared" si="32"/>
        <v/>
      </c>
      <c r="AH134" s="223" t="str">
        <f t="shared" si="32"/>
        <v/>
      </c>
      <c r="AI134" s="223" t="str">
        <f t="shared" si="32"/>
        <v/>
      </c>
      <c r="AJ134" s="223" t="str">
        <f t="shared" si="33"/>
        <v/>
      </c>
      <c r="AK134" s="223" t="str">
        <f t="shared" si="33"/>
        <v/>
      </c>
      <c r="AL134" s="223" t="str">
        <f t="shared" si="33"/>
        <v/>
      </c>
      <c r="AM134" s="223" t="str">
        <f t="shared" si="33"/>
        <v/>
      </c>
      <c r="AN134" s="223" t="str">
        <f t="shared" si="37"/>
        <v/>
      </c>
      <c r="AO134" s="180"/>
      <c r="AP134" s="181"/>
      <c r="AQ134" s="182">
        <f t="shared" si="38"/>
        <v>0</v>
      </c>
      <c r="AR134" s="182">
        <f t="shared" si="39"/>
        <v>0</v>
      </c>
      <c r="AS134" s="182">
        <f t="shared" si="40"/>
        <v>0</v>
      </c>
      <c r="AT134" s="182">
        <f t="shared" si="41"/>
        <v>0</v>
      </c>
      <c r="AU134" s="182">
        <f t="shared" si="42"/>
        <v>0</v>
      </c>
      <c r="AV134" s="182">
        <f t="shared" si="43"/>
        <v>0</v>
      </c>
      <c r="AW134" s="182">
        <f t="shared" si="44"/>
        <v>0</v>
      </c>
      <c r="AX134" s="235">
        <f t="shared" si="45"/>
        <v>0</v>
      </c>
      <c r="AY134" s="235">
        <f t="shared" si="46"/>
        <v>0</v>
      </c>
      <c r="BC134" s="183">
        <f t="shared" si="6"/>
        <v>0</v>
      </c>
      <c r="BD134" s="183">
        <f t="shared" si="47"/>
        <v>0</v>
      </c>
    </row>
    <row r="135" spans="1:56" s="183" customFormat="1" ht="14.65" hidden="1" customHeight="1" x14ac:dyDescent="0.25">
      <c r="A135" s="238" t="str">
        <f t="shared" si="35"/>
        <v/>
      </c>
      <c r="B135" s="12" t="str">
        <f>IF(LEN(C135)&gt;0,VLOOKUP($F$8,DATA!$A$4:$A$296,1,FALSE),"")</f>
        <v/>
      </c>
      <c r="C135" s="11"/>
      <c r="D135" s="268"/>
      <c r="E135" s="269"/>
      <c r="F135" s="135" t="s">
        <v>119</v>
      </c>
      <c r="G135" s="134" t="s">
        <v>105</v>
      </c>
      <c r="H135" s="125">
        <v>40</v>
      </c>
      <c r="I135" s="223"/>
      <c r="J135" s="223" t="str">
        <f t="shared" si="36"/>
        <v/>
      </c>
      <c r="K135" s="223" t="str">
        <f t="shared" si="36"/>
        <v/>
      </c>
      <c r="L135" s="223" t="str">
        <f t="shared" si="27"/>
        <v/>
      </c>
      <c r="M135" s="223" t="str">
        <f t="shared" si="27"/>
        <v/>
      </c>
      <c r="N135" s="223" t="str">
        <f t="shared" si="27"/>
        <v/>
      </c>
      <c r="O135" s="223" t="str">
        <f t="shared" si="27"/>
        <v/>
      </c>
      <c r="P135" s="223" t="str">
        <f t="shared" si="28"/>
        <v/>
      </c>
      <c r="Q135" s="223" t="str">
        <f t="shared" si="28"/>
        <v/>
      </c>
      <c r="R135" s="223" t="str">
        <f t="shared" si="28"/>
        <v/>
      </c>
      <c r="S135" s="223" t="str">
        <f t="shared" si="28"/>
        <v/>
      </c>
      <c r="T135" s="223" t="str">
        <f t="shared" si="29"/>
        <v/>
      </c>
      <c r="U135" s="223" t="str">
        <f t="shared" si="29"/>
        <v/>
      </c>
      <c r="V135" s="223" t="str">
        <f t="shared" si="29"/>
        <v/>
      </c>
      <c r="W135" s="223" t="str">
        <f t="shared" si="29"/>
        <v/>
      </c>
      <c r="X135" s="223" t="str">
        <f t="shared" si="30"/>
        <v/>
      </c>
      <c r="Y135" s="223" t="str">
        <f t="shared" si="30"/>
        <v/>
      </c>
      <c r="Z135" s="223" t="str">
        <f t="shared" si="30"/>
        <v/>
      </c>
      <c r="AA135" s="223" t="str">
        <f t="shared" si="30"/>
        <v/>
      </c>
      <c r="AB135" s="223" t="str">
        <f t="shared" si="31"/>
        <v/>
      </c>
      <c r="AC135" s="223" t="str">
        <f t="shared" si="31"/>
        <v/>
      </c>
      <c r="AD135" s="223" t="str">
        <f t="shared" si="31"/>
        <v/>
      </c>
      <c r="AE135" s="223" t="str">
        <f t="shared" si="31"/>
        <v/>
      </c>
      <c r="AF135" s="223" t="str">
        <f t="shared" si="32"/>
        <v/>
      </c>
      <c r="AG135" s="223" t="str">
        <f t="shared" si="32"/>
        <v/>
      </c>
      <c r="AH135" s="223" t="str">
        <f t="shared" si="32"/>
        <v/>
      </c>
      <c r="AI135" s="223" t="str">
        <f t="shared" si="32"/>
        <v/>
      </c>
      <c r="AJ135" s="223" t="str">
        <f t="shared" si="33"/>
        <v/>
      </c>
      <c r="AK135" s="223" t="str">
        <f t="shared" si="33"/>
        <v/>
      </c>
      <c r="AL135" s="223" t="str">
        <f t="shared" si="33"/>
        <v/>
      </c>
      <c r="AM135" s="223" t="str">
        <f t="shared" si="33"/>
        <v/>
      </c>
      <c r="AN135" s="223" t="str">
        <f t="shared" si="37"/>
        <v/>
      </c>
      <c r="AO135" s="180"/>
      <c r="AP135" s="181"/>
      <c r="AQ135" s="182">
        <f t="shared" si="38"/>
        <v>0</v>
      </c>
      <c r="AR135" s="182">
        <f t="shared" si="39"/>
        <v>0</v>
      </c>
      <c r="AS135" s="182">
        <f t="shared" si="40"/>
        <v>0</v>
      </c>
      <c r="AT135" s="182">
        <f t="shared" si="41"/>
        <v>0</v>
      </c>
      <c r="AU135" s="182">
        <f t="shared" si="42"/>
        <v>0</v>
      </c>
      <c r="AV135" s="182">
        <f t="shared" si="43"/>
        <v>0</v>
      </c>
      <c r="AW135" s="182">
        <f t="shared" si="44"/>
        <v>0</v>
      </c>
      <c r="AX135" s="235">
        <f t="shared" si="45"/>
        <v>0</v>
      </c>
      <c r="AY135" s="235">
        <f t="shared" si="46"/>
        <v>0</v>
      </c>
      <c r="BC135" s="183">
        <f t="shared" si="6"/>
        <v>0</v>
      </c>
      <c r="BD135" s="183">
        <f t="shared" si="47"/>
        <v>0</v>
      </c>
    </row>
    <row r="136" spans="1:56" s="183" customFormat="1" ht="14.65" hidden="1" customHeight="1" x14ac:dyDescent="0.25">
      <c r="A136" s="238" t="str">
        <f t="shared" si="35"/>
        <v/>
      </c>
      <c r="B136" s="12" t="str">
        <f>IF(LEN(C136)&gt;0,VLOOKUP($F$8,DATA!$A$4:$A$296,1,FALSE),"")</f>
        <v/>
      </c>
      <c r="C136" s="11"/>
      <c r="D136" s="268"/>
      <c r="E136" s="269"/>
      <c r="F136" s="135" t="s">
        <v>119</v>
      </c>
      <c r="G136" s="134" t="s">
        <v>105</v>
      </c>
      <c r="H136" s="125">
        <v>40</v>
      </c>
      <c r="I136" s="223"/>
      <c r="J136" s="223" t="str">
        <f t="shared" si="36"/>
        <v/>
      </c>
      <c r="K136" s="223" t="str">
        <f t="shared" si="36"/>
        <v/>
      </c>
      <c r="L136" s="223" t="str">
        <f t="shared" si="27"/>
        <v/>
      </c>
      <c r="M136" s="223" t="str">
        <f t="shared" si="27"/>
        <v/>
      </c>
      <c r="N136" s="223" t="str">
        <f t="shared" si="27"/>
        <v/>
      </c>
      <c r="O136" s="223" t="str">
        <f t="shared" si="27"/>
        <v/>
      </c>
      <c r="P136" s="223" t="str">
        <f t="shared" si="28"/>
        <v/>
      </c>
      <c r="Q136" s="223" t="str">
        <f t="shared" si="28"/>
        <v/>
      </c>
      <c r="R136" s="223" t="str">
        <f t="shared" si="28"/>
        <v/>
      </c>
      <c r="S136" s="223" t="str">
        <f t="shared" si="28"/>
        <v/>
      </c>
      <c r="T136" s="223" t="str">
        <f t="shared" si="29"/>
        <v/>
      </c>
      <c r="U136" s="223" t="str">
        <f t="shared" si="29"/>
        <v/>
      </c>
      <c r="V136" s="223" t="str">
        <f t="shared" si="29"/>
        <v/>
      </c>
      <c r="W136" s="223" t="str">
        <f t="shared" si="29"/>
        <v/>
      </c>
      <c r="X136" s="223" t="str">
        <f t="shared" si="30"/>
        <v/>
      </c>
      <c r="Y136" s="223" t="str">
        <f t="shared" si="30"/>
        <v/>
      </c>
      <c r="Z136" s="223" t="str">
        <f t="shared" si="30"/>
        <v/>
      </c>
      <c r="AA136" s="223" t="str">
        <f t="shared" si="30"/>
        <v/>
      </c>
      <c r="AB136" s="223" t="str">
        <f t="shared" si="31"/>
        <v/>
      </c>
      <c r="AC136" s="223" t="str">
        <f t="shared" si="31"/>
        <v/>
      </c>
      <c r="AD136" s="223" t="str">
        <f t="shared" si="31"/>
        <v/>
      </c>
      <c r="AE136" s="223" t="str">
        <f t="shared" si="31"/>
        <v/>
      </c>
      <c r="AF136" s="223" t="str">
        <f t="shared" si="32"/>
        <v/>
      </c>
      <c r="AG136" s="223" t="str">
        <f t="shared" si="32"/>
        <v/>
      </c>
      <c r="AH136" s="223" t="str">
        <f t="shared" si="32"/>
        <v/>
      </c>
      <c r="AI136" s="223" t="str">
        <f t="shared" si="32"/>
        <v/>
      </c>
      <c r="AJ136" s="223" t="str">
        <f t="shared" si="33"/>
        <v/>
      </c>
      <c r="AK136" s="223" t="str">
        <f t="shared" si="33"/>
        <v/>
      </c>
      <c r="AL136" s="223" t="str">
        <f t="shared" si="33"/>
        <v/>
      </c>
      <c r="AM136" s="223" t="str">
        <f t="shared" si="33"/>
        <v/>
      </c>
      <c r="AN136" s="223" t="str">
        <f t="shared" si="37"/>
        <v/>
      </c>
      <c r="AO136" s="180"/>
      <c r="AP136" s="181"/>
      <c r="AQ136" s="182">
        <f t="shared" si="38"/>
        <v>0</v>
      </c>
      <c r="AR136" s="182">
        <f t="shared" si="39"/>
        <v>0</v>
      </c>
      <c r="AS136" s="182">
        <f t="shared" si="40"/>
        <v>0</v>
      </c>
      <c r="AT136" s="182">
        <f t="shared" si="41"/>
        <v>0</v>
      </c>
      <c r="AU136" s="182">
        <f t="shared" si="42"/>
        <v>0</v>
      </c>
      <c r="AV136" s="182">
        <f t="shared" si="43"/>
        <v>0</v>
      </c>
      <c r="AW136" s="182">
        <f t="shared" si="44"/>
        <v>0</v>
      </c>
      <c r="AX136" s="235">
        <f t="shared" si="45"/>
        <v>0</v>
      </c>
      <c r="AY136" s="235">
        <f t="shared" si="46"/>
        <v>0</v>
      </c>
      <c r="BC136" s="183">
        <f t="shared" si="6"/>
        <v>0</v>
      </c>
      <c r="BD136" s="183">
        <f t="shared" si="47"/>
        <v>0</v>
      </c>
    </row>
    <row r="137" spans="1:56" s="183" customFormat="1" ht="14.65" hidden="1" customHeight="1" x14ac:dyDescent="0.25">
      <c r="A137" s="238" t="str">
        <f t="shared" si="35"/>
        <v/>
      </c>
      <c r="B137" s="12" t="str">
        <f>IF(LEN(C137)&gt;0,VLOOKUP($F$8,DATA!$A$4:$A$296,1,FALSE),"")</f>
        <v/>
      </c>
      <c r="C137" s="11"/>
      <c r="D137" s="268"/>
      <c r="E137" s="269"/>
      <c r="F137" s="135" t="s">
        <v>119</v>
      </c>
      <c r="G137" s="134" t="s">
        <v>105</v>
      </c>
      <c r="H137" s="125">
        <v>40</v>
      </c>
      <c r="I137" s="223"/>
      <c r="J137" s="223" t="str">
        <f t="shared" si="36"/>
        <v/>
      </c>
      <c r="K137" s="223" t="str">
        <f t="shared" si="36"/>
        <v/>
      </c>
      <c r="L137" s="223" t="str">
        <f t="shared" si="27"/>
        <v/>
      </c>
      <c r="M137" s="223" t="str">
        <f t="shared" si="27"/>
        <v/>
      </c>
      <c r="N137" s="223" t="str">
        <f t="shared" si="27"/>
        <v/>
      </c>
      <c r="O137" s="223" t="str">
        <f t="shared" si="27"/>
        <v/>
      </c>
      <c r="P137" s="223" t="str">
        <f t="shared" si="28"/>
        <v/>
      </c>
      <c r="Q137" s="223" t="str">
        <f t="shared" si="28"/>
        <v/>
      </c>
      <c r="R137" s="223" t="str">
        <f t="shared" si="28"/>
        <v/>
      </c>
      <c r="S137" s="223" t="str">
        <f t="shared" si="28"/>
        <v/>
      </c>
      <c r="T137" s="223" t="str">
        <f t="shared" si="29"/>
        <v/>
      </c>
      <c r="U137" s="223" t="str">
        <f t="shared" si="29"/>
        <v/>
      </c>
      <c r="V137" s="223" t="str">
        <f t="shared" si="29"/>
        <v/>
      </c>
      <c r="W137" s="223" t="str">
        <f t="shared" si="29"/>
        <v/>
      </c>
      <c r="X137" s="223" t="str">
        <f t="shared" si="30"/>
        <v/>
      </c>
      <c r="Y137" s="223" t="str">
        <f t="shared" si="30"/>
        <v/>
      </c>
      <c r="Z137" s="223" t="str">
        <f t="shared" si="30"/>
        <v/>
      </c>
      <c r="AA137" s="223" t="str">
        <f t="shared" si="30"/>
        <v/>
      </c>
      <c r="AB137" s="223" t="str">
        <f t="shared" si="31"/>
        <v/>
      </c>
      <c r="AC137" s="223" t="str">
        <f t="shared" si="31"/>
        <v/>
      </c>
      <c r="AD137" s="223" t="str">
        <f t="shared" si="31"/>
        <v/>
      </c>
      <c r="AE137" s="223" t="str">
        <f t="shared" si="31"/>
        <v/>
      </c>
      <c r="AF137" s="223" t="str">
        <f t="shared" si="32"/>
        <v/>
      </c>
      <c r="AG137" s="223" t="str">
        <f t="shared" si="32"/>
        <v/>
      </c>
      <c r="AH137" s="223" t="str">
        <f t="shared" si="32"/>
        <v/>
      </c>
      <c r="AI137" s="223" t="str">
        <f t="shared" si="32"/>
        <v/>
      </c>
      <c r="AJ137" s="223" t="str">
        <f t="shared" si="33"/>
        <v/>
      </c>
      <c r="AK137" s="223" t="str">
        <f t="shared" si="33"/>
        <v/>
      </c>
      <c r="AL137" s="223" t="str">
        <f t="shared" si="33"/>
        <v/>
      </c>
      <c r="AM137" s="223" t="str">
        <f t="shared" si="33"/>
        <v/>
      </c>
      <c r="AN137" s="223" t="str">
        <f t="shared" si="37"/>
        <v/>
      </c>
      <c r="AO137" s="180"/>
      <c r="AP137" s="181"/>
      <c r="AQ137" s="182">
        <f t="shared" si="38"/>
        <v>0</v>
      </c>
      <c r="AR137" s="182">
        <f t="shared" si="39"/>
        <v>0</v>
      </c>
      <c r="AS137" s="182">
        <f t="shared" si="40"/>
        <v>0</v>
      </c>
      <c r="AT137" s="182">
        <f t="shared" si="41"/>
        <v>0</v>
      </c>
      <c r="AU137" s="182">
        <f t="shared" si="42"/>
        <v>0</v>
      </c>
      <c r="AV137" s="182">
        <f t="shared" si="43"/>
        <v>0</v>
      </c>
      <c r="AW137" s="182">
        <f t="shared" si="44"/>
        <v>0</v>
      </c>
      <c r="AX137" s="235">
        <f t="shared" si="45"/>
        <v>0</v>
      </c>
      <c r="AY137" s="235">
        <f t="shared" si="46"/>
        <v>0</v>
      </c>
      <c r="BC137" s="183">
        <f t="shared" si="6"/>
        <v>0</v>
      </c>
      <c r="BD137" s="183">
        <f t="shared" si="47"/>
        <v>0</v>
      </c>
    </row>
    <row r="138" spans="1:56" s="183" customFormat="1" ht="14.65" hidden="1" customHeight="1" x14ac:dyDescent="0.25">
      <c r="A138" s="238" t="str">
        <f t="shared" si="35"/>
        <v/>
      </c>
      <c r="B138" s="12" t="str">
        <f>IF(LEN(C138)&gt;0,VLOOKUP($F$8,DATA!$A$4:$A$296,1,FALSE),"")</f>
        <v/>
      </c>
      <c r="C138" s="11"/>
      <c r="D138" s="268"/>
      <c r="E138" s="269"/>
      <c r="F138" s="135" t="s">
        <v>119</v>
      </c>
      <c r="G138" s="134" t="s">
        <v>105</v>
      </c>
      <c r="H138" s="125">
        <v>40</v>
      </c>
      <c r="I138" s="223"/>
      <c r="J138" s="223" t="str">
        <f t="shared" si="36"/>
        <v/>
      </c>
      <c r="K138" s="223" t="str">
        <f t="shared" si="36"/>
        <v/>
      </c>
      <c r="L138" s="223" t="str">
        <f t="shared" si="27"/>
        <v/>
      </c>
      <c r="M138" s="223" t="str">
        <f t="shared" si="27"/>
        <v/>
      </c>
      <c r="N138" s="223" t="str">
        <f t="shared" si="27"/>
        <v/>
      </c>
      <c r="O138" s="223" t="str">
        <f t="shared" si="27"/>
        <v/>
      </c>
      <c r="P138" s="223" t="str">
        <f t="shared" si="28"/>
        <v/>
      </c>
      <c r="Q138" s="223" t="str">
        <f t="shared" si="28"/>
        <v/>
      </c>
      <c r="R138" s="223" t="str">
        <f t="shared" si="28"/>
        <v/>
      </c>
      <c r="S138" s="223" t="str">
        <f t="shared" si="28"/>
        <v/>
      </c>
      <c r="T138" s="223" t="str">
        <f t="shared" si="29"/>
        <v/>
      </c>
      <c r="U138" s="223" t="str">
        <f t="shared" si="29"/>
        <v/>
      </c>
      <c r="V138" s="223" t="str">
        <f t="shared" si="29"/>
        <v/>
      </c>
      <c r="W138" s="223" t="str">
        <f t="shared" si="29"/>
        <v/>
      </c>
      <c r="X138" s="223" t="str">
        <f t="shared" si="30"/>
        <v/>
      </c>
      <c r="Y138" s="223" t="str">
        <f t="shared" si="30"/>
        <v/>
      </c>
      <c r="Z138" s="223" t="str">
        <f t="shared" si="30"/>
        <v/>
      </c>
      <c r="AA138" s="223" t="str">
        <f t="shared" si="30"/>
        <v/>
      </c>
      <c r="AB138" s="223" t="str">
        <f t="shared" si="31"/>
        <v/>
      </c>
      <c r="AC138" s="223" t="str">
        <f t="shared" si="31"/>
        <v/>
      </c>
      <c r="AD138" s="223" t="str">
        <f t="shared" si="31"/>
        <v/>
      </c>
      <c r="AE138" s="223" t="str">
        <f t="shared" si="31"/>
        <v/>
      </c>
      <c r="AF138" s="223" t="str">
        <f t="shared" si="32"/>
        <v/>
      </c>
      <c r="AG138" s="223" t="str">
        <f t="shared" si="32"/>
        <v/>
      </c>
      <c r="AH138" s="223" t="str">
        <f t="shared" si="32"/>
        <v/>
      </c>
      <c r="AI138" s="223" t="str">
        <f t="shared" si="32"/>
        <v/>
      </c>
      <c r="AJ138" s="223" t="str">
        <f t="shared" si="33"/>
        <v/>
      </c>
      <c r="AK138" s="223" t="str">
        <f t="shared" si="33"/>
        <v/>
      </c>
      <c r="AL138" s="223" t="str">
        <f t="shared" si="33"/>
        <v/>
      </c>
      <c r="AM138" s="223" t="str">
        <f t="shared" si="33"/>
        <v/>
      </c>
      <c r="AN138" s="223" t="str">
        <f t="shared" si="37"/>
        <v/>
      </c>
      <c r="AO138" s="180"/>
      <c r="AP138" s="181"/>
      <c r="AQ138" s="182">
        <f t="shared" si="38"/>
        <v>0</v>
      </c>
      <c r="AR138" s="182">
        <f t="shared" si="39"/>
        <v>0</v>
      </c>
      <c r="AS138" s="182">
        <f t="shared" si="40"/>
        <v>0</v>
      </c>
      <c r="AT138" s="182">
        <f t="shared" si="41"/>
        <v>0</v>
      </c>
      <c r="AU138" s="182">
        <f t="shared" si="42"/>
        <v>0</v>
      </c>
      <c r="AV138" s="182">
        <f t="shared" si="43"/>
        <v>0</v>
      </c>
      <c r="AW138" s="182">
        <f t="shared" si="44"/>
        <v>0</v>
      </c>
      <c r="AX138" s="235">
        <f t="shared" si="45"/>
        <v>0</v>
      </c>
      <c r="AY138" s="235">
        <f t="shared" si="46"/>
        <v>0</v>
      </c>
      <c r="BC138" s="183">
        <f t="shared" si="6"/>
        <v>0</v>
      </c>
      <c r="BD138" s="183">
        <f t="shared" si="47"/>
        <v>0</v>
      </c>
    </row>
    <row r="139" spans="1:56" s="183" customFormat="1" ht="14.65" hidden="1" customHeight="1" x14ac:dyDescent="0.25">
      <c r="A139" s="238" t="str">
        <f t="shared" si="35"/>
        <v/>
      </c>
      <c r="B139" s="12" t="str">
        <f>IF(LEN(C139)&gt;0,VLOOKUP($F$8,DATA!$A$4:$A$296,1,FALSE),"")</f>
        <v/>
      </c>
      <c r="C139" s="11"/>
      <c r="D139" s="268"/>
      <c r="E139" s="269"/>
      <c r="F139" s="135" t="s">
        <v>119</v>
      </c>
      <c r="G139" s="134" t="s">
        <v>105</v>
      </c>
      <c r="H139" s="125">
        <v>40</v>
      </c>
      <c r="I139" s="223"/>
      <c r="J139" s="223" t="str">
        <f t="shared" si="36"/>
        <v/>
      </c>
      <c r="K139" s="223" t="str">
        <f t="shared" si="36"/>
        <v/>
      </c>
      <c r="L139" s="223" t="str">
        <f t="shared" si="27"/>
        <v/>
      </c>
      <c r="M139" s="223" t="str">
        <f t="shared" si="27"/>
        <v/>
      </c>
      <c r="N139" s="223" t="str">
        <f t="shared" si="27"/>
        <v/>
      </c>
      <c r="O139" s="223" t="str">
        <f t="shared" si="27"/>
        <v/>
      </c>
      <c r="P139" s="223" t="str">
        <f t="shared" si="28"/>
        <v/>
      </c>
      <c r="Q139" s="223" t="str">
        <f t="shared" si="28"/>
        <v/>
      </c>
      <c r="R139" s="223" t="str">
        <f t="shared" si="28"/>
        <v/>
      </c>
      <c r="S139" s="223" t="str">
        <f t="shared" si="28"/>
        <v/>
      </c>
      <c r="T139" s="223" t="str">
        <f t="shared" si="29"/>
        <v/>
      </c>
      <c r="U139" s="223" t="str">
        <f t="shared" si="29"/>
        <v/>
      </c>
      <c r="V139" s="223" t="str">
        <f t="shared" si="29"/>
        <v/>
      </c>
      <c r="W139" s="223" t="str">
        <f t="shared" si="29"/>
        <v/>
      </c>
      <c r="X139" s="223" t="str">
        <f t="shared" si="30"/>
        <v/>
      </c>
      <c r="Y139" s="223" t="str">
        <f t="shared" si="30"/>
        <v/>
      </c>
      <c r="Z139" s="223" t="str">
        <f t="shared" si="30"/>
        <v/>
      </c>
      <c r="AA139" s="223" t="str">
        <f t="shared" si="30"/>
        <v/>
      </c>
      <c r="AB139" s="223" t="str">
        <f t="shared" si="31"/>
        <v/>
      </c>
      <c r="AC139" s="223" t="str">
        <f t="shared" si="31"/>
        <v/>
      </c>
      <c r="AD139" s="223" t="str">
        <f t="shared" si="31"/>
        <v/>
      </c>
      <c r="AE139" s="223" t="str">
        <f t="shared" si="31"/>
        <v/>
      </c>
      <c r="AF139" s="223" t="str">
        <f t="shared" si="32"/>
        <v/>
      </c>
      <c r="AG139" s="223" t="str">
        <f t="shared" si="32"/>
        <v/>
      </c>
      <c r="AH139" s="223" t="str">
        <f t="shared" si="32"/>
        <v/>
      </c>
      <c r="AI139" s="223" t="str">
        <f t="shared" si="32"/>
        <v/>
      </c>
      <c r="AJ139" s="223" t="str">
        <f t="shared" si="33"/>
        <v/>
      </c>
      <c r="AK139" s="223" t="str">
        <f t="shared" si="33"/>
        <v/>
      </c>
      <c r="AL139" s="223" t="str">
        <f t="shared" si="33"/>
        <v/>
      </c>
      <c r="AM139" s="223" t="str">
        <f t="shared" si="33"/>
        <v/>
      </c>
      <c r="AN139" s="223" t="str">
        <f t="shared" si="37"/>
        <v/>
      </c>
      <c r="AO139" s="180"/>
      <c r="AP139" s="181"/>
      <c r="AQ139" s="182">
        <f t="shared" si="38"/>
        <v>0</v>
      </c>
      <c r="AR139" s="182">
        <f t="shared" si="39"/>
        <v>0</v>
      </c>
      <c r="AS139" s="182">
        <f t="shared" si="40"/>
        <v>0</v>
      </c>
      <c r="AT139" s="182">
        <f t="shared" si="41"/>
        <v>0</v>
      </c>
      <c r="AU139" s="182">
        <f t="shared" si="42"/>
        <v>0</v>
      </c>
      <c r="AV139" s="182">
        <f t="shared" si="43"/>
        <v>0</v>
      </c>
      <c r="AW139" s="182">
        <f t="shared" si="44"/>
        <v>0</v>
      </c>
      <c r="AX139" s="235">
        <f t="shared" si="45"/>
        <v>0</v>
      </c>
      <c r="AY139" s="235">
        <f t="shared" si="46"/>
        <v>0</v>
      </c>
      <c r="BC139" s="183">
        <f t="shared" si="6"/>
        <v>0</v>
      </c>
      <c r="BD139" s="183">
        <f t="shared" si="47"/>
        <v>0</v>
      </c>
    </row>
    <row r="140" spans="1:56" s="183" customFormat="1" ht="14.65" hidden="1" customHeight="1" x14ac:dyDescent="0.25">
      <c r="A140" s="238" t="str">
        <f t="shared" si="35"/>
        <v/>
      </c>
      <c r="B140" s="12" t="str">
        <f>IF(LEN(C140)&gt;0,VLOOKUP($F$8,DATA!$A$4:$A$296,1,FALSE),"")</f>
        <v/>
      </c>
      <c r="C140" s="11"/>
      <c r="D140" s="268"/>
      <c r="E140" s="269"/>
      <c r="F140" s="135" t="s">
        <v>119</v>
      </c>
      <c r="G140" s="134" t="s">
        <v>105</v>
      </c>
      <c r="H140" s="125">
        <v>40</v>
      </c>
      <c r="I140" s="223"/>
      <c r="J140" s="223" t="str">
        <f t="shared" si="36"/>
        <v/>
      </c>
      <c r="K140" s="223" t="str">
        <f t="shared" si="36"/>
        <v/>
      </c>
      <c r="L140" s="223" t="str">
        <f t="shared" si="27"/>
        <v/>
      </c>
      <c r="M140" s="223" t="str">
        <f t="shared" si="27"/>
        <v/>
      </c>
      <c r="N140" s="223" t="str">
        <f t="shared" si="27"/>
        <v/>
      </c>
      <c r="O140" s="223" t="str">
        <f t="shared" si="27"/>
        <v/>
      </c>
      <c r="P140" s="223" t="str">
        <f t="shared" si="28"/>
        <v/>
      </c>
      <c r="Q140" s="223" t="str">
        <f t="shared" si="28"/>
        <v/>
      </c>
      <c r="R140" s="223" t="str">
        <f t="shared" si="28"/>
        <v/>
      </c>
      <c r="S140" s="223" t="str">
        <f t="shared" si="28"/>
        <v/>
      </c>
      <c r="T140" s="223" t="str">
        <f t="shared" si="29"/>
        <v/>
      </c>
      <c r="U140" s="223" t="str">
        <f t="shared" si="29"/>
        <v/>
      </c>
      <c r="V140" s="223" t="str">
        <f t="shared" si="29"/>
        <v/>
      </c>
      <c r="W140" s="223" t="str">
        <f t="shared" si="29"/>
        <v/>
      </c>
      <c r="X140" s="223" t="str">
        <f t="shared" si="30"/>
        <v/>
      </c>
      <c r="Y140" s="223" t="str">
        <f t="shared" si="30"/>
        <v/>
      </c>
      <c r="Z140" s="223" t="str">
        <f t="shared" si="30"/>
        <v/>
      </c>
      <c r="AA140" s="223" t="str">
        <f t="shared" si="30"/>
        <v/>
      </c>
      <c r="AB140" s="223" t="str">
        <f t="shared" si="31"/>
        <v/>
      </c>
      <c r="AC140" s="223" t="str">
        <f t="shared" si="31"/>
        <v/>
      </c>
      <c r="AD140" s="223" t="str">
        <f t="shared" si="31"/>
        <v/>
      </c>
      <c r="AE140" s="223" t="str">
        <f t="shared" si="31"/>
        <v/>
      </c>
      <c r="AF140" s="223" t="str">
        <f t="shared" si="32"/>
        <v/>
      </c>
      <c r="AG140" s="223" t="str">
        <f t="shared" si="32"/>
        <v/>
      </c>
      <c r="AH140" s="223" t="str">
        <f t="shared" si="32"/>
        <v/>
      </c>
      <c r="AI140" s="223" t="str">
        <f t="shared" si="32"/>
        <v/>
      </c>
      <c r="AJ140" s="223" t="str">
        <f t="shared" si="33"/>
        <v/>
      </c>
      <c r="AK140" s="223" t="str">
        <f t="shared" si="33"/>
        <v/>
      </c>
      <c r="AL140" s="223" t="str">
        <f t="shared" si="33"/>
        <v/>
      </c>
      <c r="AM140" s="223" t="str">
        <f t="shared" si="33"/>
        <v/>
      </c>
      <c r="AN140" s="223" t="str">
        <f t="shared" si="37"/>
        <v/>
      </c>
      <c r="AO140" s="180"/>
      <c r="AP140" s="181"/>
      <c r="AQ140" s="182">
        <f t="shared" si="38"/>
        <v>0</v>
      </c>
      <c r="AR140" s="182">
        <f t="shared" si="39"/>
        <v>0</v>
      </c>
      <c r="AS140" s="182">
        <f t="shared" si="40"/>
        <v>0</v>
      </c>
      <c r="AT140" s="182">
        <f t="shared" si="41"/>
        <v>0</v>
      </c>
      <c r="AU140" s="182">
        <f t="shared" si="42"/>
        <v>0</v>
      </c>
      <c r="AV140" s="182">
        <f t="shared" si="43"/>
        <v>0</v>
      </c>
      <c r="AW140" s="182">
        <f t="shared" si="44"/>
        <v>0</v>
      </c>
      <c r="AX140" s="235">
        <f t="shared" si="45"/>
        <v>0</v>
      </c>
      <c r="AY140" s="235">
        <f t="shared" si="46"/>
        <v>0</v>
      </c>
      <c r="BC140" s="183">
        <f t="shared" si="6"/>
        <v>0</v>
      </c>
      <c r="BD140" s="183">
        <f t="shared" si="47"/>
        <v>0</v>
      </c>
    </row>
    <row r="141" spans="1:56" s="183" customFormat="1" ht="14.65" hidden="1" customHeight="1" x14ac:dyDescent="0.25">
      <c r="A141" s="238" t="str">
        <f t="shared" si="35"/>
        <v/>
      </c>
      <c r="B141" s="12" t="str">
        <f>IF(LEN(C141)&gt;0,VLOOKUP($F$8,DATA!$A$4:$A$296,1,FALSE),"")</f>
        <v/>
      </c>
      <c r="C141" s="11"/>
      <c r="D141" s="268"/>
      <c r="E141" s="269"/>
      <c r="F141" s="135" t="s">
        <v>119</v>
      </c>
      <c r="G141" s="134" t="s">
        <v>105</v>
      </c>
      <c r="H141" s="125">
        <v>40</v>
      </c>
      <c r="I141" s="223"/>
      <c r="J141" s="223" t="str">
        <f t="shared" si="36"/>
        <v/>
      </c>
      <c r="K141" s="223" t="str">
        <f t="shared" si="36"/>
        <v/>
      </c>
      <c r="L141" s="223" t="str">
        <f t="shared" si="27"/>
        <v/>
      </c>
      <c r="M141" s="223" t="str">
        <f t="shared" si="27"/>
        <v/>
      </c>
      <c r="N141" s="223" t="str">
        <f t="shared" si="27"/>
        <v/>
      </c>
      <c r="O141" s="223" t="str">
        <f t="shared" si="27"/>
        <v/>
      </c>
      <c r="P141" s="223" t="str">
        <f t="shared" si="28"/>
        <v/>
      </c>
      <c r="Q141" s="223" t="str">
        <f t="shared" si="28"/>
        <v/>
      </c>
      <c r="R141" s="223" t="str">
        <f t="shared" si="28"/>
        <v/>
      </c>
      <c r="S141" s="223" t="str">
        <f t="shared" si="28"/>
        <v/>
      </c>
      <c r="T141" s="223" t="str">
        <f t="shared" si="29"/>
        <v/>
      </c>
      <c r="U141" s="223" t="str">
        <f t="shared" si="29"/>
        <v/>
      </c>
      <c r="V141" s="223" t="str">
        <f t="shared" si="29"/>
        <v/>
      </c>
      <c r="W141" s="223" t="str">
        <f t="shared" si="29"/>
        <v/>
      </c>
      <c r="X141" s="223" t="str">
        <f t="shared" si="30"/>
        <v/>
      </c>
      <c r="Y141" s="223" t="str">
        <f t="shared" si="30"/>
        <v/>
      </c>
      <c r="Z141" s="223" t="str">
        <f t="shared" si="30"/>
        <v/>
      </c>
      <c r="AA141" s="223" t="str">
        <f t="shared" si="30"/>
        <v/>
      </c>
      <c r="AB141" s="223" t="str">
        <f t="shared" si="31"/>
        <v/>
      </c>
      <c r="AC141" s="223" t="str">
        <f t="shared" si="31"/>
        <v/>
      </c>
      <c r="AD141" s="223" t="str">
        <f t="shared" si="31"/>
        <v/>
      </c>
      <c r="AE141" s="223" t="str">
        <f t="shared" si="31"/>
        <v/>
      </c>
      <c r="AF141" s="223" t="str">
        <f t="shared" si="32"/>
        <v/>
      </c>
      <c r="AG141" s="223" t="str">
        <f t="shared" si="32"/>
        <v/>
      </c>
      <c r="AH141" s="223" t="str">
        <f t="shared" si="32"/>
        <v/>
      </c>
      <c r="AI141" s="223" t="str">
        <f t="shared" si="32"/>
        <v/>
      </c>
      <c r="AJ141" s="223" t="str">
        <f t="shared" si="33"/>
        <v/>
      </c>
      <c r="AK141" s="223" t="str">
        <f t="shared" si="33"/>
        <v/>
      </c>
      <c r="AL141" s="223" t="str">
        <f t="shared" si="33"/>
        <v/>
      </c>
      <c r="AM141" s="223" t="str">
        <f t="shared" si="33"/>
        <v/>
      </c>
      <c r="AN141" s="223" t="str">
        <f t="shared" si="37"/>
        <v/>
      </c>
      <c r="AO141" s="180"/>
      <c r="AP141" s="181"/>
      <c r="AQ141" s="182">
        <f t="shared" si="38"/>
        <v>0</v>
      </c>
      <c r="AR141" s="182">
        <f t="shared" si="39"/>
        <v>0</v>
      </c>
      <c r="AS141" s="182">
        <f t="shared" si="40"/>
        <v>0</v>
      </c>
      <c r="AT141" s="182">
        <f t="shared" si="41"/>
        <v>0</v>
      </c>
      <c r="AU141" s="182">
        <f t="shared" si="42"/>
        <v>0</v>
      </c>
      <c r="AV141" s="182">
        <f t="shared" si="43"/>
        <v>0</v>
      </c>
      <c r="AW141" s="182">
        <f t="shared" si="44"/>
        <v>0</v>
      </c>
      <c r="AX141" s="235">
        <f t="shared" si="45"/>
        <v>0</v>
      </c>
      <c r="AY141" s="235">
        <f t="shared" si="46"/>
        <v>0</v>
      </c>
      <c r="BC141" s="183">
        <f t="shared" si="6"/>
        <v>0</v>
      </c>
      <c r="BD141" s="183">
        <f t="shared" si="47"/>
        <v>0</v>
      </c>
    </row>
    <row r="142" spans="1:56" s="183" customFormat="1" ht="14.65" hidden="1" customHeight="1" x14ac:dyDescent="0.25">
      <c r="A142" s="238" t="str">
        <f t="shared" si="35"/>
        <v/>
      </c>
      <c r="B142" s="12" t="str">
        <f>IF(LEN(C142)&gt;0,VLOOKUP($F$8,DATA!$A$4:$A$296,1,FALSE),"")</f>
        <v/>
      </c>
      <c r="C142" s="11"/>
      <c r="D142" s="268"/>
      <c r="E142" s="269"/>
      <c r="F142" s="135" t="s">
        <v>119</v>
      </c>
      <c r="G142" s="134" t="s">
        <v>105</v>
      </c>
      <c r="H142" s="125">
        <v>40</v>
      </c>
      <c r="I142" s="223"/>
      <c r="J142" s="223" t="str">
        <f t="shared" si="36"/>
        <v/>
      </c>
      <c r="K142" s="223" t="str">
        <f t="shared" si="36"/>
        <v/>
      </c>
      <c r="L142" s="223" t="str">
        <f t="shared" si="36"/>
        <v/>
      </c>
      <c r="M142" s="223" t="str">
        <f t="shared" si="36"/>
        <v/>
      </c>
      <c r="N142" s="223" t="str">
        <f t="shared" si="36"/>
        <v/>
      </c>
      <c r="O142" s="223" t="str">
        <f t="shared" si="36"/>
        <v/>
      </c>
      <c r="P142" s="223" t="str">
        <f t="shared" si="36"/>
        <v/>
      </c>
      <c r="Q142" s="223" t="str">
        <f t="shared" si="36"/>
        <v/>
      </c>
      <c r="R142" s="223" t="str">
        <f t="shared" si="36"/>
        <v/>
      </c>
      <c r="S142" s="223" t="str">
        <f t="shared" si="36"/>
        <v/>
      </c>
      <c r="T142" s="223" t="str">
        <f t="shared" si="36"/>
        <v/>
      </c>
      <c r="U142" s="223" t="str">
        <f t="shared" si="36"/>
        <v/>
      </c>
      <c r="V142" s="223" t="str">
        <f t="shared" si="36"/>
        <v/>
      </c>
      <c r="W142" s="223" t="str">
        <f t="shared" si="36"/>
        <v/>
      </c>
      <c r="X142" s="223" t="str">
        <f t="shared" si="36"/>
        <v/>
      </c>
      <c r="Y142" s="223" t="str">
        <f t="shared" ref="Y142:AJ163" si="48">IF(AND(LEN($E142)&gt;0,Y$12&lt;&gt;"sá.",Y$12&lt;&gt;"do.",Y$12&lt;&gt;""),"A","")</f>
        <v/>
      </c>
      <c r="Z142" s="223" t="str">
        <f t="shared" si="48"/>
        <v/>
      </c>
      <c r="AA142" s="223" t="str">
        <f t="shared" si="48"/>
        <v/>
      </c>
      <c r="AB142" s="223" t="str">
        <f t="shared" si="48"/>
        <v/>
      </c>
      <c r="AC142" s="223" t="str">
        <f t="shared" si="48"/>
        <v/>
      </c>
      <c r="AD142" s="223" t="str">
        <f t="shared" si="48"/>
        <v/>
      </c>
      <c r="AE142" s="223" t="str">
        <f t="shared" si="48"/>
        <v/>
      </c>
      <c r="AF142" s="223" t="str">
        <f t="shared" si="48"/>
        <v/>
      </c>
      <c r="AG142" s="223" t="str">
        <f t="shared" si="48"/>
        <v/>
      </c>
      <c r="AH142" s="223" t="str">
        <f t="shared" si="48"/>
        <v/>
      </c>
      <c r="AI142" s="223" t="str">
        <f t="shared" si="48"/>
        <v/>
      </c>
      <c r="AJ142" s="223" t="str">
        <f t="shared" si="48"/>
        <v/>
      </c>
      <c r="AK142" s="223" t="str">
        <f t="shared" ref="AK142:AM163" si="49">IF(AND(LEN($E142)&gt;0,AK$12&lt;&gt;"sá.",AK$12&lt;&gt;"do.",AK$12&lt;&gt;""),"A","")</f>
        <v/>
      </c>
      <c r="AL142" s="223" t="str">
        <f t="shared" si="49"/>
        <v/>
      </c>
      <c r="AM142" s="223" t="str">
        <f t="shared" si="49"/>
        <v/>
      </c>
      <c r="AN142" s="223" t="str">
        <f t="shared" si="37"/>
        <v/>
      </c>
      <c r="AO142" s="180"/>
      <c r="AP142" s="181"/>
      <c r="AQ142" s="182">
        <f t="shared" si="38"/>
        <v>0</v>
      </c>
      <c r="AR142" s="182">
        <f t="shared" si="39"/>
        <v>0</v>
      </c>
      <c r="AS142" s="182">
        <f t="shared" si="40"/>
        <v>0</v>
      </c>
      <c r="AT142" s="182">
        <f t="shared" si="41"/>
        <v>0</v>
      </c>
      <c r="AU142" s="182">
        <f t="shared" si="42"/>
        <v>0</v>
      </c>
      <c r="AV142" s="182">
        <f t="shared" si="43"/>
        <v>0</v>
      </c>
      <c r="AW142" s="182">
        <f t="shared" si="44"/>
        <v>0</v>
      </c>
      <c r="AX142" s="235">
        <f t="shared" si="45"/>
        <v>0</v>
      </c>
      <c r="AY142" s="235">
        <f t="shared" si="46"/>
        <v>0</v>
      </c>
      <c r="BC142" s="183">
        <f t="shared" si="6"/>
        <v>0</v>
      </c>
      <c r="BD142" s="183">
        <f t="shared" si="47"/>
        <v>0</v>
      </c>
    </row>
    <row r="143" spans="1:56" s="183" customFormat="1" ht="14.65" hidden="1" customHeight="1" x14ac:dyDescent="0.25">
      <c r="A143" s="238" t="str">
        <f t="shared" ref="A143:A163" si="50">IF(LEN(E143)&gt;0,1+A142,"")</f>
        <v/>
      </c>
      <c r="B143" s="12" t="str">
        <f>IF(LEN(C143)&gt;0,VLOOKUP($F$8,DATA!$A$4:$A$296,1,FALSE),"")</f>
        <v/>
      </c>
      <c r="C143" s="11"/>
      <c r="D143" s="268"/>
      <c r="E143" s="269"/>
      <c r="F143" s="135" t="s">
        <v>119</v>
      </c>
      <c r="G143" s="134" t="s">
        <v>105</v>
      </c>
      <c r="H143" s="125">
        <v>40</v>
      </c>
      <c r="I143" s="223"/>
      <c r="J143" s="223" t="str">
        <f t="shared" ref="J143:U163" si="51">IF(AND(LEN($E143)&gt;0,J$12&lt;&gt;"sá.",J$12&lt;&gt;"do.",J$12&lt;&gt;""),"A","")</f>
        <v/>
      </c>
      <c r="K143" s="223" t="str">
        <f t="shared" si="51"/>
        <v/>
      </c>
      <c r="L143" s="223" t="str">
        <f t="shared" si="51"/>
        <v/>
      </c>
      <c r="M143" s="223" t="str">
        <f t="shared" si="51"/>
        <v/>
      </c>
      <c r="N143" s="223" t="str">
        <f t="shared" si="51"/>
        <v/>
      </c>
      <c r="O143" s="223" t="str">
        <f t="shared" si="51"/>
        <v/>
      </c>
      <c r="P143" s="223" t="str">
        <f t="shared" si="51"/>
        <v/>
      </c>
      <c r="Q143" s="223" t="str">
        <f t="shared" si="51"/>
        <v/>
      </c>
      <c r="R143" s="223" t="str">
        <f t="shared" si="51"/>
        <v/>
      </c>
      <c r="S143" s="223" t="str">
        <f t="shared" si="51"/>
        <v/>
      </c>
      <c r="T143" s="223" t="str">
        <f t="shared" si="51"/>
        <v/>
      </c>
      <c r="U143" s="223" t="str">
        <f t="shared" si="51"/>
        <v/>
      </c>
      <c r="V143" s="223" t="str">
        <f t="shared" ref="V143:X163" si="52">IF(AND(LEN($E143)&gt;0,V$12&lt;&gt;"sá.",V$12&lt;&gt;"do.",V$12&lt;&gt;""),"A","")</f>
        <v/>
      </c>
      <c r="W143" s="223" t="str">
        <f t="shared" si="52"/>
        <v/>
      </c>
      <c r="X143" s="223" t="str">
        <f t="shared" si="52"/>
        <v/>
      </c>
      <c r="Y143" s="223" t="str">
        <f t="shared" si="48"/>
        <v/>
      </c>
      <c r="Z143" s="223" t="str">
        <f t="shared" si="48"/>
        <v/>
      </c>
      <c r="AA143" s="223" t="str">
        <f t="shared" si="48"/>
        <v/>
      </c>
      <c r="AB143" s="223" t="str">
        <f t="shared" si="48"/>
        <v/>
      </c>
      <c r="AC143" s="223" t="str">
        <f t="shared" si="48"/>
        <v/>
      </c>
      <c r="AD143" s="223" t="str">
        <f t="shared" si="48"/>
        <v/>
      </c>
      <c r="AE143" s="223" t="str">
        <f t="shared" si="48"/>
        <v/>
      </c>
      <c r="AF143" s="223" t="str">
        <f t="shared" si="48"/>
        <v/>
      </c>
      <c r="AG143" s="223" t="str">
        <f t="shared" si="48"/>
        <v/>
      </c>
      <c r="AH143" s="223" t="str">
        <f t="shared" si="48"/>
        <v/>
      </c>
      <c r="AI143" s="223" t="str">
        <f t="shared" si="48"/>
        <v/>
      </c>
      <c r="AJ143" s="223" t="str">
        <f t="shared" si="48"/>
        <v/>
      </c>
      <c r="AK143" s="223" t="str">
        <f t="shared" si="49"/>
        <v/>
      </c>
      <c r="AL143" s="223" t="str">
        <f t="shared" si="49"/>
        <v/>
      </c>
      <c r="AM143" s="223" t="str">
        <f t="shared" si="49"/>
        <v/>
      </c>
      <c r="AN143" s="223" t="str">
        <f t="shared" ref="AN143:AN163" si="53">IF(AND(LEN($E143)&gt;0,AN$12&lt;&gt;"sá.",AN$12&lt;&gt;"do.",AN$12&lt;&gt;""),"TR","")</f>
        <v/>
      </c>
      <c r="AO143" s="180"/>
      <c r="AP143" s="181"/>
      <c r="AQ143" s="182">
        <f t="shared" ref="AQ143:AQ163" si="54">COUNTIF(I143:AM143,$AQ$12)</f>
        <v>0</v>
      </c>
      <c r="AR143" s="182">
        <f t="shared" ref="AR143:AR163" si="55">COUNTIF(I143:AM143,$AR$12)</f>
        <v>0</v>
      </c>
      <c r="AS143" s="182">
        <f t="shared" ref="AS143:AS163" si="56">COUNTIF(I143:AM143,$AS$12)</f>
        <v>0</v>
      </c>
      <c r="AT143" s="182">
        <f t="shared" ref="AT143:AT163" si="57">COUNTIF(I143:AM143,$AT$12)</f>
        <v>0</v>
      </c>
      <c r="AU143" s="182">
        <f t="shared" ref="AU143:AU163" si="58">COUNTIF(I143:AM143,$AU$12)</f>
        <v>0</v>
      </c>
      <c r="AV143" s="182">
        <f t="shared" ref="AV143:AV163" si="59">COUNTIF(I143:AM143,$AV$12)</f>
        <v>0</v>
      </c>
      <c r="AW143" s="182">
        <f t="shared" ref="AW143:AW163" si="60">COUNTIF(I143:AM143,$AW$12)</f>
        <v>0</v>
      </c>
      <c r="AX143" s="235">
        <f t="shared" ref="AX143:AX163" si="61">COUNTIF(I143:AM143,$AX$12)</f>
        <v>0</v>
      </c>
      <c r="AY143" s="235">
        <f t="shared" ref="AY143:AY163" si="62">COUNTIF(I143:AM143,$AY$12)</f>
        <v>0</v>
      </c>
      <c r="BC143" s="183">
        <f t="shared" si="6"/>
        <v>0</v>
      </c>
      <c r="BD143" s="183">
        <f t="shared" ref="BD143:BD163" si="63">INT(BC143/3)</f>
        <v>0</v>
      </c>
    </row>
    <row r="144" spans="1:56" s="183" customFormat="1" ht="14.65" hidden="1" customHeight="1" x14ac:dyDescent="0.25">
      <c r="A144" s="238" t="str">
        <f t="shared" si="50"/>
        <v/>
      </c>
      <c r="B144" s="12" t="str">
        <f>IF(LEN(C144)&gt;0,VLOOKUP($F$8,DATA!$A$4:$A$296,1,FALSE),"")</f>
        <v/>
      </c>
      <c r="C144" s="11"/>
      <c r="D144" s="268"/>
      <c r="E144" s="269"/>
      <c r="F144" s="135" t="s">
        <v>119</v>
      </c>
      <c r="G144" s="134" t="s">
        <v>105</v>
      </c>
      <c r="H144" s="125">
        <v>40</v>
      </c>
      <c r="I144" s="223"/>
      <c r="J144" s="223" t="str">
        <f t="shared" si="51"/>
        <v/>
      </c>
      <c r="K144" s="223" t="str">
        <f t="shared" si="51"/>
        <v/>
      </c>
      <c r="L144" s="223" t="str">
        <f t="shared" si="51"/>
        <v/>
      </c>
      <c r="M144" s="223" t="str">
        <f t="shared" si="51"/>
        <v/>
      </c>
      <c r="N144" s="223" t="str">
        <f t="shared" si="51"/>
        <v/>
      </c>
      <c r="O144" s="223" t="str">
        <f t="shared" si="51"/>
        <v/>
      </c>
      <c r="P144" s="223" t="str">
        <f t="shared" si="51"/>
        <v/>
      </c>
      <c r="Q144" s="223" t="str">
        <f t="shared" si="51"/>
        <v/>
      </c>
      <c r="R144" s="223" t="str">
        <f t="shared" si="51"/>
        <v/>
      </c>
      <c r="S144" s="223" t="str">
        <f t="shared" si="51"/>
        <v/>
      </c>
      <c r="T144" s="223" t="str">
        <f t="shared" si="51"/>
        <v/>
      </c>
      <c r="U144" s="223" t="str">
        <f t="shared" si="51"/>
        <v/>
      </c>
      <c r="V144" s="223" t="str">
        <f t="shared" si="52"/>
        <v/>
      </c>
      <c r="W144" s="223" t="str">
        <f t="shared" si="52"/>
        <v/>
      </c>
      <c r="X144" s="223" t="str">
        <f t="shared" si="52"/>
        <v/>
      </c>
      <c r="Y144" s="223" t="str">
        <f t="shared" si="48"/>
        <v/>
      </c>
      <c r="Z144" s="223" t="str">
        <f t="shared" si="48"/>
        <v/>
      </c>
      <c r="AA144" s="223" t="str">
        <f t="shared" si="48"/>
        <v/>
      </c>
      <c r="AB144" s="223" t="str">
        <f t="shared" si="48"/>
        <v/>
      </c>
      <c r="AC144" s="223" t="str">
        <f t="shared" si="48"/>
        <v/>
      </c>
      <c r="AD144" s="223" t="str">
        <f t="shared" si="48"/>
        <v/>
      </c>
      <c r="AE144" s="223" t="str">
        <f t="shared" si="48"/>
        <v/>
      </c>
      <c r="AF144" s="223" t="str">
        <f t="shared" si="48"/>
        <v/>
      </c>
      <c r="AG144" s="223" t="str">
        <f t="shared" si="48"/>
        <v/>
      </c>
      <c r="AH144" s="223" t="str">
        <f t="shared" si="48"/>
        <v/>
      </c>
      <c r="AI144" s="223" t="str">
        <f t="shared" si="48"/>
        <v/>
      </c>
      <c r="AJ144" s="223" t="str">
        <f t="shared" si="48"/>
        <v/>
      </c>
      <c r="AK144" s="223" t="str">
        <f t="shared" si="49"/>
        <v/>
      </c>
      <c r="AL144" s="223" t="str">
        <f t="shared" si="49"/>
        <v/>
      </c>
      <c r="AM144" s="223" t="str">
        <f t="shared" si="49"/>
        <v/>
      </c>
      <c r="AN144" s="223" t="str">
        <f t="shared" si="53"/>
        <v/>
      </c>
      <c r="AO144" s="180"/>
      <c r="AP144" s="181"/>
      <c r="AQ144" s="182">
        <f t="shared" si="54"/>
        <v>0</v>
      </c>
      <c r="AR144" s="182">
        <f t="shared" si="55"/>
        <v>0</v>
      </c>
      <c r="AS144" s="182">
        <f t="shared" si="56"/>
        <v>0</v>
      </c>
      <c r="AT144" s="182">
        <f t="shared" si="57"/>
        <v>0</v>
      </c>
      <c r="AU144" s="182">
        <f t="shared" si="58"/>
        <v>0</v>
      </c>
      <c r="AV144" s="182">
        <f t="shared" si="59"/>
        <v>0</v>
      </c>
      <c r="AW144" s="182">
        <f t="shared" si="60"/>
        <v>0</v>
      </c>
      <c r="AX144" s="235">
        <f t="shared" si="61"/>
        <v>0</v>
      </c>
      <c r="AY144" s="235">
        <f t="shared" si="62"/>
        <v>0</v>
      </c>
      <c r="BC144" s="183">
        <f t="shared" si="6"/>
        <v>0</v>
      </c>
      <c r="BD144" s="183">
        <f t="shared" si="63"/>
        <v>0</v>
      </c>
    </row>
    <row r="145" spans="1:56" s="183" customFormat="1" ht="14.65" hidden="1" customHeight="1" x14ac:dyDescent="0.25">
      <c r="A145" s="238" t="str">
        <f t="shared" si="50"/>
        <v/>
      </c>
      <c r="B145" s="12" t="str">
        <f>IF(LEN(C145)&gt;0,VLOOKUP($F$8,DATA!$A$4:$A$296,1,FALSE),"")</f>
        <v/>
      </c>
      <c r="C145" s="11"/>
      <c r="D145" s="268"/>
      <c r="E145" s="269"/>
      <c r="F145" s="135" t="s">
        <v>119</v>
      </c>
      <c r="G145" s="134" t="s">
        <v>105</v>
      </c>
      <c r="H145" s="125">
        <v>40</v>
      </c>
      <c r="I145" s="223"/>
      <c r="J145" s="223" t="str">
        <f t="shared" si="51"/>
        <v/>
      </c>
      <c r="K145" s="223" t="str">
        <f t="shared" si="51"/>
        <v/>
      </c>
      <c r="L145" s="223" t="str">
        <f t="shared" si="51"/>
        <v/>
      </c>
      <c r="M145" s="223" t="str">
        <f t="shared" si="51"/>
        <v/>
      </c>
      <c r="N145" s="223" t="str">
        <f t="shared" si="51"/>
        <v/>
      </c>
      <c r="O145" s="223" t="str">
        <f t="shared" si="51"/>
        <v/>
      </c>
      <c r="P145" s="223" t="str">
        <f t="shared" si="51"/>
        <v/>
      </c>
      <c r="Q145" s="223" t="str">
        <f t="shared" si="51"/>
        <v/>
      </c>
      <c r="R145" s="223" t="str">
        <f t="shared" si="51"/>
        <v/>
      </c>
      <c r="S145" s="223" t="str">
        <f t="shared" si="51"/>
        <v/>
      </c>
      <c r="T145" s="223" t="str">
        <f t="shared" si="51"/>
        <v/>
      </c>
      <c r="U145" s="223" t="str">
        <f t="shared" si="51"/>
        <v/>
      </c>
      <c r="V145" s="223" t="str">
        <f t="shared" si="52"/>
        <v/>
      </c>
      <c r="W145" s="223" t="str">
        <f t="shared" si="52"/>
        <v/>
      </c>
      <c r="X145" s="223" t="str">
        <f t="shared" si="52"/>
        <v/>
      </c>
      <c r="Y145" s="223" t="str">
        <f t="shared" si="48"/>
        <v/>
      </c>
      <c r="Z145" s="223" t="str">
        <f t="shared" si="48"/>
        <v/>
      </c>
      <c r="AA145" s="223" t="str">
        <f t="shared" si="48"/>
        <v/>
      </c>
      <c r="AB145" s="223" t="str">
        <f t="shared" si="48"/>
        <v/>
      </c>
      <c r="AC145" s="223" t="str">
        <f t="shared" si="48"/>
        <v/>
      </c>
      <c r="AD145" s="223" t="str">
        <f t="shared" si="48"/>
        <v/>
      </c>
      <c r="AE145" s="223" t="str">
        <f t="shared" si="48"/>
        <v/>
      </c>
      <c r="AF145" s="223" t="str">
        <f t="shared" si="48"/>
        <v/>
      </c>
      <c r="AG145" s="223" t="str">
        <f t="shared" si="48"/>
        <v/>
      </c>
      <c r="AH145" s="223" t="str">
        <f t="shared" si="48"/>
        <v/>
      </c>
      <c r="AI145" s="223" t="str">
        <f t="shared" si="48"/>
        <v/>
      </c>
      <c r="AJ145" s="223" t="str">
        <f t="shared" si="48"/>
        <v/>
      </c>
      <c r="AK145" s="223" t="str">
        <f t="shared" si="49"/>
        <v/>
      </c>
      <c r="AL145" s="223" t="str">
        <f t="shared" si="49"/>
        <v/>
      </c>
      <c r="AM145" s="223" t="str">
        <f t="shared" si="49"/>
        <v/>
      </c>
      <c r="AN145" s="223" t="str">
        <f t="shared" si="53"/>
        <v/>
      </c>
      <c r="AO145" s="180"/>
      <c r="AP145" s="181"/>
      <c r="AQ145" s="182">
        <f t="shared" si="54"/>
        <v>0</v>
      </c>
      <c r="AR145" s="182">
        <f t="shared" si="55"/>
        <v>0</v>
      </c>
      <c r="AS145" s="182">
        <f t="shared" si="56"/>
        <v>0</v>
      </c>
      <c r="AT145" s="182">
        <f t="shared" si="57"/>
        <v>0</v>
      </c>
      <c r="AU145" s="182">
        <f t="shared" si="58"/>
        <v>0</v>
      </c>
      <c r="AV145" s="182">
        <f t="shared" si="59"/>
        <v>0</v>
      </c>
      <c r="AW145" s="182">
        <f t="shared" si="60"/>
        <v>0</v>
      </c>
      <c r="AX145" s="235">
        <f t="shared" si="61"/>
        <v>0</v>
      </c>
      <c r="AY145" s="235">
        <f t="shared" si="62"/>
        <v>0</v>
      </c>
      <c r="BC145" s="183">
        <f t="shared" si="6"/>
        <v>0</v>
      </c>
      <c r="BD145" s="183">
        <f t="shared" si="63"/>
        <v>0</v>
      </c>
    </row>
    <row r="146" spans="1:56" s="183" customFormat="1" ht="14.65" hidden="1" customHeight="1" x14ac:dyDescent="0.25">
      <c r="A146" s="238" t="str">
        <f t="shared" si="50"/>
        <v/>
      </c>
      <c r="B146" s="12" t="str">
        <f>IF(LEN(C146)&gt;0,VLOOKUP($F$8,DATA!$A$4:$A$296,1,FALSE),"")</f>
        <v/>
      </c>
      <c r="C146" s="11"/>
      <c r="D146" s="268"/>
      <c r="E146" s="269"/>
      <c r="F146" s="135" t="s">
        <v>119</v>
      </c>
      <c r="G146" s="134" t="s">
        <v>105</v>
      </c>
      <c r="H146" s="125">
        <v>40</v>
      </c>
      <c r="I146" s="223"/>
      <c r="J146" s="223" t="str">
        <f t="shared" si="51"/>
        <v/>
      </c>
      <c r="K146" s="223" t="str">
        <f t="shared" si="51"/>
        <v/>
      </c>
      <c r="L146" s="223" t="str">
        <f t="shared" si="51"/>
        <v/>
      </c>
      <c r="M146" s="223" t="str">
        <f t="shared" si="51"/>
        <v/>
      </c>
      <c r="N146" s="223" t="str">
        <f t="shared" si="51"/>
        <v/>
      </c>
      <c r="O146" s="223" t="str">
        <f t="shared" si="51"/>
        <v/>
      </c>
      <c r="P146" s="223" t="str">
        <f t="shared" si="51"/>
        <v/>
      </c>
      <c r="Q146" s="223" t="str">
        <f t="shared" si="51"/>
        <v/>
      </c>
      <c r="R146" s="223" t="str">
        <f t="shared" si="51"/>
        <v/>
      </c>
      <c r="S146" s="223" t="str">
        <f t="shared" si="51"/>
        <v/>
      </c>
      <c r="T146" s="223" t="str">
        <f t="shared" si="51"/>
        <v/>
      </c>
      <c r="U146" s="223" t="str">
        <f t="shared" ref="U146:U163" si="64">IF(AND(LEN($E146)&gt;0,U$12&lt;&gt;"sá.",U$12&lt;&gt;"do.",U$12&lt;&gt;""),"A","")</f>
        <v/>
      </c>
      <c r="V146" s="223" t="str">
        <f t="shared" si="52"/>
        <v/>
      </c>
      <c r="W146" s="223" t="str">
        <f t="shared" si="52"/>
        <v/>
      </c>
      <c r="X146" s="223" t="str">
        <f t="shared" si="52"/>
        <v/>
      </c>
      <c r="Y146" s="223" t="str">
        <f t="shared" si="48"/>
        <v/>
      </c>
      <c r="Z146" s="223" t="str">
        <f t="shared" si="48"/>
        <v/>
      </c>
      <c r="AA146" s="223" t="str">
        <f t="shared" si="48"/>
        <v/>
      </c>
      <c r="AB146" s="223" t="str">
        <f t="shared" si="48"/>
        <v/>
      </c>
      <c r="AC146" s="223" t="str">
        <f t="shared" si="48"/>
        <v/>
      </c>
      <c r="AD146" s="223" t="str">
        <f t="shared" si="48"/>
        <v/>
      </c>
      <c r="AE146" s="223" t="str">
        <f t="shared" si="48"/>
        <v/>
      </c>
      <c r="AF146" s="223" t="str">
        <f t="shared" si="48"/>
        <v/>
      </c>
      <c r="AG146" s="223" t="str">
        <f t="shared" si="48"/>
        <v/>
      </c>
      <c r="AH146" s="223" t="str">
        <f t="shared" si="48"/>
        <v/>
      </c>
      <c r="AI146" s="223" t="str">
        <f t="shared" si="48"/>
        <v/>
      </c>
      <c r="AJ146" s="223" t="str">
        <f t="shared" si="48"/>
        <v/>
      </c>
      <c r="AK146" s="223" t="str">
        <f t="shared" si="49"/>
        <v/>
      </c>
      <c r="AL146" s="223" t="str">
        <f t="shared" si="49"/>
        <v/>
      </c>
      <c r="AM146" s="223" t="str">
        <f t="shared" si="49"/>
        <v/>
      </c>
      <c r="AN146" s="223" t="str">
        <f t="shared" si="53"/>
        <v/>
      </c>
      <c r="AO146" s="180"/>
      <c r="AP146" s="181"/>
      <c r="AQ146" s="182">
        <f t="shared" si="54"/>
        <v>0</v>
      </c>
      <c r="AR146" s="182">
        <f t="shared" si="55"/>
        <v>0</v>
      </c>
      <c r="AS146" s="182">
        <f t="shared" si="56"/>
        <v>0</v>
      </c>
      <c r="AT146" s="182">
        <f t="shared" si="57"/>
        <v>0</v>
      </c>
      <c r="AU146" s="182">
        <f t="shared" si="58"/>
        <v>0</v>
      </c>
      <c r="AV146" s="182">
        <f t="shared" si="59"/>
        <v>0</v>
      </c>
      <c r="AW146" s="182">
        <f t="shared" si="60"/>
        <v>0</v>
      </c>
      <c r="AX146" s="235">
        <f t="shared" si="61"/>
        <v>0</v>
      </c>
      <c r="AY146" s="235">
        <f t="shared" si="62"/>
        <v>0</v>
      </c>
      <c r="BC146" s="183">
        <f t="shared" si="6"/>
        <v>0</v>
      </c>
      <c r="BD146" s="183">
        <f t="shared" si="63"/>
        <v>0</v>
      </c>
    </row>
    <row r="147" spans="1:56" s="183" customFormat="1" ht="14.65" hidden="1" customHeight="1" x14ac:dyDescent="0.25">
      <c r="A147" s="238" t="str">
        <f t="shared" si="50"/>
        <v/>
      </c>
      <c r="B147" s="12" t="str">
        <f>IF(LEN(C147)&gt;0,VLOOKUP($F$8,DATA!$A$4:$A$296,1,FALSE),"")</f>
        <v/>
      </c>
      <c r="C147" s="11"/>
      <c r="D147" s="268"/>
      <c r="E147" s="269"/>
      <c r="F147" s="135" t="s">
        <v>119</v>
      </c>
      <c r="G147" s="134" t="s">
        <v>105</v>
      </c>
      <c r="H147" s="125">
        <v>40</v>
      </c>
      <c r="I147" s="223"/>
      <c r="J147" s="223" t="str">
        <f t="shared" si="51"/>
        <v/>
      </c>
      <c r="K147" s="223" t="str">
        <f t="shared" si="51"/>
        <v/>
      </c>
      <c r="L147" s="223" t="str">
        <f t="shared" si="51"/>
        <v/>
      </c>
      <c r="M147" s="223" t="str">
        <f t="shared" si="51"/>
        <v/>
      </c>
      <c r="N147" s="223" t="str">
        <f t="shared" si="51"/>
        <v/>
      </c>
      <c r="O147" s="223" t="str">
        <f t="shared" si="51"/>
        <v/>
      </c>
      <c r="P147" s="223" t="str">
        <f t="shared" si="51"/>
        <v/>
      </c>
      <c r="Q147" s="223" t="str">
        <f t="shared" si="51"/>
        <v/>
      </c>
      <c r="R147" s="223" t="str">
        <f t="shared" si="51"/>
        <v/>
      </c>
      <c r="S147" s="223" t="str">
        <f t="shared" si="51"/>
        <v/>
      </c>
      <c r="T147" s="223" t="str">
        <f t="shared" si="51"/>
        <v/>
      </c>
      <c r="U147" s="223" t="str">
        <f t="shared" si="64"/>
        <v/>
      </c>
      <c r="V147" s="223" t="str">
        <f t="shared" si="52"/>
        <v/>
      </c>
      <c r="W147" s="223" t="str">
        <f t="shared" si="52"/>
        <v/>
      </c>
      <c r="X147" s="223" t="str">
        <f t="shared" si="52"/>
        <v/>
      </c>
      <c r="Y147" s="223" t="str">
        <f t="shared" si="48"/>
        <v/>
      </c>
      <c r="Z147" s="223" t="str">
        <f t="shared" si="48"/>
        <v/>
      </c>
      <c r="AA147" s="223" t="str">
        <f t="shared" si="48"/>
        <v/>
      </c>
      <c r="AB147" s="223" t="str">
        <f t="shared" si="48"/>
        <v/>
      </c>
      <c r="AC147" s="223" t="str">
        <f t="shared" si="48"/>
        <v/>
      </c>
      <c r="AD147" s="223" t="str">
        <f t="shared" si="48"/>
        <v/>
      </c>
      <c r="AE147" s="223" t="str">
        <f t="shared" si="48"/>
        <v/>
      </c>
      <c r="AF147" s="223" t="str">
        <f t="shared" si="48"/>
        <v/>
      </c>
      <c r="AG147" s="223" t="str">
        <f t="shared" si="48"/>
        <v/>
      </c>
      <c r="AH147" s="223" t="str">
        <f t="shared" si="48"/>
        <v/>
      </c>
      <c r="AI147" s="223" t="str">
        <f t="shared" si="48"/>
        <v/>
      </c>
      <c r="AJ147" s="223" t="str">
        <f t="shared" si="48"/>
        <v/>
      </c>
      <c r="AK147" s="223" t="str">
        <f t="shared" si="49"/>
        <v/>
      </c>
      <c r="AL147" s="223" t="str">
        <f t="shared" si="49"/>
        <v/>
      </c>
      <c r="AM147" s="223" t="str">
        <f t="shared" si="49"/>
        <v/>
      </c>
      <c r="AN147" s="223" t="str">
        <f t="shared" si="53"/>
        <v/>
      </c>
      <c r="AO147" s="180"/>
      <c r="AP147" s="181"/>
      <c r="AQ147" s="182">
        <f t="shared" si="54"/>
        <v>0</v>
      </c>
      <c r="AR147" s="182">
        <f t="shared" si="55"/>
        <v>0</v>
      </c>
      <c r="AS147" s="182">
        <f t="shared" si="56"/>
        <v>0</v>
      </c>
      <c r="AT147" s="182">
        <f t="shared" si="57"/>
        <v>0</v>
      </c>
      <c r="AU147" s="182">
        <f t="shared" si="58"/>
        <v>0</v>
      </c>
      <c r="AV147" s="182">
        <f t="shared" si="59"/>
        <v>0</v>
      </c>
      <c r="AW147" s="182">
        <f t="shared" si="60"/>
        <v>0</v>
      </c>
      <c r="AX147" s="235">
        <f t="shared" si="61"/>
        <v>0</v>
      </c>
      <c r="AY147" s="235">
        <f t="shared" si="62"/>
        <v>0</v>
      </c>
      <c r="BC147" s="183">
        <f t="shared" si="6"/>
        <v>0</v>
      </c>
      <c r="BD147" s="183">
        <f t="shared" si="63"/>
        <v>0</v>
      </c>
    </row>
    <row r="148" spans="1:56" s="183" customFormat="1" ht="14.65" hidden="1" customHeight="1" x14ac:dyDescent="0.25">
      <c r="A148" s="238" t="str">
        <f t="shared" si="50"/>
        <v/>
      </c>
      <c r="B148" s="12" t="str">
        <f>IF(LEN(C148)&gt;0,VLOOKUP($F$8,DATA!$A$4:$A$296,1,FALSE),"")</f>
        <v/>
      </c>
      <c r="C148" s="11"/>
      <c r="D148" s="268"/>
      <c r="E148" s="269"/>
      <c r="F148" s="135" t="s">
        <v>119</v>
      </c>
      <c r="G148" s="134" t="s">
        <v>105</v>
      </c>
      <c r="H148" s="125">
        <v>40</v>
      </c>
      <c r="I148" s="223"/>
      <c r="J148" s="223" t="str">
        <f t="shared" si="51"/>
        <v/>
      </c>
      <c r="K148" s="223" t="str">
        <f t="shared" si="51"/>
        <v/>
      </c>
      <c r="L148" s="223" t="str">
        <f t="shared" si="51"/>
        <v/>
      </c>
      <c r="M148" s="223" t="str">
        <f t="shared" si="51"/>
        <v/>
      </c>
      <c r="N148" s="223" t="str">
        <f t="shared" si="51"/>
        <v/>
      </c>
      <c r="O148" s="223" t="str">
        <f t="shared" si="51"/>
        <v/>
      </c>
      <c r="P148" s="223" t="str">
        <f t="shared" si="51"/>
        <v/>
      </c>
      <c r="Q148" s="223" t="str">
        <f t="shared" si="51"/>
        <v/>
      </c>
      <c r="R148" s="223" t="str">
        <f t="shared" si="51"/>
        <v/>
      </c>
      <c r="S148" s="223" t="str">
        <f t="shared" si="51"/>
        <v/>
      </c>
      <c r="T148" s="223" t="str">
        <f t="shared" si="51"/>
        <v/>
      </c>
      <c r="U148" s="223" t="str">
        <f t="shared" si="64"/>
        <v/>
      </c>
      <c r="V148" s="223" t="str">
        <f t="shared" si="52"/>
        <v/>
      </c>
      <c r="W148" s="223" t="str">
        <f t="shared" si="52"/>
        <v/>
      </c>
      <c r="X148" s="223" t="str">
        <f t="shared" si="52"/>
        <v/>
      </c>
      <c r="Y148" s="223" t="str">
        <f t="shared" si="48"/>
        <v/>
      </c>
      <c r="Z148" s="223" t="str">
        <f t="shared" si="48"/>
        <v/>
      </c>
      <c r="AA148" s="223" t="str">
        <f t="shared" si="48"/>
        <v/>
      </c>
      <c r="AB148" s="223" t="str">
        <f t="shared" si="48"/>
        <v/>
      </c>
      <c r="AC148" s="223" t="str">
        <f t="shared" si="48"/>
        <v/>
      </c>
      <c r="AD148" s="223" t="str">
        <f t="shared" si="48"/>
        <v/>
      </c>
      <c r="AE148" s="223" t="str">
        <f t="shared" si="48"/>
        <v/>
      </c>
      <c r="AF148" s="223" t="str">
        <f t="shared" si="48"/>
        <v/>
      </c>
      <c r="AG148" s="223" t="str">
        <f t="shared" si="48"/>
        <v/>
      </c>
      <c r="AH148" s="223" t="str">
        <f t="shared" si="48"/>
        <v/>
      </c>
      <c r="AI148" s="223" t="str">
        <f t="shared" si="48"/>
        <v/>
      </c>
      <c r="AJ148" s="223" t="str">
        <f t="shared" si="48"/>
        <v/>
      </c>
      <c r="AK148" s="223" t="str">
        <f t="shared" si="49"/>
        <v/>
      </c>
      <c r="AL148" s="223" t="str">
        <f t="shared" si="49"/>
        <v/>
      </c>
      <c r="AM148" s="223" t="str">
        <f t="shared" si="49"/>
        <v/>
      </c>
      <c r="AN148" s="223" t="str">
        <f t="shared" si="53"/>
        <v/>
      </c>
      <c r="AO148" s="180"/>
      <c r="AP148" s="181"/>
      <c r="AQ148" s="182">
        <f t="shared" si="54"/>
        <v>0</v>
      </c>
      <c r="AR148" s="182">
        <f t="shared" si="55"/>
        <v>0</v>
      </c>
      <c r="AS148" s="182">
        <f t="shared" si="56"/>
        <v>0</v>
      </c>
      <c r="AT148" s="182">
        <f t="shared" si="57"/>
        <v>0</v>
      </c>
      <c r="AU148" s="182">
        <f t="shared" si="58"/>
        <v>0</v>
      </c>
      <c r="AV148" s="182">
        <f t="shared" si="59"/>
        <v>0</v>
      </c>
      <c r="AW148" s="182">
        <f t="shared" si="60"/>
        <v>0</v>
      </c>
      <c r="AX148" s="235">
        <f t="shared" si="61"/>
        <v>0</v>
      </c>
      <c r="AY148" s="235">
        <f t="shared" si="62"/>
        <v>0</v>
      </c>
      <c r="BC148" s="183">
        <f t="shared" si="6"/>
        <v>0</v>
      </c>
      <c r="BD148" s="183">
        <f t="shared" si="63"/>
        <v>0</v>
      </c>
    </row>
    <row r="149" spans="1:56" s="183" customFormat="1" ht="14.65" hidden="1" customHeight="1" x14ac:dyDescent="0.25">
      <c r="A149" s="238" t="str">
        <f t="shared" si="50"/>
        <v/>
      </c>
      <c r="B149" s="12" t="str">
        <f>IF(LEN(C149)&gt;0,VLOOKUP($F$8,DATA!$A$4:$A$296,1,FALSE),"")</f>
        <v/>
      </c>
      <c r="C149" s="11"/>
      <c r="D149" s="268"/>
      <c r="E149" s="269"/>
      <c r="F149" s="135" t="s">
        <v>119</v>
      </c>
      <c r="G149" s="134" t="s">
        <v>105</v>
      </c>
      <c r="H149" s="125">
        <v>40</v>
      </c>
      <c r="I149" s="223"/>
      <c r="J149" s="223" t="str">
        <f t="shared" si="51"/>
        <v/>
      </c>
      <c r="K149" s="223" t="str">
        <f t="shared" si="51"/>
        <v/>
      </c>
      <c r="L149" s="223" t="str">
        <f t="shared" si="51"/>
        <v/>
      </c>
      <c r="M149" s="223" t="str">
        <f t="shared" si="51"/>
        <v/>
      </c>
      <c r="N149" s="223" t="str">
        <f t="shared" si="51"/>
        <v/>
      </c>
      <c r="O149" s="223" t="str">
        <f t="shared" si="51"/>
        <v/>
      </c>
      <c r="P149" s="223" t="str">
        <f t="shared" si="51"/>
        <v/>
      </c>
      <c r="Q149" s="223" t="str">
        <f t="shared" si="51"/>
        <v/>
      </c>
      <c r="R149" s="223" t="str">
        <f t="shared" si="51"/>
        <v/>
      </c>
      <c r="S149" s="223" t="str">
        <f t="shared" si="51"/>
        <v/>
      </c>
      <c r="T149" s="223" t="str">
        <f t="shared" si="51"/>
        <v/>
      </c>
      <c r="U149" s="223" t="str">
        <f t="shared" si="64"/>
        <v/>
      </c>
      <c r="V149" s="223" t="str">
        <f t="shared" si="52"/>
        <v/>
      </c>
      <c r="W149" s="223" t="str">
        <f t="shared" si="52"/>
        <v/>
      </c>
      <c r="X149" s="223" t="str">
        <f t="shared" si="52"/>
        <v/>
      </c>
      <c r="Y149" s="223" t="str">
        <f t="shared" si="48"/>
        <v/>
      </c>
      <c r="Z149" s="223" t="str">
        <f t="shared" si="48"/>
        <v/>
      </c>
      <c r="AA149" s="223" t="str">
        <f t="shared" si="48"/>
        <v/>
      </c>
      <c r="AB149" s="223" t="str">
        <f t="shared" si="48"/>
        <v/>
      </c>
      <c r="AC149" s="223" t="str">
        <f t="shared" si="48"/>
        <v/>
      </c>
      <c r="AD149" s="223" t="str">
        <f t="shared" si="48"/>
        <v/>
      </c>
      <c r="AE149" s="223" t="str">
        <f t="shared" si="48"/>
        <v/>
      </c>
      <c r="AF149" s="223" t="str">
        <f t="shared" si="48"/>
        <v/>
      </c>
      <c r="AG149" s="223" t="str">
        <f t="shared" si="48"/>
        <v/>
      </c>
      <c r="AH149" s="223" t="str">
        <f t="shared" si="48"/>
        <v/>
      </c>
      <c r="AI149" s="223" t="str">
        <f t="shared" si="48"/>
        <v/>
      </c>
      <c r="AJ149" s="223" t="str">
        <f t="shared" si="48"/>
        <v/>
      </c>
      <c r="AK149" s="223" t="str">
        <f t="shared" si="49"/>
        <v/>
      </c>
      <c r="AL149" s="223" t="str">
        <f t="shared" si="49"/>
        <v/>
      </c>
      <c r="AM149" s="223" t="str">
        <f t="shared" si="49"/>
        <v/>
      </c>
      <c r="AN149" s="223" t="str">
        <f t="shared" si="53"/>
        <v/>
      </c>
      <c r="AO149" s="180"/>
      <c r="AP149" s="181"/>
      <c r="AQ149" s="182">
        <f t="shared" si="54"/>
        <v>0</v>
      </c>
      <c r="AR149" s="182">
        <f t="shared" si="55"/>
        <v>0</v>
      </c>
      <c r="AS149" s="182">
        <f t="shared" si="56"/>
        <v>0</v>
      </c>
      <c r="AT149" s="182">
        <f t="shared" si="57"/>
        <v>0</v>
      </c>
      <c r="AU149" s="182">
        <f t="shared" si="58"/>
        <v>0</v>
      </c>
      <c r="AV149" s="182">
        <f t="shared" si="59"/>
        <v>0</v>
      </c>
      <c r="AW149" s="182">
        <f t="shared" si="60"/>
        <v>0</v>
      </c>
      <c r="AX149" s="235">
        <f t="shared" si="61"/>
        <v>0</v>
      </c>
      <c r="AY149" s="235">
        <f t="shared" si="62"/>
        <v>0</v>
      </c>
      <c r="BC149" s="183">
        <f t="shared" si="6"/>
        <v>0</v>
      </c>
      <c r="BD149" s="183">
        <f t="shared" si="63"/>
        <v>0</v>
      </c>
    </row>
    <row r="150" spans="1:56" s="183" customFormat="1" ht="14.65" hidden="1" customHeight="1" x14ac:dyDescent="0.25">
      <c r="A150" s="238" t="str">
        <f t="shared" si="50"/>
        <v/>
      </c>
      <c r="B150" s="12" t="str">
        <f>IF(LEN(C150)&gt;0,VLOOKUP($F$8,DATA!$A$4:$A$296,1,FALSE),"")</f>
        <v/>
      </c>
      <c r="C150" s="11"/>
      <c r="D150" s="268"/>
      <c r="E150" s="269"/>
      <c r="F150" s="135" t="s">
        <v>119</v>
      </c>
      <c r="G150" s="134" t="s">
        <v>105</v>
      </c>
      <c r="H150" s="125">
        <v>40</v>
      </c>
      <c r="I150" s="223"/>
      <c r="J150" s="223" t="str">
        <f t="shared" si="51"/>
        <v/>
      </c>
      <c r="K150" s="223" t="str">
        <f t="shared" si="51"/>
        <v/>
      </c>
      <c r="L150" s="223" t="str">
        <f t="shared" si="51"/>
        <v/>
      </c>
      <c r="M150" s="223" t="str">
        <f t="shared" si="51"/>
        <v/>
      </c>
      <c r="N150" s="223" t="str">
        <f t="shared" si="51"/>
        <v/>
      </c>
      <c r="O150" s="223" t="str">
        <f t="shared" si="51"/>
        <v/>
      </c>
      <c r="P150" s="223" t="str">
        <f t="shared" si="51"/>
        <v/>
      </c>
      <c r="Q150" s="223" t="str">
        <f t="shared" si="51"/>
        <v/>
      </c>
      <c r="R150" s="223" t="str">
        <f t="shared" si="51"/>
        <v/>
      </c>
      <c r="S150" s="223" t="str">
        <f t="shared" si="51"/>
        <v/>
      </c>
      <c r="T150" s="223" t="str">
        <f t="shared" si="51"/>
        <v/>
      </c>
      <c r="U150" s="223" t="str">
        <f t="shared" si="64"/>
        <v/>
      </c>
      <c r="V150" s="223" t="str">
        <f t="shared" si="52"/>
        <v/>
      </c>
      <c r="W150" s="223" t="str">
        <f t="shared" si="52"/>
        <v/>
      </c>
      <c r="X150" s="223" t="str">
        <f t="shared" si="52"/>
        <v/>
      </c>
      <c r="Y150" s="223" t="str">
        <f t="shared" si="48"/>
        <v/>
      </c>
      <c r="Z150" s="223" t="str">
        <f t="shared" si="48"/>
        <v/>
      </c>
      <c r="AA150" s="223" t="str">
        <f t="shared" si="48"/>
        <v/>
      </c>
      <c r="AB150" s="223" t="str">
        <f t="shared" si="48"/>
        <v/>
      </c>
      <c r="AC150" s="223" t="str">
        <f t="shared" si="48"/>
        <v/>
      </c>
      <c r="AD150" s="223" t="str">
        <f t="shared" si="48"/>
        <v/>
      </c>
      <c r="AE150" s="223" t="str">
        <f t="shared" si="48"/>
        <v/>
      </c>
      <c r="AF150" s="223" t="str">
        <f t="shared" si="48"/>
        <v/>
      </c>
      <c r="AG150" s="223" t="str">
        <f t="shared" si="48"/>
        <v/>
      </c>
      <c r="AH150" s="223" t="str">
        <f t="shared" si="48"/>
        <v/>
      </c>
      <c r="AI150" s="223" t="str">
        <f t="shared" si="48"/>
        <v/>
      </c>
      <c r="AJ150" s="223" t="str">
        <f t="shared" si="48"/>
        <v/>
      </c>
      <c r="AK150" s="223" t="str">
        <f t="shared" si="49"/>
        <v/>
      </c>
      <c r="AL150" s="223" t="str">
        <f t="shared" si="49"/>
        <v/>
      </c>
      <c r="AM150" s="223" t="str">
        <f t="shared" si="49"/>
        <v/>
      </c>
      <c r="AN150" s="223" t="str">
        <f t="shared" si="53"/>
        <v/>
      </c>
      <c r="AO150" s="180"/>
      <c r="AP150" s="181"/>
      <c r="AQ150" s="182">
        <f t="shared" si="54"/>
        <v>0</v>
      </c>
      <c r="AR150" s="182">
        <f t="shared" si="55"/>
        <v>0</v>
      </c>
      <c r="AS150" s="182">
        <f t="shared" si="56"/>
        <v>0</v>
      </c>
      <c r="AT150" s="182">
        <f t="shared" si="57"/>
        <v>0</v>
      </c>
      <c r="AU150" s="182">
        <f t="shared" si="58"/>
        <v>0</v>
      </c>
      <c r="AV150" s="182">
        <f t="shared" si="59"/>
        <v>0</v>
      </c>
      <c r="AW150" s="182">
        <f t="shared" si="60"/>
        <v>0</v>
      </c>
      <c r="AX150" s="235">
        <f t="shared" si="61"/>
        <v>0</v>
      </c>
      <c r="AY150" s="235">
        <f t="shared" si="62"/>
        <v>0</v>
      </c>
      <c r="BC150" s="183">
        <f t="shared" si="6"/>
        <v>0</v>
      </c>
      <c r="BD150" s="183">
        <f t="shared" si="63"/>
        <v>0</v>
      </c>
    </row>
    <row r="151" spans="1:56" s="183" customFormat="1" ht="14.65" hidden="1" customHeight="1" x14ac:dyDescent="0.25">
      <c r="A151" s="238" t="str">
        <f t="shared" si="50"/>
        <v/>
      </c>
      <c r="B151" s="12" t="str">
        <f>IF(LEN(C151)&gt;0,VLOOKUP($F$8,DATA!$A$4:$A$296,1,FALSE),"")</f>
        <v/>
      </c>
      <c r="C151" s="11"/>
      <c r="D151" s="268"/>
      <c r="E151" s="269"/>
      <c r="F151" s="135" t="s">
        <v>119</v>
      </c>
      <c r="G151" s="134" t="s">
        <v>105</v>
      </c>
      <c r="H151" s="125">
        <v>40</v>
      </c>
      <c r="I151" s="223"/>
      <c r="J151" s="223" t="str">
        <f t="shared" si="51"/>
        <v/>
      </c>
      <c r="K151" s="223" t="str">
        <f t="shared" si="51"/>
        <v/>
      </c>
      <c r="L151" s="223" t="str">
        <f t="shared" si="51"/>
        <v/>
      </c>
      <c r="M151" s="223" t="str">
        <f t="shared" si="51"/>
        <v/>
      </c>
      <c r="N151" s="223" t="str">
        <f t="shared" si="51"/>
        <v/>
      </c>
      <c r="O151" s="223" t="str">
        <f t="shared" si="51"/>
        <v/>
      </c>
      <c r="P151" s="223" t="str">
        <f t="shared" si="51"/>
        <v/>
      </c>
      <c r="Q151" s="223" t="str">
        <f t="shared" si="51"/>
        <v/>
      </c>
      <c r="R151" s="223" t="str">
        <f t="shared" si="51"/>
        <v/>
      </c>
      <c r="S151" s="223" t="str">
        <f t="shared" si="51"/>
        <v/>
      </c>
      <c r="T151" s="223" t="str">
        <f t="shared" si="51"/>
        <v/>
      </c>
      <c r="U151" s="223" t="str">
        <f t="shared" si="64"/>
        <v/>
      </c>
      <c r="V151" s="223" t="str">
        <f t="shared" si="52"/>
        <v/>
      </c>
      <c r="W151" s="223" t="str">
        <f t="shared" si="52"/>
        <v/>
      </c>
      <c r="X151" s="223" t="str">
        <f t="shared" si="52"/>
        <v/>
      </c>
      <c r="Y151" s="223" t="str">
        <f t="shared" si="48"/>
        <v/>
      </c>
      <c r="Z151" s="223" t="str">
        <f t="shared" si="48"/>
        <v/>
      </c>
      <c r="AA151" s="223" t="str">
        <f t="shared" si="48"/>
        <v/>
      </c>
      <c r="AB151" s="223" t="str">
        <f t="shared" si="48"/>
        <v/>
      </c>
      <c r="AC151" s="223" t="str">
        <f t="shared" si="48"/>
        <v/>
      </c>
      <c r="AD151" s="223" t="str">
        <f t="shared" si="48"/>
        <v/>
      </c>
      <c r="AE151" s="223" t="str">
        <f t="shared" si="48"/>
        <v/>
      </c>
      <c r="AF151" s="223" t="str">
        <f t="shared" si="48"/>
        <v/>
      </c>
      <c r="AG151" s="223" t="str">
        <f t="shared" si="48"/>
        <v/>
      </c>
      <c r="AH151" s="223" t="str">
        <f t="shared" si="48"/>
        <v/>
      </c>
      <c r="AI151" s="223" t="str">
        <f t="shared" si="48"/>
        <v/>
      </c>
      <c r="AJ151" s="223" t="str">
        <f t="shared" si="48"/>
        <v/>
      </c>
      <c r="AK151" s="223" t="str">
        <f t="shared" si="49"/>
        <v/>
      </c>
      <c r="AL151" s="223" t="str">
        <f t="shared" si="49"/>
        <v/>
      </c>
      <c r="AM151" s="223" t="str">
        <f t="shared" si="49"/>
        <v/>
      </c>
      <c r="AN151" s="223" t="str">
        <f t="shared" si="53"/>
        <v/>
      </c>
      <c r="AO151" s="180"/>
      <c r="AP151" s="181"/>
      <c r="AQ151" s="182">
        <f t="shared" si="54"/>
        <v>0</v>
      </c>
      <c r="AR151" s="182">
        <f t="shared" si="55"/>
        <v>0</v>
      </c>
      <c r="AS151" s="182">
        <f t="shared" si="56"/>
        <v>0</v>
      </c>
      <c r="AT151" s="182">
        <f t="shared" si="57"/>
        <v>0</v>
      </c>
      <c r="AU151" s="182">
        <f t="shared" si="58"/>
        <v>0</v>
      </c>
      <c r="AV151" s="182">
        <f t="shared" si="59"/>
        <v>0</v>
      </c>
      <c r="AW151" s="182">
        <f t="shared" si="60"/>
        <v>0</v>
      </c>
      <c r="AX151" s="235">
        <f t="shared" si="61"/>
        <v>0</v>
      </c>
      <c r="AY151" s="235">
        <f t="shared" si="62"/>
        <v>0</v>
      </c>
      <c r="BC151" s="183">
        <f t="shared" si="6"/>
        <v>0</v>
      </c>
      <c r="BD151" s="183">
        <f t="shared" si="63"/>
        <v>0</v>
      </c>
    </row>
    <row r="152" spans="1:56" s="183" customFormat="1" ht="14.65" hidden="1" customHeight="1" x14ac:dyDescent="0.25">
      <c r="A152" s="238" t="str">
        <f t="shared" si="50"/>
        <v/>
      </c>
      <c r="B152" s="12" t="str">
        <f>IF(LEN(C152)&gt;0,VLOOKUP($F$8,DATA!$A$4:$A$296,1,FALSE),"")</f>
        <v/>
      </c>
      <c r="C152" s="11"/>
      <c r="D152" s="268"/>
      <c r="E152" s="269"/>
      <c r="F152" s="135" t="s">
        <v>119</v>
      </c>
      <c r="G152" s="134" t="s">
        <v>105</v>
      </c>
      <c r="H152" s="125">
        <v>40</v>
      </c>
      <c r="I152" s="223"/>
      <c r="J152" s="223" t="str">
        <f t="shared" si="51"/>
        <v/>
      </c>
      <c r="K152" s="223" t="str">
        <f t="shared" si="51"/>
        <v/>
      </c>
      <c r="L152" s="223" t="str">
        <f t="shared" si="51"/>
        <v/>
      </c>
      <c r="M152" s="223" t="str">
        <f t="shared" si="51"/>
        <v/>
      </c>
      <c r="N152" s="223" t="str">
        <f t="shared" si="51"/>
        <v/>
      </c>
      <c r="O152" s="223" t="str">
        <f t="shared" si="51"/>
        <v/>
      </c>
      <c r="P152" s="223" t="str">
        <f t="shared" si="51"/>
        <v/>
      </c>
      <c r="Q152" s="223" t="str">
        <f t="shared" si="51"/>
        <v/>
      </c>
      <c r="R152" s="223" t="str">
        <f t="shared" si="51"/>
        <v/>
      </c>
      <c r="S152" s="223" t="str">
        <f t="shared" si="51"/>
        <v/>
      </c>
      <c r="T152" s="223" t="str">
        <f t="shared" si="51"/>
        <v/>
      </c>
      <c r="U152" s="223" t="str">
        <f t="shared" si="64"/>
        <v/>
      </c>
      <c r="V152" s="223" t="str">
        <f t="shared" si="52"/>
        <v/>
      </c>
      <c r="W152" s="223" t="str">
        <f t="shared" si="52"/>
        <v/>
      </c>
      <c r="X152" s="223" t="str">
        <f t="shared" si="52"/>
        <v/>
      </c>
      <c r="Y152" s="223" t="str">
        <f t="shared" si="48"/>
        <v/>
      </c>
      <c r="Z152" s="223" t="str">
        <f t="shared" si="48"/>
        <v/>
      </c>
      <c r="AA152" s="223" t="str">
        <f t="shared" si="48"/>
        <v/>
      </c>
      <c r="AB152" s="223" t="str">
        <f t="shared" si="48"/>
        <v/>
      </c>
      <c r="AC152" s="223" t="str">
        <f t="shared" si="48"/>
        <v/>
      </c>
      <c r="AD152" s="223" t="str">
        <f t="shared" si="48"/>
        <v/>
      </c>
      <c r="AE152" s="223" t="str">
        <f t="shared" si="48"/>
        <v/>
      </c>
      <c r="AF152" s="223" t="str">
        <f t="shared" si="48"/>
        <v/>
      </c>
      <c r="AG152" s="223" t="str">
        <f t="shared" si="48"/>
        <v/>
      </c>
      <c r="AH152" s="223" t="str">
        <f t="shared" si="48"/>
        <v/>
      </c>
      <c r="AI152" s="223" t="str">
        <f t="shared" si="48"/>
        <v/>
      </c>
      <c r="AJ152" s="223" t="str">
        <f t="shared" si="48"/>
        <v/>
      </c>
      <c r="AK152" s="223" t="str">
        <f t="shared" si="49"/>
        <v/>
      </c>
      <c r="AL152" s="223" t="str">
        <f t="shared" si="49"/>
        <v/>
      </c>
      <c r="AM152" s="223" t="str">
        <f t="shared" si="49"/>
        <v/>
      </c>
      <c r="AN152" s="223" t="str">
        <f t="shared" si="53"/>
        <v/>
      </c>
      <c r="AO152" s="180"/>
      <c r="AP152" s="181"/>
      <c r="AQ152" s="182">
        <f t="shared" si="54"/>
        <v>0</v>
      </c>
      <c r="AR152" s="182">
        <f t="shared" si="55"/>
        <v>0</v>
      </c>
      <c r="AS152" s="182">
        <f t="shared" si="56"/>
        <v>0</v>
      </c>
      <c r="AT152" s="182">
        <f t="shared" si="57"/>
        <v>0</v>
      </c>
      <c r="AU152" s="182">
        <f t="shared" si="58"/>
        <v>0</v>
      </c>
      <c r="AV152" s="182">
        <f t="shared" si="59"/>
        <v>0</v>
      </c>
      <c r="AW152" s="182">
        <f t="shared" si="60"/>
        <v>0</v>
      </c>
      <c r="AX152" s="235">
        <f t="shared" si="61"/>
        <v>0</v>
      </c>
      <c r="AY152" s="235">
        <f t="shared" si="62"/>
        <v>0</v>
      </c>
      <c r="BC152" s="183">
        <f t="shared" si="6"/>
        <v>0</v>
      </c>
      <c r="BD152" s="183">
        <f t="shared" si="63"/>
        <v>0</v>
      </c>
    </row>
    <row r="153" spans="1:56" s="183" customFormat="1" ht="14.65" hidden="1" customHeight="1" x14ac:dyDescent="0.25">
      <c r="A153" s="238" t="str">
        <f t="shared" si="50"/>
        <v/>
      </c>
      <c r="B153" s="12" t="str">
        <f>IF(LEN(C153)&gt;0,VLOOKUP($F$8,DATA!$A$4:$A$296,1,FALSE),"")</f>
        <v/>
      </c>
      <c r="C153" s="11"/>
      <c r="D153" s="268"/>
      <c r="E153" s="269"/>
      <c r="F153" s="135" t="s">
        <v>119</v>
      </c>
      <c r="G153" s="134" t="s">
        <v>105</v>
      </c>
      <c r="H153" s="125">
        <v>40</v>
      </c>
      <c r="I153" s="223"/>
      <c r="J153" s="223" t="str">
        <f t="shared" si="51"/>
        <v/>
      </c>
      <c r="K153" s="223" t="str">
        <f t="shared" si="51"/>
        <v/>
      </c>
      <c r="L153" s="223" t="str">
        <f t="shared" si="51"/>
        <v/>
      </c>
      <c r="M153" s="223" t="str">
        <f t="shared" si="51"/>
        <v/>
      </c>
      <c r="N153" s="223" t="str">
        <f t="shared" si="51"/>
        <v/>
      </c>
      <c r="O153" s="223" t="str">
        <f t="shared" si="51"/>
        <v/>
      </c>
      <c r="P153" s="223" t="str">
        <f t="shared" si="51"/>
        <v/>
      </c>
      <c r="Q153" s="223" t="str">
        <f t="shared" si="51"/>
        <v/>
      </c>
      <c r="R153" s="223" t="str">
        <f t="shared" si="51"/>
        <v/>
      </c>
      <c r="S153" s="223" t="str">
        <f t="shared" si="51"/>
        <v/>
      </c>
      <c r="T153" s="223" t="str">
        <f t="shared" si="51"/>
        <v/>
      </c>
      <c r="U153" s="223" t="str">
        <f t="shared" si="64"/>
        <v/>
      </c>
      <c r="V153" s="223" t="str">
        <f t="shared" si="52"/>
        <v/>
      </c>
      <c r="W153" s="223" t="str">
        <f t="shared" si="52"/>
        <v/>
      </c>
      <c r="X153" s="223" t="str">
        <f t="shared" si="52"/>
        <v/>
      </c>
      <c r="Y153" s="223" t="str">
        <f t="shared" si="48"/>
        <v/>
      </c>
      <c r="Z153" s="223" t="str">
        <f t="shared" si="48"/>
        <v/>
      </c>
      <c r="AA153" s="223" t="str">
        <f t="shared" si="48"/>
        <v/>
      </c>
      <c r="AB153" s="223" t="str">
        <f t="shared" si="48"/>
        <v/>
      </c>
      <c r="AC153" s="223" t="str">
        <f t="shared" si="48"/>
        <v/>
      </c>
      <c r="AD153" s="223" t="str">
        <f t="shared" si="48"/>
        <v/>
      </c>
      <c r="AE153" s="223" t="str">
        <f t="shared" si="48"/>
        <v/>
      </c>
      <c r="AF153" s="223" t="str">
        <f t="shared" si="48"/>
        <v/>
      </c>
      <c r="AG153" s="223" t="str">
        <f t="shared" si="48"/>
        <v/>
      </c>
      <c r="AH153" s="223" t="str">
        <f t="shared" si="48"/>
        <v/>
      </c>
      <c r="AI153" s="223" t="str">
        <f t="shared" si="48"/>
        <v/>
      </c>
      <c r="AJ153" s="223" t="str">
        <f t="shared" si="48"/>
        <v/>
      </c>
      <c r="AK153" s="223" t="str">
        <f t="shared" si="49"/>
        <v/>
      </c>
      <c r="AL153" s="223" t="str">
        <f t="shared" si="49"/>
        <v/>
      </c>
      <c r="AM153" s="223" t="str">
        <f t="shared" si="49"/>
        <v/>
      </c>
      <c r="AN153" s="223" t="str">
        <f t="shared" si="53"/>
        <v/>
      </c>
      <c r="AO153" s="180"/>
      <c r="AP153" s="181"/>
      <c r="AQ153" s="182">
        <f t="shared" si="54"/>
        <v>0</v>
      </c>
      <c r="AR153" s="182">
        <f t="shared" si="55"/>
        <v>0</v>
      </c>
      <c r="AS153" s="182">
        <f t="shared" si="56"/>
        <v>0</v>
      </c>
      <c r="AT153" s="182">
        <f t="shared" si="57"/>
        <v>0</v>
      </c>
      <c r="AU153" s="182">
        <f t="shared" si="58"/>
        <v>0</v>
      </c>
      <c r="AV153" s="182">
        <f t="shared" si="59"/>
        <v>0</v>
      </c>
      <c r="AW153" s="182">
        <f t="shared" si="60"/>
        <v>0</v>
      </c>
      <c r="AX153" s="235">
        <f t="shared" si="61"/>
        <v>0</v>
      </c>
      <c r="AY153" s="235">
        <f t="shared" si="62"/>
        <v>0</v>
      </c>
      <c r="BC153" s="183">
        <f t="shared" si="6"/>
        <v>0</v>
      </c>
      <c r="BD153" s="183">
        <f t="shared" si="63"/>
        <v>0</v>
      </c>
    </row>
    <row r="154" spans="1:56" s="183" customFormat="1" ht="14.65" hidden="1" customHeight="1" x14ac:dyDescent="0.25">
      <c r="A154" s="238" t="str">
        <f t="shared" si="50"/>
        <v/>
      </c>
      <c r="B154" s="12" t="str">
        <f>IF(LEN(C154)&gt;0,VLOOKUP($F$8,DATA!$A$4:$A$296,1,FALSE),"")</f>
        <v/>
      </c>
      <c r="C154" s="11"/>
      <c r="D154" s="268"/>
      <c r="E154" s="269"/>
      <c r="F154" s="135" t="s">
        <v>119</v>
      </c>
      <c r="G154" s="134" t="s">
        <v>105</v>
      </c>
      <c r="H154" s="125">
        <v>40</v>
      </c>
      <c r="I154" s="223"/>
      <c r="J154" s="223" t="str">
        <f t="shared" si="51"/>
        <v/>
      </c>
      <c r="K154" s="223" t="str">
        <f t="shared" si="51"/>
        <v/>
      </c>
      <c r="L154" s="223" t="str">
        <f t="shared" si="51"/>
        <v/>
      </c>
      <c r="M154" s="223" t="str">
        <f t="shared" si="51"/>
        <v/>
      </c>
      <c r="N154" s="223" t="str">
        <f t="shared" si="51"/>
        <v/>
      </c>
      <c r="O154" s="223" t="str">
        <f t="shared" si="51"/>
        <v/>
      </c>
      <c r="P154" s="223" t="str">
        <f t="shared" si="51"/>
        <v/>
      </c>
      <c r="Q154" s="223" t="str">
        <f t="shared" si="51"/>
        <v/>
      </c>
      <c r="R154" s="223" t="str">
        <f t="shared" si="51"/>
        <v/>
      </c>
      <c r="S154" s="223" t="str">
        <f t="shared" si="51"/>
        <v/>
      </c>
      <c r="T154" s="223" t="str">
        <f t="shared" si="51"/>
        <v/>
      </c>
      <c r="U154" s="223" t="str">
        <f t="shared" si="64"/>
        <v/>
      </c>
      <c r="V154" s="223" t="str">
        <f t="shared" si="52"/>
        <v/>
      </c>
      <c r="W154" s="223" t="str">
        <f t="shared" si="52"/>
        <v/>
      </c>
      <c r="X154" s="223" t="str">
        <f t="shared" si="52"/>
        <v/>
      </c>
      <c r="Y154" s="223" t="str">
        <f t="shared" si="48"/>
        <v/>
      </c>
      <c r="Z154" s="223" t="str">
        <f t="shared" si="48"/>
        <v/>
      </c>
      <c r="AA154" s="223" t="str">
        <f t="shared" si="48"/>
        <v/>
      </c>
      <c r="AB154" s="223" t="str">
        <f t="shared" si="48"/>
        <v/>
      </c>
      <c r="AC154" s="223" t="str">
        <f t="shared" si="48"/>
        <v/>
      </c>
      <c r="AD154" s="223" t="str">
        <f t="shared" si="48"/>
        <v/>
      </c>
      <c r="AE154" s="223" t="str">
        <f t="shared" si="48"/>
        <v/>
      </c>
      <c r="AF154" s="223" t="str">
        <f t="shared" si="48"/>
        <v/>
      </c>
      <c r="AG154" s="223" t="str">
        <f t="shared" si="48"/>
        <v/>
      </c>
      <c r="AH154" s="223" t="str">
        <f t="shared" si="48"/>
        <v/>
      </c>
      <c r="AI154" s="223" t="str">
        <f t="shared" si="48"/>
        <v/>
      </c>
      <c r="AJ154" s="223" t="str">
        <f t="shared" si="48"/>
        <v/>
      </c>
      <c r="AK154" s="223" t="str">
        <f t="shared" si="49"/>
        <v/>
      </c>
      <c r="AL154" s="223" t="str">
        <f t="shared" si="49"/>
        <v/>
      </c>
      <c r="AM154" s="223" t="str">
        <f t="shared" si="49"/>
        <v/>
      </c>
      <c r="AN154" s="223" t="str">
        <f t="shared" si="53"/>
        <v/>
      </c>
      <c r="AO154" s="180"/>
      <c r="AP154" s="181"/>
      <c r="AQ154" s="182">
        <f t="shared" si="54"/>
        <v>0</v>
      </c>
      <c r="AR154" s="182">
        <f t="shared" si="55"/>
        <v>0</v>
      </c>
      <c r="AS154" s="182">
        <f t="shared" si="56"/>
        <v>0</v>
      </c>
      <c r="AT154" s="182">
        <f t="shared" si="57"/>
        <v>0</v>
      </c>
      <c r="AU154" s="182">
        <f t="shared" si="58"/>
        <v>0</v>
      </c>
      <c r="AV154" s="182">
        <f t="shared" si="59"/>
        <v>0</v>
      </c>
      <c r="AW154" s="182">
        <f t="shared" si="60"/>
        <v>0</v>
      </c>
      <c r="AX154" s="235">
        <f t="shared" si="61"/>
        <v>0</v>
      </c>
      <c r="AY154" s="235">
        <f t="shared" si="62"/>
        <v>0</v>
      </c>
      <c r="BC154" s="183">
        <f t="shared" si="6"/>
        <v>0</v>
      </c>
      <c r="BD154" s="183">
        <f t="shared" si="63"/>
        <v>0</v>
      </c>
    </row>
    <row r="155" spans="1:56" s="183" customFormat="1" ht="14.65" hidden="1" customHeight="1" x14ac:dyDescent="0.25">
      <c r="A155" s="238" t="str">
        <f t="shared" si="50"/>
        <v/>
      </c>
      <c r="B155" s="12" t="str">
        <f>IF(LEN(C155)&gt;0,VLOOKUP($F$8,DATA!$A$4:$A$296,1,FALSE),"")</f>
        <v/>
      </c>
      <c r="C155" s="11"/>
      <c r="D155" s="268"/>
      <c r="E155" s="269"/>
      <c r="F155" s="135" t="s">
        <v>119</v>
      </c>
      <c r="G155" s="134" t="s">
        <v>105</v>
      </c>
      <c r="H155" s="125">
        <v>40</v>
      </c>
      <c r="I155" s="223"/>
      <c r="J155" s="223" t="str">
        <f t="shared" si="51"/>
        <v/>
      </c>
      <c r="K155" s="223" t="str">
        <f t="shared" si="51"/>
        <v/>
      </c>
      <c r="L155" s="223" t="str">
        <f t="shared" si="51"/>
        <v/>
      </c>
      <c r="M155" s="223" t="str">
        <f t="shared" si="51"/>
        <v/>
      </c>
      <c r="N155" s="223" t="str">
        <f t="shared" si="51"/>
        <v/>
      </c>
      <c r="O155" s="223" t="str">
        <f t="shared" si="51"/>
        <v/>
      </c>
      <c r="P155" s="223" t="str">
        <f t="shared" si="51"/>
        <v/>
      </c>
      <c r="Q155" s="223" t="str">
        <f t="shared" si="51"/>
        <v/>
      </c>
      <c r="R155" s="223" t="str">
        <f t="shared" si="51"/>
        <v/>
      </c>
      <c r="S155" s="223" t="str">
        <f t="shared" si="51"/>
        <v/>
      </c>
      <c r="T155" s="223" t="str">
        <f t="shared" si="51"/>
        <v/>
      </c>
      <c r="U155" s="223" t="str">
        <f t="shared" si="64"/>
        <v/>
      </c>
      <c r="V155" s="223" t="str">
        <f t="shared" si="52"/>
        <v/>
      </c>
      <c r="W155" s="223" t="str">
        <f t="shared" si="52"/>
        <v/>
      </c>
      <c r="X155" s="223" t="str">
        <f t="shared" si="52"/>
        <v/>
      </c>
      <c r="Y155" s="223" t="str">
        <f t="shared" si="48"/>
        <v/>
      </c>
      <c r="Z155" s="223" t="str">
        <f t="shared" si="48"/>
        <v/>
      </c>
      <c r="AA155" s="223" t="str">
        <f t="shared" si="48"/>
        <v/>
      </c>
      <c r="AB155" s="223" t="str">
        <f t="shared" si="48"/>
        <v/>
      </c>
      <c r="AC155" s="223" t="str">
        <f t="shared" si="48"/>
        <v/>
      </c>
      <c r="AD155" s="223" t="str">
        <f t="shared" si="48"/>
        <v/>
      </c>
      <c r="AE155" s="223" t="str">
        <f t="shared" si="48"/>
        <v/>
      </c>
      <c r="AF155" s="223" t="str">
        <f t="shared" si="48"/>
        <v/>
      </c>
      <c r="AG155" s="223" t="str">
        <f t="shared" si="48"/>
        <v/>
      </c>
      <c r="AH155" s="223" t="str">
        <f t="shared" si="48"/>
        <v/>
      </c>
      <c r="AI155" s="223" t="str">
        <f t="shared" si="48"/>
        <v/>
      </c>
      <c r="AJ155" s="223" t="str">
        <f t="shared" ref="AJ155:AJ163" si="65">IF(AND(LEN($E155)&gt;0,AJ$12&lt;&gt;"sá.",AJ$12&lt;&gt;"do.",AJ$12&lt;&gt;""),"A","")</f>
        <v/>
      </c>
      <c r="AK155" s="223" t="str">
        <f t="shared" si="49"/>
        <v/>
      </c>
      <c r="AL155" s="223" t="str">
        <f t="shared" si="49"/>
        <v/>
      </c>
      <c r="AM155" s="223" t="str">
        <f t="shared" si="49"/>
        <v/>
      </c>
      <c r="AN155" s="223" t="str">
        <f t="shared" si="53"/>
        <v/>
      </c>
      <c r="AO155" s="180"/>
      <c r="AP155" s="181"/>
      <c r="AQ155" s="182">
        <f t="shared" si="54"/>
        <v>0</v>
      </c>
      <c r="AR155" s="182">
        <f t="shared" si="55"/>
        <v>0</v>
      </c>
      <c r="AS155" s="182">
        <f t="shared" si="56"/>
        <v>0</v>
      </c>
      <c r="AT155" s="182">
        <f t="shared" si="57"/>
        <v>0</v>
      </c>
      <c r="AU155" s="182">
        <f t="shared" si="58"/>
        <v>0</v>
      </c>
      <c r="AV155" s="182">
        <f t="shared" si="59"/>
        <v>0</v>
      </c>
      <c r="AW155" s="182">
        <f t="shared" si="60"/>
        <v>0</v>
      </c>
      <c r="AX155" s="235">
        <f t="shared" si="61"/>
        <v>0</v>
      </c>
      <c r="AY155" s="235">
        <f t="shared" si="62"/>
        <v>0</v>
      </c>
      <c r="BC155" s="183">
        <f t="shared" si="6"/>
        <v>0</v>
      </c>
      <c r="BD155" s="183">
        <f t="shared" si="63"/>
        <v>0</v>
      </c>
    </row>
    <row r="156" spans="1:56" s="183" customFormat="1" ht="14.65" hidden="1" customHeight="1" x14ac:dyDescent="0.25">
      <c r="A156" s="238" t="str">
        <f t="shared" si="50"/>
        <v/>
      </c>
      <c r="B156" s="12" t="str">
        <f>IF(LEN(C156)&gt;0,VLOOKUP($F$8,DATA!$A$4:$A$296,1,FALSE),"")</f>
        <v/>
      </c>
      <c r="C156" s="11"/>
      <c r="D156" s="268"/>
      <c r="E156" s="269"/>
      <c r="F156" s="135" t="s">
        <v>119</v>
      </c>
      <c r="G156" s="134" t="s">
        <v>105</v>
      </c>
      <c r="H156" s="125">
        <v>40</v>
      </c>
      <c r="I156" s="223"/>
      <c r="J156" s="223" t="str">
        <f t="shared" si="51"/>
        <v/>
      </c>
      <c r="K156" s="223" t="str">
        <f t="shared" si="51"/>
        <v/>
      </c>
      <c r="L156" s="223" t="str">
        <f t="shared" si="51"/>
        <v/>
      </c>
      <c r="M156" s="223" t="str">
        <f t="shared" si="51"/>
        <v/>
      </c>
      <c r="N156" s="223" t="str">
        <f t="shared" si="51"/>
        <v/>
      </c>
      <c r="O156" s="223" t="str">
        <f t="shared" si="51"/>
        <v/>
      </c>
      <c r="P156" s="223" t="str">
        <f t="shared" si="51"/>
        <v/>
      </c>
      <c r="Q156" s="223" t="str">
        <f t="shared" si="51"/>
        <v/>
      </c>
      <c r="R156" s="223" t="str">
        <f t="shared" si="51"/>
        <v/>
      </c>
      <c r="S156" s="223" t="str">
        <f t="shared" si="51"/>
        <v/>
      </c>
      <c r="T156" s="223" t="str">
        <f t="shared" si="51"/>
        <v/>
      </c>
      <c r="U156" s="223" t="str">
        <f t="shared" si="64"/>
        <v/>
      </c>
      <c r="V156" s="223" t="str">
        <f t="shared" si="52"/>
        <v/>
      </c>
      <c r="W156" s="223" t="str">
        <f t="shared" si="52"/>
        <v/>
      </c>
      <c r="X156" s="223" t="str">
        <f t="shared" si="52"/>
        <v/>
      </c>
      <c r="Y156" s="223" t="str">
        <f t="shared" si="48"/>
        <v/>
      </c>
      <c r="Z156" s="223" t="str">
        <f t="shared" si="48"/>
        <v/>
      </c>
      <c r="AA156" s="223" t="str">
        <f t="shared" si="48"/>
        <v/>
      </c>
      <c r="AB156" s="223" t="str">
        <f t="shared" si="48"/>
        <v/>
      </c>
      <c r="AC156" s="223" t="str">
        <f t="shared" si="48"/>
        <v/>
      </c>
      <c r="AD156" s="223" t="str">
        <f t="shared" si="48"/>
        <v/>
      </c>
      <c r="AE156" s="223" t="str">
        <f t="shared" si="48"/>
        <v/>
      </c>
      <c r="AF156" s="223" t="str">
        <f t="shared" si="48"/>
        <v/>
      </c>
      <c r="AG156" s="223" t="str">
        <f t="shared" si="48"/>
        <v/>
      </c>
      <c r="AH156" s="223" t="str">
        <f t="shared" si="48"/>
        <v/>
      </c>
      <c r="AI156" s="223" t="str">
        <f t="shared" si="48"/>
        <v/>
      </c>
      <c r="AJ156" s="223" t="str">
        <f t="shared" si="65"/>
        <v/>
      </c>
      <c r="AK156" s="223" t="str">
        <f t="shared" si="49"/>
        <v/>
      </c>
      <c r="AL156" s="223" t="str">
        <f t="shared" si="49"/>
        <v/>
      </c>
      <c r="AM156" s="223" t="str">
        <f t="shared" si="49"/>
        <v/>
      </c>
      <c r="AN156" s="223" t="str">
        <f t="shared" si="53"/>
        <v/>
      </c>
      <c r="AO156" s="180"/>
      <c r="AP156" s="181"/>
      <c r="AQ156" s="182">
        <f t="shared" si="54"/>
        <v>0</v>
      </c>
      <c r="AR156" s="182">
        <f t="shared" si="55"/>
        <v>0</v>
      </c>
      <c r="AS156" s="182">
        <f t="shared" si="56"/>
        <v>0</v>
      </c>
      <c r="AT156" s="182">
        <f t="shared" si="57"/>
        <v>0</v>
      </c>
      <c r="AU156" s="182">
        <f t="shared" si="58"/>
        <v>0</v>
      </c>
      <c r="AV156" s="182">
        <f t="shared" si="59"/>
        <v>0</v>
      </c>
      <c r="AW156" s="182">
        <f t="shared" si="60"/>
        <v>0</v>
      </c>
      <c r="AX156" s="235">
        <f t="shared" si="61"/>
        <v>0</v>
      </c>
      <c r="AY156" s="235">
        <f t="shared" si="62"/>
        <v>0</v>
      </c>
      <c r="BC156" s="183">
        <f t="shared" si="6"/>
        <v>0</v>
      </c>
      <c r="BD156" s="183">
        <f t="shared" si="63"/>
        <v>0</v>
      </c>
    </row>
    <row r="157" spans="1:56" s="183" customFormat="1" ht="14.65" hidden="1" customHeight="1" x14ac:dyDescent="0.25">
      <c r="A157" s="238" t="str">
        <f t="shared" si="50"/>
        <v/>
      </c>
      <c r="B157" s="12" t="str">
        <f>IF(LEN(C157)&gt;0,VLOOKUP($F$8,DATA!$A$4:$A$296,1,FALSE),"")</f>
        <v/>
      </c>
      <c r="C157" s="11"/>
      <c r="D157" s="268"/>
      <c r="E157" s="269"/>
      <c r="F157" s="135" t="s">
        <v>119</v>
      </c>
      <c r="G157" s="134" t="s">
        <v>105</v>
      </c>
      <c r="H157" s="125">
        <v>40</v>
      </c>
      <c r="I157" s="223"/>
      <c r="J157" s="223" t="str">
        <f t="shared" si="51"/>
        <v/>
      </c>
      <c r="K157" s="223" t="str">
        <f t="shared" si="51"/>
        <v/>
      </c>
      <c r="L157" s="223" t="str">
        <f t="shared" si="51"/>
        <v/>
      </c>
      <c r="M157" s="223" t="str">
        <f t="shared" si="51"/>
        <v/>
      </c>
      <c r="N157" s="223" t="str">
        <f t="shared" si="51"/>
        <v/>
      </c>
      <c r="O157" s="223" t="str">
        <f t="shared" si="51"/>
        <v/>
      </c>
      <c r="P157" s="223" t="str">
        <f t="shared" si="51"/>
        <v/>
      </c>
      <c r="Q157" s="223" t="str">
        <f t="shared" si="51"/>
        <v/>
      </c>
      <c r="R157" s="223" t="str">
        <f t="shared" si="51"/>
        <v/>
      </c>
      <c r="S157" s="223" t="str">
        <f t="shared" si="51"/>
        <v/>
      </c>
      <c r="T157" s="223" t="str">
        <f t="shared" si="51"/>
        <v/>
      </c>
      <c r="U157" s="223" t="str">
        <f t="shared" si="64"/>
        <v/>
      </c>
      <c r="V157" s="223" t="str">
        <f t="shared" si="52"/>
        <v/>
      </c>
      <c r="W157" s="223" t="str">
        <f t="shared" si="52"/>
        <v/>
      </c>
      <c r="X157" s="223" t="str">
        <f t="shared" si="52"/>
        <v/>
      </c>
      <c r="Y157" s="223" t="str">
        <f t="shared" si="48"/>
        <v/>
      </c>
      <c r="Z157" s="223" t="str">
        <f t="shared" si="48"/>
        <v/>
      </c>
      <c r="AA157" s="223" t="str">
        <f t="shared" si="48"/>
        <v/>
      </c>
      <c r="AB157" s="223" t="str">
        <f t="shared" si="48"/>
        <v/>
      </c>
      <c r="AC157" s="223" t="str">
        <f t="shared" si="48"/>
        <v/>
      </c>
      <c r="AD157" s="223" t="str">
        <f t="shared" si="48"/>
        <v/>
      </c>
      <c r="AE157" s="223" t="str">
        <f t="shared" si="48"/>
        <v/>
      </c>
      <c r="AF157" s="223" t="str">
        <f t="shared" si="48"/>
        <v/>
      </c>
      <c r="AG157" s="223" t="str">
        <f t="shared" si="48"/>
        <v/>
      </c>
      <c r="AH157" s="223" t="str">
        <f t="shared" si="48"/>
        <v/>
      </c>
      <c r="AI157" s="223" t="str">
        <f t="shared" si="48"/>
        <v/>
      </c>
      <c r="AJ157" s="223" t="str">
        <f t="shared" si="65"/>
        <v/>
      </c>
      <c r="AK157" s="223" t="str">
        <f t="shared" si="49"/>
        <v/>
      </c>
      <c r="AL157" s="223" t="str">
        <f t="shared" si="49"/>
        <v/>
      </c>
      <c r="AM157" s="223" t="str">
        <f t="shared" si="49"/>
        <v/>
      </c>
      <c r="AN157" s="223" t="str">
        <f t="shared" si="53"/>
        <v/>
      </c>
      <c r="AO157" s="180"/>
      <c r="AP157" s="181"/>
      <c r="AQ157" s="182">
        <f t="shared" si="54"/>
        <v>0</v>
      </c>
      <c r="AR157" s="182">
        <f t="shared" si="55"/>
        <v>0</v>
      </c>
      <c r="AS157" s="182">
        <f t="shared" si="56"/>
        <v>0</v>
      </c>
      <c r="AT157" s="182">
        <f t="shared" si="57"/>
        <v>0</v>
      </c>
      <c r="AU157" s="182">
        <f t="shared" si="58"/>
        <v>0</v>
      </c>
      <c r="AV157" s="182">
        <f t="shared" si="59"/>
        <v>0</v>
      </c>
      <c r="AW157" s="182">
        <f t="shared" si="60"/>
        <v>0</v>
      </c>
      <c r="AX157" s="235">
        <f t="shared" si="61"/>
        <v>0</v>
      </c>
      <c r="AY157" s="235">
        <f t="shared" si="62"/>
        <v>0</v>
      </c>
      <c r="BC157" s="183">
        <f t="shared" si="6"/>
        <v>0</v>
      </c>
      <c r="BD157" s="183">
        <f t="shared" si="63"/>
        <v>0</v>
      </c>
    </row>
    <row r="158" spans="1:56" s="183" customFormat="1" ht="14.65" hidden="1" customHeight="1" x14ac:dyDescent="0.25">
      <c r="A158" s="238" t="str">
        <f t="shared" si="50"/>
        <v/>
      </c>
      <c r="B158" s="12" t="str">
        <f>IF(LEN(C158)&gt;0,VLOOKUP($F$8,DATA!$A$4:$A$296,1,FALSE),"")</f>
        <v/>
      </c>
      <c r="C158" s="11"/>
      <c r="D158" s="268"/>
      <c r="E158" s="269"/>
      <c r="F158" s="135" t="s">
        <v>119</v>
      </c>
      <c r="G158" s="134" t="s">
        <v>105</v>
      </c>
      <c r="H158" s="125">
        <v>40</v>
      </c>
      <c r="I158" s="223"/>
      <c r="J158" s="223" t="str">
        <f t="shared" si="51"/>
        <v/>
      </c>
      <c r="K158" s="223" t="str">
        <f t="shared" si="51"/>
        <v/>
      </c>
      <c r="L158" s="223" t="str">
        <f t="shared" si="51"/>
        <v/>
      </c>
      <c r="M158" s="223" t="str">
        <f t="shared" si="51"/>
        <v/>
      </c>
      <c r="N158" s="223" t="str">
        <f t="shared" si="51"/>
        <v/>
      </c>
      <c r="O158" s="223" t="str">
        <f t="shared" si="51"/>
        <v/>
      </c>
      <c r="P158" s="223" t="str">
        <f t="shared" si="51"/>
        <v/>
      </c>
      <c r="Q158" s="223" t="str">
        <f t="shared" si="51"/>
        <v/>
      </c>
      <c r="R158" s="223" t="str">
        <f t="shared" si="51"/>
        <v/>
      </c>
      <c r="S158" s="223" t="str">
        <f t="shared" si="51"/>
        <v/>
      </c>
      <c r="T158" s="223" t="str">
        <f t="shared" si="51"/>
        <v/>
      </c>
      <c r="U158" s="223" t="str">
        <f t="shared" si="64"/>
        <v/>
      </c>
      <c r="V158" s="223" t="str">
        <f t="shared" si="52"/>
        <v/>
      </c>
      <c r="W158" s="223" t="str">
        <f t="shared" si="52"/>
        <v/>
      </c>
      <c r="X158" s="223" t="str">
        <f t="shared" si="52"/>
        <v/>
      </c>
      <c r="Y158" s="223" t="str">
        <f t="shared" si="48"/>
        <v/>
      </c>
      <c r="Z158" s="223" t="str">
        <f t="shared" si="48"/>
        <v/>
      </c>
      <c r="AA158" s="223" t="str">
        <f t="shared" si="48"/>
        <v/>
      </c>
      <c r="AB158" s="223" t="str">
        <f t="shared" si="48"/>
        <v/>
      </c>
      <c r="AC158" s="223" t="str">
        <f t="shared" si="48"/>
        <v/>
      </c>
      <c r="AD158" s="223" t="str">
        <f t="shared" si="48"/>
        <v/>
      </c>
      <c r="AE158" s="223" t="str">
        <f t="shared" si="48"/>
        <v/>
      </c>
      <c r="AF158" s="223" t="str">
        <f t="shared" si="48"/>
        <v/>
      </c>
      <c r="AG158" s="223" t="str">
        <f t="shared" si="48"/>
        <v/>
      </c>
      <c r="AH158" s="223" t="str">
        <f t="shared" si="48"/>
        <v/>
      </c>
      <c r="AI158" s="223" t="str">
        <f t="shared" si="48"/>
        <v/>
      </c>
      <c r="AJ158" s="223" t="str">
        <f t="shared" si="65"/>
        <v/>
      </c>
      <c r="AK158" s="223" t="str">
        <f t="shared" si="49"/>
        <v/>
      </c>
      <c r="AL158" s="223" t="str">
        <f t="shared" si="49"/>
        <v/>
      </c>
      <c r="AM158" s="223" t="str">
        <f t="shared" si="49"/>
        <v/>
      </c>
      <c r="AN158" s="223" t="str">
        <f t="shared" si="53"/>
        <v/>
      </c>
      <c r="AO158" s="180"/>
      <c r="AP158" s="181"/>
      <c r="AQ158" s="182">
        <f t="shared" si="54"/>
        <v>0</v>
      </c>
      <c r="AR158" s="182">
        <f t="shared" si="55"/>
        <v>0</v>
      </c>
      <c r="AS158" s="182">
        <f t="shared" si="56"/>
        <v>0</v>
      </c>
      <c r="AT158" s="182">
        <f t="shared" si="57"/>
        <v>0</v>
      </c>
      <c r="AU158" s="182">
        <f t="shared" si="58"/>
        <v>0</v>
      </c>
      <c r="AV158" s="182">
        <f t="shared" si="59"/>
        <v>0</v>
      </c>
      <c r="AW158" s="182">
        <f t="shared" si="60"/>
        <v>0</v>
      </c>
      <c r="AX158" s="235">
        <f t="shared" si="61"/>
        <v>0</v>
      </c>
      <c r="AY158" s="235">
        <f t="shared" si="62"/>
        <v>0</v>
      </c>
      <c r="BC158" s="183">
        <f t="shared" si="6"/>
        <v>0</v>
      </c>
      <c r="BD158" s="183">
        <f t="shared" si="63"/>
        <v>0</v>
      </c>
    </row>
    <row r="159" spans="1:56" s="183" customFormat="1" ht="14.65" hidden="1" customHeight="1" x14ac:dyDescent="0.25">
      <c r="A159" s="238" t="str">
        <f t="shared" si="50"/>
        <v/>
      </c>
      <c r="B159" s="12" t="str">
        <f>IF(LEN(C159)&gt;0,VLOOKUP($F$8,DATA!$A$4:$A$296,1,FALSE),"")</f>
        <v/>
      </c>
      <c r="C159" s="11"/>
      <c r="D159" s="268"/>
      <c r="E159" s="269"/>
      <c r="F159" s="135" t="s">
        <v>119</v>
      </c>
      <c r="G159" s="134" t="s">
        <v>105</v>
      </c>
      <c r="H159" s="125">
        <v>40</v>
      </c>
      <c r="I159" s="223"/>
      <c r="J159" s="223" t="str">
        <f t="shared" si="51"/>
        <v/>
      </c>
      <c r="K159" s="223" t="str">
        <f t="shared" si="51"/>
        <v/>
      </c>
      <c r="L159" s="223" t="str">
        <f t="shared" si="51"/>
        <v/>
      </c>
      <c r="M159" s="223" t="str">
        <f t="shared" si="51"/>
        <v/>
      </c>
      <c r="N159" s="223" t="str">
        <f t="shared" si="51"/>
        <v/>
      </c>
      <c r="O159" s="223" t="str">
        <f t="shared" si="51"/>
        <v/>
      </c>
      <c r="P159" s="223" t="str">
        <f t="shared" si="51"/>
        <v/>
      </c>
      <c r="Q159" s="223" t="str">
        <f t="shared" si="51"/>
        <v/>
      </c>
      <c r="R159" s="223" t="str">
        <f t="shared" si="51"/>
        <v/>
      </c>
      <c r="S159" s="223" t="str">
        <f t="shared" si="51"/>
        <v/>
      </c>
      <c r="T159" s="223" t="str">
        <f t="shared" si="51"/>
        <v/>
      </c>
      <c r="U159" s="223" t="str">
        <f t="shared" si="64"/>
        <v/>
      </c>
      <c r="V159" s="223" t="str">
        <f t="shared" si="52"/>
        <v/>
      </c>
      <c r="W159" s="223" t="str">
        <f t="shared" si="52"/>
        <v/>
      </c>
      <c r="X159" s="223" t="str">
        <f t="shared" si="52"/>
        <v/>
      </c>
      <c r="Y159" s="223" t="str">
        <f t="shared" si="48"/>
        <v/>
      </c>
      <c r="Z159" s="223" t="str">
        <f t="shared" si="48"/>
        <v/>
      </c>
      <c r="AA159" s="223" t="str">
        <f t="shared" si="48"/>
        <v/>
      </c>
      <c r="AB159" s="223" t="str">
        <f t="shared" si="48"/>
        <v/>
      </c>
      <c r="AC159" s="223" t="str">
        <f t="shared" si="48"/>
        <v/>
      </c>
      <c r="AD159" s="223" t="str">
        <f t="shared" si="48"/>
        <v/>
      </c>
      <c r="AE159" s="223" t="str">
        <f t="shared" si="48"/>
        <v/>
      </c>
      <c r="AF159" s="223" t="str">
        <f t="shared" si="48"/>
        <v/>
      </c>
      <c r="AG159" s="223" t="str">
        <f t="shared" si="48"/>
        <v/>
      </c>
      <c r="AH159" s="223" t="str">
        <f t="shared" si="48"/>
        <v/>
      </c>
      <c r="AI159" s="223" t="str">
        <f t="shared" si="48"/>
        <v/>
      </c>
      <c r="AJ159" s="223" t="str">
        <f t="shared" si="65"/>
        <v/>
      </c>
      <c r="AK159" s="223" t="str">
        <f t="shared" si="49"/>
        <v/>
      </c>
      <c r="AL159" s="223" t="str">
        <f t="shared" si="49"/>
        <v/>
      </c>
      <c r="AM159" s="223" t="str">
        <f t="shared" si="49"/>
        <v/>
      </c>
      <c r="AN159" s="223" t="str">
        <f t="shared" si="53"/>
        <v/>
      </c>
      <c r="AO159" s="180"/>
      <c r="AP159" s="181"/>
      <c r="AQ159" s="182">
        <f t="shared" si="54"/>
        <v>0</v>
      </c>
      <c r="AR159" s="182">
        <f t="shared" si="55"/>
        <v>0</v>
      </c>
      <c r="AS159" s="182">
        <f t="shared" si="56"/>
        <v>0</v>
      </c>
      <c r="AT159" s="182">
        <f t="shared" si="57"/>
        <v>0</v>
      </c>
      <c r="AU159" s="182">
        <f t="shared" si="58"/>
        <v>0</v>
      </c>
      <c r="AV159" s="182">
        <f t="shared" si="59"/>
        <v>0</v>
      </c>
      <c r="AW159" s="182">
        <f t="shared" si="60"/>
        <v>0</v>
      </c>
      <c r="AX159" s="235">
        <f t="shared" si="61"/>
        <v>0</v>
      </c>
      <c r="AY159" s="235">
        <f t="shared" si="62"/>
        <v>0</v>
      </c>
      <c r="BC159" s="183">
        <f t="shared" si="6"/>
        <v>0</v>
      </c>
      <c r="BD159" s="183">
        <f t="shared" si="63"/>
        <v>0</v>
      </c>
    </row>
    <row r="160" spans="1:56" s="183" customFormat="1" ht="14.65" hidden="1" customHeight="1" x14ac:dyDescent="0.25">
      <c r="A160" s="238" t="str">
        <f t="shared" si="50"/>
        <v/>
      </c>
      <c r="B160" s="12" t="str">
        <f>IF(LEN(C160)&gt;0,VLOOKUP($F$8,DATA!$A$4:$A$296,1,FALSE),"")</f>
        <v/>
      </c>
      <c r="C160" s="11"/>
      <c r="D160" s="268"/>
      <c r="E160" s="269"/>
      <c r="F160" s="135" t="s">
        <v>119</v>
      </c>
      <c r="G160" s="134" t="s">
        <v>105</v>
      </c>
      <c r="H160" s="125">
        <v>40</v>
      </c>
      <c r="I160" s="223"/>
      <c r="J160" s="223" t="str">
        <f t="shared" si="51"/>
        <v/>
      </c>
      <c r="K160" s="223" t="str">
        <f t="shared" si="51"/>
        <v/>
      </c>
      <c r="L160" s="223" t="str">
        <f t="shared" si="51"/>
        <v/>
      </c>
      <c r="M160" s="223" t="str">
        <f t="shared" si="51"/>
        <v/>
      </c>
      <c r="N160" s="223" t="str">
        <f t="shared" si="51"/>
        <v/>
      </c>
      <c r="O160" s="223" t="str">
        <f t="shared" si="51"/>
        <v/>
      </c>
      <c r="P160" s="223" t="str">
        <f t="shared" si="51"/>
        <v/>
      </c>
      <c r="Q160" s="223" t="str">
        <f t="shared" si="51"/>
        <v/>
      </c>
      <c r="R160" s="223" t="str">
        <f t="shared" si="51"/>
        <v/>
      </c>
      <c r="S160" s="223" t="str">
        <f t="shared" si="51"/>
        <v/>
      </c>
      <c r="T160" s="223" t="str">
        <f t="shared" si="51"/>
        <v/>
      </c>
      <c r="U160" s="223" t="str">
        <f t="shared" si="64"/>
        <v/>
      </c>
      <c r="V160" s="223" t="str">
        <f t="shared" si="52"/>
        <v/>
      </c>
      <c r="W160" s="223" t="str">
        <f t="shared" si="52"/>
        <v/>
      </c>
      <c r="X160" s="223" t="str">
        <f t="shared" si="52"/>
        <v/>
      </c>
      <c r="Y160" s="223" t="str">
        <f t="shared" si="48"/>
        <v/>
      </c>
      <c r="Z160" s="223" t="str">
        <f t="shared" si="48"/>
        <v/>
      </c>
      <c r="AA160" s="223" t="str">
        <f t="shared" si="48"/>
        <v/>
      </c>
      <c r="AB160" s="223" t="str">
        <f t="shared" si="48"/>
        <v/>
      </c>
      <c r="AC160" s="223" t="str">
        <f t="shared" si="48"/>
        <v/>
      </c>
      <c r="AD160" s="223" t="str">
        <f t="shared" si="48"/>
        <v/>
      </c>
      <c r="AE160" s="223" t="str">
        <f t="shared" si="48"/>
        <v/>
      </c>
      <c r="AF160" s="223" t="str">
        <f t="shared" si="48"/>
        <v/>
      </c>
      <c r="AG160" s="223" t="str">
        <f t="shared" si="48"/>
        <v/>
      </c>
      <c r="AH160" s="223" t="str">
        <f t="shared" si="48"/>
        <v/>
      </c>
      <c r="AI160" s="223" t="str">
        <f t="shared" si="48"/>
        <v/>
      </c>
      <c r="AJ160" s="223" t="str">
        <f t="shared" si="65"/>
        <v/>
      </c>
      <c r="AK160" s="223" t="str">
        <f t="shared" si="49"/>
        <v/>
      </c>
      <c r="AL160" s="223" t="str">
        <f t="shared" si="49"/>
        <v/>
      </c>
      <c r="AM160" s="223" t="str">
        <f t="shared" si="49"/>
        <v/>
      </c>
      <c r="AN160" s="223" t="str">
        <f t="shared" si="53"/>
        <v/>
      </c>
      <c r="AO160" s="180"/>
      <c r="AP160" s="181"/>
      <c r="AQ160" s="182">
        <f t="shared" si="54"/>
        <v>0</v>
      </c>
      <c r="AR160" s="182">
        <f t="shared" si="55"/>
        <v>0</v>
      </c>
      <c r="AS160" s="182">
        <f t="shared" si="56"/>
        <v>0</v>
      </c>
      <c r="AT160" s="182">
        <f t="shared" si="57"/>
        <v>0</v>
      </c>
      <c r="AU160" s="182">
        <f t="shared" si="58"/>
        <v>0</v>
      </c>
      <c r="AV160" s="182">
        <f t="shared" si="59"/>
        <v>0</v>
      </c>
      <c r="AW160" s="182">
        <f t="shared" si="60"/>
        <v>0</v>
      </c>
      <c r="AX160" s="235">
        <f t="shared" si="61"/>
        <v>0</v>
      </c>
      <c r="AY160" s="235">
        <f t="shared" si="62"/>
        <v>0</v>
      </c>
      <c r="BC160" s="183">
        <f t="shared" si="6"/>
        <v>0</v>
      </c>
      <c r="BD160" s="183">
        <f t="shared" si="63"/>
        <v>0</v>
      </c>
    </row>
    <row r="161" spans="1:56" s="183" customFormat="1" ht="14.65" hidden="1" customHeight="1" x14ac:dyDescent="0.25">
      <c r="A161" s="238" t="str">
        <f t="shared" si="50"/>
        <v/>
      </c>
      <c r="B161" s="12" t="str">
        <f>IF(LEN(C161)&gt;0,VLOOKUP($F$8,DATA!$A$4:$A$296,1,FALSE),"")</f>
        <v/>
      </c>
      <c r="C161" s="11"/>
      <c r="D161" s="268"/>
      <c r="E161" s="269"/>
      <c r="F161" s="135" t="s">
        <v>119</v>
      </c>
      <c r="G161" s="134" t="s">
        <v>105</v>
      </c>
      <c r="H161" s="125">
        <v>40</v>
      </c>
      <c r="I161" s="223"/>
      <c r="J161" s="223" t="str">
        <f t="shared" si="51"/>
        <v/>
      </c>
      <c r="K161" s="223" t="str">
        <f t="shared" si="51"/>
        <v/>
      </c>
      <c r="L161" s="223" t="str">
        <f t="shared" si="51"/>
        <v/>
      </c>
      <c r="M161" s="223" t="str">
        <f t="shared" si="51"/>
        <v/>
      </c>
      <c r="N161" s="223" t="str">
        <f t="shared" si="51"/>
        <v/>
      </c>
      <c r="O161" s="223" t="str">
        <f t="shared" si="51"/>
        <v/>
      </c>
      <c r="P161" s="223" t="str">
        <f t="shared" si="51"/>
        <v/>
      </c>
      <c r="Q161" s="223" t="str">
        <f t="shared" si="51"/>
        <v/>
      </c>
      <c r="R161" s="223" t="str">
        <f t="shared" si="51"/>
        <v/>
      </c>
      <c r="S161" s="223" t="str">
        <f t="shared" si="51"/>
        <v/>
      </c>
      <c r="T161" s="223" t="str">
        <f t="shared" si="51"/>
        <v/>
      </c>
      <c r="U161" s="223" t="str">
        <f t="shared" si="64"/>
        <v/>
      </c>
      <c r="V161" s="223" t="str">
        <f t="shared" si="52"/>
        <v/>
      </c>
      <c r="W161" s="223" t="str">
        <f t="shared" si="52"/>
        <v/>
      </c>
      <c r="X161" s="223" t="str">
        <f t="shared" si="52"/>
        <v/>
      </c>
      <c r="Y161" s="223" t="str">
        <f t="shared" si="48"/>
        <v/>
      </c>
      <c r="Z161" s="223" t="str">
        <f t="shared" si="48"/>
        <v/>
      </c>
      <c r="AA161" s="223" t="str">
        <f t="shared" si="48"/>
        <v/>
      </c>
      <c r="AB161" s="223" t="str">
        <f t="shared" si="48"/>
        <v/>
      </c>
      <c r="AC161" s="223" t="str">
        <f t="shared" si="48"/>
        <v/>
      </c>
      <c r="AD161" s="223" t="str">
        <f t="shared" si="48"/>
        <v/>
      </c>
      <c r="AE161" s="223" t="str">
        <f t="shared" si="48"/>
        <v/>
      </c>
      <c r="AF161" s="223" t="str">
        <f t="shared" si="48"/>
        <v/>
      </c>
      <c r="AG161" s="223" t="str">
        <f t="shared" si="48"/>
        <v/>
      </c>
      <c r="AH161" s="223" t="str">
        <f t="shared" si="48"/>
        <v/>
      </c>
      <c r="AI161" s="223" t="str">
        <f t="shared" si="48"/>
        <v/>
      </c>
      <c r="AJ161" s="223" t="str">
        <f t="shared" si="65"/>
        <v/>
      </c>
      <c r="AK161" s="223" t="str">
        <f t="shared" si="49"/>
        <v/>
      </c>
      <c r="AL161" s="223" t="str">
        <f t="shared" si="49"/>
        <v/>
      </c>
      <c r="AM161" s="223" t="str">
        <f t="shared" si="49"/>
        <v/>
      </c>
      <c r="AN161" s="223" t="str">
        <f t="shared" si="53"/>
        <v/>
      </c>
      <c r="AO161" s="180"/>
      <c r="AP161" s="181"/>
      <c r="AQ161" s="182">
        <f t="shared" si="54"/>
        <v>0</v>
      </c>
      <c r="AR161" s="182">
        <f t="shared" si="55"/>
        <v>0</v>
      </c>
      <c r="AS161" s="182">
        <f t="shared" si="56"/>
        <v>0</v>
      </c>
      <c r="AT161" s="182">
        <f t="shared" si="57"/>
        <v>0</v>
      </c>
      <c r="AU161" s="182">
        <f t="shared" si="58"/>
        <v>0</v>
      </c>
      <c r="AV161" s="182">
        <f t="shared" si="59"/>
        <v>0</v>
      </c>
      <c r="AW161" s="182">
        <f t="shared" si="60"/>
        <v>0</v>
      </c>
      <c r="AX161" s="235">
        <f t="shared" si="61"/>
        <v>0</v>
      </c>
      <c r="AY161" s="235">
        <f t="shared" si="62"/>
        <v>0</v>
      </c>
      <c r="BC161" s="183">
        <f t="shared" si="6"/>
        <v>0</v>
      </c>
      <c r="BD161" s="183">
        <f t="shared" si="63"/>
        <v>0</v>
      </c>
    </row>
    <row r="162" spans="1:56" s="183" customFormat="1" ht="14.65" hidden="1" customHeight="1" x14ac:dyDescent="0.25">
      <c r="A162" s="238" t="str">
        <f t="shared" si="50"/>
        <v/>
      </c>
      <c r="B162" s="12" t="str">
        <f>IF(LEN(C162)&gt;0,VLOOKUP($F$8,DATA!$A$4:$A$296,1,FALSE),"")</f>
        <v/>
      </c>
      <c r="C162" s="11"/>
      <c r="D162" s="268"/>
      <c r="E162" s="269"/>
      <c r="F162" s="135" t="s">
        <v>119</v>
      </c>
      <c r="G162" s="134" t="s">
        <v>105</v>
      </c>
      <c r="H162" s="125">
        <v>40</v>
      </c>
      <c r="I162" s="223"/>
      <c r="J162" s="223" t="str">
        <f t="shared" si="51"/>
        <v/>
      </c>
      <c r="K162" s="223" t="str">
        <f t="shared" si="51"/>
        <v/>
      </c>
      <c r="L162" s="223" t="str">
        <f t="shared" si="51"/>
        <v/>
      </c>
      <c r="M162" s="223" t="str">
        <f t="shared" si="51"/>
        <v/>
      </c>
      <c r="N162" s="223" t="str">
        <f t="shared" si="51"/>
        <v/>
      </c>
      <c r="O162" s="223" t="str">
        <f t="shared" si="51"/>
        <v/>
      </c>
      <c r="P162" s="223" t="str">
        <f t="shared" si="51"/>
        <v/>
      </c>
      <c r="Q162" s="223" t="str">
        <f t="shared" si="51"/>
        <v/>
      </c>
      <c r="R162" s="223" t="str">
        <f t="shared" si="51"/>
        <v/>
      </c>
      <c r="S162" s="223" t="str">
        <f t="shared" si="51"/>
        <v/>
      </c>
      <c r="T162" s="223" t="str">
        <f t="shared" si="51"/>
        <v/>
      </c>
      <c r="U162" s="223" t="str">
        <f t="shared" si="64"/>
        <v/>
      </c>
      <c r="V162" s="223" t="str">
        <f t="shared" si="52"/>
        <v/>
      </c>
      <c r="W162" s="223" t="str">
        <f t="shared" si="52"/>
        <v/>
      </c>
      <c r="X162" s="223" t="str">
        <f t="shared" si="52"/>
        <v/>
      </c>
      <c r="Y162" s="223" t="str">
        <f t="shared" si="48"/>
        <v/>
      </c>
      <c r="Z162" s="223" t="str">
        <f t="shared" si="48"/>
        <v/>
      </c>
      <c r="AA162" s="223" t="str">
        <f t="shared" si="48"/>
        <v/>
      </c>
      <c r="AB162" s="223" t="str">
        <f t="shared" si="48"/>
        <v/>
      </c>
      <c r="AC162" s="223" t="str">
        <f t="shared" si="48"/>
        <v/>
      </c>
      <c r="AD162" s="223" t="str">
        <f t="shared" si="48"/>
        <v/>
      </c>
      <c r="AE162" s="223" t="str">
        <f t="shared" si="48"/>
        <v/>
      </c>
      <c r="AF162" s="223" t="str">
        <f t="shared" si="48"/>
        <v/>
      </c>
      <c r="AG162" s="223" t="str">
        <f t="shared" si="48"/>
        <v/>
      </c>
      <c r="AH162" s="223" t="str">
        <f t="shared" si="48"/>
        <v/>
      </c>
      <c r="AI162" s="223" t="str">
        <f t="shared" si="48"/>
        <v/>
      </c>
      <c r="AJ162" s="223" t="str">
        <f t="shared" si="65"/>
        <v/>
      </c>
      <c r="AK162" s="223" t="str">
        <f t="shared" si="49"/>
        <v/>
      </c>
      <c r="AL162" s="223" t="str">
        <f t="shared" si="49"/>
        <v/>
      </c>
      <c r="AM162" s="223" t="str">
        <f t="shared" si="49"/>
        <v/>
      </c>
      <c r="AN162" s="223" t="str">
        <f t="shared" si="53"/>
        <v/>
      </c>
      <c r="AO162" s="180"/>
      <c r="AP162" s="181"/>
      <c r="AQ162" s="182">
        <f t="shared" si="54"/>
        <v>0</v>
      </c>
      <c r="AR162" s="182">
        <f t="shared" si="55"/>
        <v>0</v>
      </c>
      <c r="AS162" s="182">
        <f t="shared" si="56"/>
        <v>0</v>
      </c>
      <c r="AT162" s="182">
        <f t="shared" si="57"/>
        <v>0</v>
      </c>
      <c r="AU162" s="182">
        <f t="shared" si="58"/>
        <v>0</v>
      </c>
      <c r="AV162" s="182">
        <f t="shared" si="59"/>
        <v>0</v>
      </c>
      <c r="AW162" s="182">
        <f t="shared" si="60"/>
        <v>0</v>
      </c>
      <c r="AX162" s="235">
        <f t="shared" si="61"/>
        <v>0</v>
      </c>
      <c r="AY162" s="235">
        <f t="shared" si="62"/>
        <v>0</v>
      </c>
      <c r="BC162" s="183">
        <f t="shared" si="6"/>
        <v>0</v>
      </c>
      <c r="BD162" s="183">
        <f t="shared" si="63"/>
        <v>0</v>
      </c>
    </row>
    <row r="163" spans="1:56" s="183" customFormat="1" ht="14.65" customHeight="1" x14ac:dyDescent="0.25">
      <c r="A163" s="238" t="e">
        <f t="shared" si="50"/>
        <v>#VALUE!</v>
      </c>
      <c r="B163" s="12" t="e">
        <f>IF(LEN(C163)&gt;0,VLOOKUP($F$8,DATA!$A$4:$A$296,1,FALSE),"")</f>
        <v>#N/A</v>
      </c>
      <c r="C163" s="11" t="str">
        <f t="shared" si="26"/>
        <v>MAYO</v>
      </c>
      <c r="D163" s="258" t="s">
        <v>1017</v>
      </c>
      <c r="E163" s="269" t="s">
        <v>1019</v>
      </c>
      <c r="F163" s="135" t="s">
        <v>119</v>
      </c>
      <c r="G163" s="134" t="s">
        <v>105</v>
      </c>
      <c r="H163" s="125">
        <v>40</v>
      </c>
      <c r="I163" s="223"/>
      <c r="J163" s="223" t="str">
        <f t="shared" si="51"/>
        <v>A</v>
      </c>
      <c r="K163" s="223" t="str">
        <f t="shared" si="51"/>
        <v>A</v>
      </c>
      <c r="L163" s="223" t="str">
        <f t="shared" si="51"/>
        <v/>
      </c>
      <c r="M163" s="223" t="str">
        <f t="shared" si="51"/>
        <v/>
      </c>
      <c r="N163" s="223" t="str">
        <f t="shared" si="51"/>
        <v>A</v>
      </c>
      <c r="O163" s="223" t="str">
        <f t="shared" si="51"/>
        <v>A</v>
      </c>
      <c r="P163" s="223" t="str">
        <f t="shared" si="51"/>
        <v>A</v>
      </c>
      <c r="Q163" s="223" t="str">
        <f t="shared" si="51"/>
        <v>A</v>
      </c>
      <c r="R163" s="223" t="str">
        <f t="shared" si="51"/>
        <v>A</v>
      </c>
      <c r="S163" s="223" t="str">
        <f t="shared" si="51"/>
        <v/>
      </c>
      <c r="T163" s="223" t="str">
        <f t="shared" si="51"/>
        <v/>
      </c>
      <c r="U163" s="223" t="str">
        <f t="shared" si="64"/>
        <v>A</v>
      </c>
      <c r="V163" s="223" t="str">
        <f t="shared" si="52"/>
        <v>A</v>
      </c>
      <c r="W163" s="223" t="str">
        <f t="shared" si="52"/>
        <v>A</v>
      </c>
      <c r="X163" s="223" t="str">
        <f t="shared" si="52"/>
        <v>A</v>
      </c>
      <c r="Y163" s="223" t="str">
        <f t="shared" si="48"/>
        <v>A</v>
      </c>
      <c r="Z163" s="223" t="str">
        <f t="shared" si="48"/>
        <v/>
      </c>
      <c r="AA163" s="223" t="str">
        <f t="shared" si="48"/>
        <v/>
      </c>
      <c r="AB163" s="223" t="str">
        <f t="shared" si="48"/>
        <v>A</v>
      </c>
      <c r="AC163" s="223" t="str">
        <f t="shared" si="48"/>
        <v>A</v>
      </c>
      <c r="AD163" s="223" t="str">
        <f t="shared" si="48"/>
        <v>A</v>
      </c>
      <c r="AE163" s="223" t="str">
        <f t="shared" si="48"/>
        <v>A</v>
      </c>
      <c r="AF163" s="223" t="str">
        <f t="shared" si="48"/>
        <v>A</v>
      </c>
      <c r="AG163" s="223" t="str">
        <f t="shared" si="48"/>
        <v/>
      </c>
      <c r="AH163" s="223" t="str">
        <f t="shared" si="48"/>
        <v/>
      </c>
      <c r="AI163" s="223" t="str">
        <f t="shared" si="48"/>
        <v>A</v>
      </c>
      <c r="AJ163" s="223" t="str">
        <f t="shared" si="65"/>
        <v>A</v>
      </c>
      <c r="AK163" s="223" t="str">
        <f t="shared" si="49"/>
        <v>A</v>
      </c>
      <c r="AL163" s="223" t="str">
        <f t="shared" si="49"/>
        <v>A</v>
      </c>
      <c r="AM163" s="223" t="str">
        <f t="shared" si="49"/>
        <v>A</v>
      </c>
      <c r="AN163" s="223" t="str">
        <f t="shared" si="53"/>
        <v/>
      </c>
      <c r="AO163" s="180"/>
      <c r="AP163" s="181"/>
      <c r="AQ163" s="182">
        <f t="shared" si="54"/>
        <v>0</v>
      </c>
      <c r="AR163" s="182">
        <f t="shared" si="55"/>
        <v>0</v>
      </c>
      <c r="AS163" s="182">
        <f t="shared" si="56"/>
        <v>0</v>
      </c>
      <c r="AT163" s="182">
        <f t="shared" si="57"/>
        <v>0</v>
      </c>
      <c r="AU163" s="182">
        <f t="shared" si="58"/>
        <v>0</v>
      </c>
      <c r="AV163" s="182">
        <f t="shared" si="59"/>
        <v>0</v>
      </c>
      <c r="AW163" s="182">
        <f t="shared" si="60"/>
        <v>0</v>
      </c>
      <c r="AX163" s="235">
        <f t="shared" si="61"/>
        <v>0</v>
      </c>
      <c r="AY163" s="235">
        <f t="shared" si="62"/>
        <v>0</v>
      </c>
      <c r="BC163" s="183">
        <f>COUNTIF(I163:AM163,"T")</f>
        <v>0</v>
      </c>
      <c r="BD163" s="183">
        <f t="shared" si="63"/>
        <v>0</v>
      </c>
    </row>
    <row r="164" spans="1:56" ht="14.25" customHeight="1" thickBot="1" x14ac:dyDescent="0.25">
      <c r="A164" s="184" t="s">
        <v>19</v>
      </c>
      <c r="B164" s="13" t="str">
        <f>IF(LEN(C164)&gt;0,VLOOKUP($F$6,DATA!$A:$S,2,FALSE),"")</f>
        <v/>
      </c>
      <c r="BC164" s="183"/>
      <c r="BD164" s="183"/>
    </row>
    <row r="165" spans="1:56" ht="12" customHeight="1" x14ac:dyDescent="0.25">
      <c r="A165" s="251" t="s">
        <v>100</v>
      </c>
      <c r="B165" s="252"/>
      <c r="C165" s="253" t="s">
        <v>72</v>
      </c>
      <c r="D165" s="296" t="s">
        <v>136</v>
      </c>
      <c r="E165" s="297"/>
      <c r="F165"/>
      <c r="G165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227"/>
      <c r="AN165" s="228"/>
      <c r="AO165" s="189"/>
      <c r="AP165" s="188"/>
      <c r="AQ165" s="188"/>
      <c r="AR165" s="188"/>
      <c r="AU165" s="188"/>
      <c r="AV165" s="188"/>
      <c r="BC165" s="183"/>
      <c r="BD165" s="183"/>
    </row>
    <row r="166" spans="1:56" ht="12" customHeight="1" x14ac:dyDescent="0.25">
      <c r="A166" s="251" t="s">
        <v>99</v>
      </c>
      <c r="B166" s="252"/>
      <c r="C166" s="254" t="s">
        <v>6</v>
      </c>
      <c r="D166" s="296" t="s">
        <v>141</v>
      </c>
      <c r="E166" s="297"/>
      <c r="F166"/>
      <c r="G166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294"/>
      <c r="AN166" s="295"/>
      <c r="AO166" s="189" t="s">
        <v>20</v>
      </c>
      <c r="AP166" s="188"/>
      <c r="AQ166" s="188"/>
      <c r="AR166" s="188"/>
      <c r="AU166" s="188"/>
      <c r="AV166" s="232" t="s">
        <v>99</v>
      </c>
      <c r="AW166" s="233" t="s">
        <v>141</v>
      </c>
      <c r="AX166" s="233"/>
      <c r="AY166" s="233"/>
      <c r="AZ166" s="233"/>
      <c r="BC166" s="183"/>
      <c r="BD166" s="183"/>
    </row>
    <row r="167" spans="1:56" ht="12" customHeight="1" x14ac:dyDescent="0.25">
      <c r="A167" s="251" t="s">
        <v>145</v>
      </c>
      <c r="B167" s="255"/>
      <c r="C167" s="255"/>
      <c r="D167" s="296" t="s">
        <v>146</v>
      </c>
      <c r="E167" s="297"/>
      <c r="F167"/>
      <c r="G167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87" t="s">
        <v>95</v>
      </c>
      <c r="Y167" s="302" t="s">
        <v>1023</v>
      </c>
      <c r="Z167" s="302"/>
      <c r="AA167" s="302"/>
      <c r="AB167" s="302"/>
      <c r="AC167" s="302"/>
      <c r="AD167" s="302"/>
      <c r="AE167" s="302"/>
      <c r="AF167" s="302"/>
      <c r="AG167" s="302"/>
      <c r="AH167" s="302"/>
      <c r="AI167" s="302"/>
      <c r="AJ167" s="302"/>
      <c r="AK167" s="302"/>
      <c r="AL167" s="302"/>
      <c r="AM167" s="294"/>
      <c r="AN167" s="295"/>
      <c r="AO167" s="189" t="s">
        <v>24</v>
      </c>
      <c r="AP167" s="188"/>
      <c r="AQ167" s="188"/>
      <c r="AR167" s="188"/>
      <c r="AU167" s="188"/>
      <c r="AV167" s="232" t="s">
        <v>145</v>
      </c>
      <c r="AW167" s="233" t="s">
        <v>146</v>
      </c>
      <c r="AX167" s="233"/>
      <c r="AY167" s="233"/>
      <c r="AZ167" s="233"/>
      <c r="BC167" s="183"/>
      <c r="BD167" s="183"/>
    </row>
    <row r="168" spans="1:56" ht="12" customHeight="1" x14ac:dyDescent="0.25">
      <c r="A168" s="251" t="s">
        <v>143</v>
      </c>
      <c r="B168" s="252"/>
      <c r="C168" s="255"/>
      <c r="D168" s="296" t="s">
        <v>144</v>
      </c>
      <c r="E168" s="297"/>
      <c r="F168"/>
      <c r="G168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294"/>
      <c r="AN168" s="295"/>
      <c r="AO168" s="189" t="s">
        <v>52</v>
      </c>
      <c r="AP168" s="188"/>
      <c r="AQ168" s="188"/>
      <c r="AR168" s="188"/>
      <c r="AU168" s="188"/>
      <c r="AV168" s="232" t="s">
        <v>143</v>
      </c>
      <c r="AW168" s="233" t="s">
        <v>144</v>
      </c>
      <c r="AX168" s="233"/>
      <c r="AY168" s="233"/>
      <c r="AZ168" s="233"/>
      <c r="BC168" s="183"/>
      <c r="BD168" s="183"/>
    </row>
    <row r="169" spans="1:56" ht="12" customHeight="1" x14ac:dyDescent="0.25">
      <c r="A169" s="251" t="s">
        <v>140</v>
      </c>
      <c r="B169" s="252"/>
      <c r="C169" s="256" t="s">
        <v>8</v>
      </c>
      <c r="D169" s="296" t="s">
        <v>139</v>
      </c>
      <c r="E169" s="297"/>
      <c r="F169"/>
      <c r="G16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3"/>
      <c r="AN169" s="234"/>
      <c r="AO169" s="188"/>
      <c r="AP169" s="188"/>
      <c r="AQ169" s="188"/>
      <c r="AR169" s="188"/>
      <c r="AU169" s="188"/>
      <c r="AV169" s="232"/>
      <c r="AW169" s="233"/>
      <c r="AX169" s="233"/>
      <c r="AY169" s="233"/>
      <c r="AZ169" s="233"/>
      <c r="BC169" s="183"/>
      <c r="BD169" s="183"/>
    </row>
    <row r="170" spans="1:56" ht="12" customHeight="1" x14ac:dyDescent="0.25">
      <c r="A170" s="251" t="s">
        <v>137</v>
      </c>
      <c r="B170" s="252"/>
      <c r="C170" s="257" t="s">
        <v>68</v>
      </c>
      <c r="D170" s="296" t="s">
        <v>138</v>
      </c>
      <c r="E170" s="297"/>
      <c r="F170"/>
      <c r="G170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N170" s="229"/>
      <c r="AV170" s="232" t="s">
        <v>140</v>
      </c>
      <c r="AW170" s="233" t="s">
        <v>139</v>
      </c>
      <c r="AX170" s="233"/>
      <c r="AY170" s="233"/>
      <c r="AZ170" s="233"/>
      <c r="BC170" s="183"/>
      <c r="BD170" s="183"/>
    </row>
    <row r="171" spans="1:56" ht="12" customHeight="1" x14ac:dyDescent="0.25">
      <c r="A171" s="251" t="s">
        <v>73</v>
      </c>
      <c r="B171" s="255"/>
      <c r="C171" s="255"/>
      <c r="D171" s="296" t="s">
        <v>155</v>
      </c>
      <c r="E171" s="297"/>
      <c r="F171"/>
      <c r="G171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N171" s="229"/>
      <c r="AV171" s="232" t="s">
        <v>137</v>
      </c>
      <c r="AW171" s="293" t="s">
        <v>138</v>
      </c>
      <c r="AX171" s="293"/>
      <c r="AY171" s="293"/>
      <c r="AZ171" s="293"/>
      <c r="BC171" s="183"/>
      <c r="BD171" s="183"/>
    </row>
    <row r="172" spans="1:56" ht="12" customHeight="1" x14ac:dyDescent="0.25">
      <c r="A172" s="251" t="s">
        <v>97</v>
      </c>
      <c r="B172" s="252"/>
      <c r="C172" s="255"/>
      <c r="D172" s="296" t="s">
        <v>142</v>
      </c>
      <c r="E172" s="297"/>
      <c r="F172"/>
      <c r="G172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N172" s="229"/>
      <c r="AV172" s="232" t="s">
        <v>73</v>
      </c>
      <c r="AW172" s="233" t="s">
        <v>949</v>
      </c>
      <c r="AX172" s="233"/>
      <c r="AY172" s="233"/>
      <c r="AZ172" s="233"/>
      <c r="BC172" s="183"/>
      <c r="BD172" s="183"/>
    </row>
    <row r="173" spans="1:56" ht="12" customHeight="1" x14ac:dyDescent="0.25">
      <c r="A173" s="251" t="s">
        <v>98</v>
      </c>
      <c r="B173" s="255"/>
      <c r="C173" s="255"/>
      <c r="D173" s="296" t="s">
        <v>147</v>
      </c>
      <c r="E173" s="297"/>
      <c r="F173"/>
      <c r="G173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N173" s="229"/>
      <c r="AV173" s="232" t="s">
        <v>97</v>
      </c>
      <c r="AW173" s="233" t="s">
        <v>142</v>
      </c>
      <c r="AX173" s="233"/>
      <c r="AY173" s="233"/>
      <c r="AZ173" s="233"/>
      <c r="BC173" s="183"/>
      <c r="BD173" s="183"/>
    </row>
    <row r="174" spans="1:56" ht="12" customHeight="1" x14ac:dyDescent="0.25">
      <c r="A174" s="251" t="s">
        <v>96</v>
      </c>
      <c r="B174" s="255"/>
      <c r="C174" s="255"/>
      <c r="D174" s="296" t="s">
        <v>148</v>
      </c>
      <c r="E174" s="297"/>
      <c r="F174"/>
      <c r="G174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N174" s="229"/>
      <c r="AV174" s="232" t="s">
        <v>98</v>
      </c>
      <c r="AW174" s="233" t="s">
        <v>147</v>
      </c>
      <c r="AX174" s="233"/>
      <c r="AY174" s="233"/>
      <c r="AZ174" s="233"/>
      <c r="BC174" s="183"/>
      <c r="BD174" s="183"/>
    </row>
    <row r="175" spans="1:56" ht="12" customHeight="1" x14ac:dyDescent="0.25">
      <c r="A175" s="251" t="s">
        <v>2</v>
      </c>
      <c r="B175" s="255"/>
      <c r="C175" s="255"/>
      <c r="D175" s="296" t="s">
        <v>950</v>
      </c>
      <c r="E175" s="297"/>
      <c r="F175"/>
      <c r="G175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N175" s="229"/>
      <c r="AV175" s="232" t="s">
        <v>96</v>
      </c>
      <c r="AW175" s="233" t="s">
        <v>148</v>
      </c>
      <c r="AX175" s="233"/>
      <c r="AY175" s="233"/>
      <c r="AZ175" s="233"/>
      <c r="BC175" s="183"/>
      <c r="BD175" s="183"/>
    </row>
    <row r="176" spans="1:56" ht="12" hidden="1" customHeight="1" thickBot="1" x14ac:dyDescent="0.3">
      <c r="A176" s="163"/>
      <c r="B176" s="163"/>
      <c r="C176" s="163"/>
      <c r="D176" s="163"/>
      <c r="E176" s="163"/>
      <c r="F176" s="163"/>
      <c r="G176" s="163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230"/>
      <c r="AN176" s="231"/>
      <c r="BC176" s="183"/>
      <c r="BD176" s="183"/>
    </row>
    <row r="177" spans="1:6" x14ac:dyDescent="0.2">
      <c r="A177" s="139"/>
      <c r="B177" s="139"/>
      <c r="C177" s="139"/>
      <c r="D177" s="139"/>
      <c r="E177" s="139"/>
      <c r="F177" s="190"/>
    </row>
  </sheetData>
  <mergeCells count="42">
    <mergeCell ref="A10:A12"/>
    <mergeCell ref="AG7:AK7"/>
    <mergeCell ref="D165:E165"/>
    <mergeCell ref="F10:F12"/>
    <mergeCell ref="E10:E12"/>
    <mergeCell ref="H10:H12"/>
    <mergeCell ref="G10:G12"/>
    <mergeCell ref="B11:B12"/>
    <mergeCell ref="C11:C12"/>
    <mergeCell ref="D175:E175"/>
    <mergeCell ref="D171:E171"/>
    <mergeCell ref="D172:E172"/>
    <mergeCell ref="D173:E173"/>
    <mergeCell ref="D174:E174"/>
    <mergeCell ref="AW171:AZ171"/>
    <mergeCell ref="AM167:AN167"/>
    <mergeCell ref="D170:E170"/>
    <mergeCell ref="D169:E169"/>
    <mergeCell ref="AO11:AO12"/>
    <mergeCell ref="AM168:AN168"/>
    <mergeCell ref="AM166:AN166"/>
    <mergeCell ref="AN11:AN12"/>
    <mergeCell ref="D168:E168"/>
    <mergeCell ref="Y167:AL167"/>
    <mergeCell ref="D166:E166"/>
    <mergeCell ref="D167:E167"/>
    <mergeCell ref="D10:D12"/>
    <mergeCell ref="I10:AM10"/>
    <mergeCell ref="E1:AI2"/>
    <mergeCell ref="J7:M7"/>
    <mergeCell ref="J8:M8"/>
    <mergeCell ref="F8:H8"/>
    <mergeCell ref="N7:Z7"/>
    <mergeCell ref="N8:Z8"/>
    <mergeCell ref="F6:Z6"/>
    <mergeCell ref="F7:H7"/>
    <mergeCell ref="S5:U5"/>
    <mergeCell ref="Q5:R5"/>
    <mergeCell ref="E4:AJ4"/>
    <mergeCell ref="AC5:AI5"/>
    <mergeCell ref="G5:K5"/>
    <mergeCell ref="A3:AM3"/>
  </mergeCells>
  <conditionalFormatting sqref="I12:AM12">
    <cfRule type="cellIs" dxfId="36" priority="47" operator="equal">
      <formula>"do."</formula>
    </cfRule>
    <cfRule type="cellIs" dxfId="35" priority="50" operator="equal">
      <formula>"D"</formula>
    </cfRule>
    <cfRule type="containsText" dxfId="34" priority="51" operator="containsText" text="S">
      <formula>NOT(ISERROR(SEARCH("S",I12)))</formula>
    </cfRule>
  </conditionalFormatting>
  <conditionalFormatting sqref="F8:H8">
    <cfRule type="cellIs" dxfId="33" priority="12" operator="equal">
      <formula>0</formula>
    </cfRule>
  </conditionalFormatting>
  <conditionalFormatting sqref="I14:AN163">
    <cfRule type="cellIs" dxfId="32" priority="7" operator="equal">
      <formula>"F"</formula>
    </cfRule>
    <cfRule type="cellIs" dxfId="31" priority="8" operator="equal">
      <formula>"P"</formula>
    </cfRule>
    <cfRule type="cellIs" dxfId="30" priority="9" operator="equal">
      <formula>"LS"</formula>
    </cfRule>
    <cfRule type="cellIs" dxfId="29" priority="10" operator="equal">
      <formula>"T"</formula>
    </cfRule>
    <cfRule type="cellIs" dxfId="28" priority="11" operator="equal">
      <formula>"I"</formula>
    </cfRule>
  </conditionalFormatting>
  <conditionalFormatting sqref="AC5:AI5">
    <cfRule type="cellIs" dxfId="27" priority="6" operator="equal">
      <formula>0</formula>
    </cfRule>
  </conditionalFormatting>
  <conditionalFormatting sqref="I13:AN163">
    <cfRule type="cellIs" dxfId="26" priority="122" operator="equal">
      <formula>$C$165</formula>
    </cfRule>
    <cfRule type="cellIs" dxfId="25" priority="123" operator="equal">
      <formula>$C$165</formula>
    </cfRule>
  </conditionalFormatting>
  <conditionalFormatting sqref="I14:AM163">
    <cfRule type="cellIs" dxfId="24" priority="1" operator="equal">
      <formula>"F"</formula>
    </cfRule>
    <cfRule type="cellIs" dxfId="23" priority="2" operator="equal">
      <formula>"P"</formula>
    </cfRule>
    <cfRule type="cellIs" dxfId="22" priority="3" operator="equal">
      <formula>"LS"</formula>
    </cfRule>
    <cfRule type="cellIs" dxfId="21" priority="4" operator="equal">
      <formula>"T"</formula>
    </cfRule>
    <cfRule type="cellIs" dxfId="20" priority="5" operator="equal">
      <formula>"I"</formula>
    </cfRule>
  </conditionalFormatting>
  <conditionalFormatting sqref="AM14:AN163 I13:AM163">
    <cfRule type="cellIs" dxfId="19" priority="174" operator="equal">
      <formula>#REF!</formula>
    </cfRule>
    <cfRule type="cellIs" dxfId="18" priority="175" operator="equal">
      <formula>$C$166</formula>
    </cfRule>
    <cfRule type="cellIs" dxfId="17" priority="176" operator="equal">
      <formula>$C$169</formula>
    </cfRule>
    <cfRule type="cellIs" dxfId="16" priority="177" operator="equal">
      <formula>$C$170</formula>
    </cfRule>
    <cfRule type="cellIs" dxfId="15" priority="178" operator="equal">
      <formula>$I$12="S"</formula>
    </cfRule>
    <cfRule type="cellIs" dxfId="14" priority="179" operator="equal">
      <formula>$G$170</formula>
    </cfRule>
  </conditionalFormatting>
  <dataValidations count="6">
    <dataValidation type="list" allowBlank="1" showInputMessage="1" showErrorMessage="1" sqref="G5">
      <formula1>MESES</formula1>
    </dataValidation>
    <dataValidation type="list" allowBlank="1" showInputMessage="1" showErrorMessage="1" sqref="D13 C13:C163 C164:D164">
      <formula1>$B$334:$B$345</formula1>
    </dataValidation>
    <dataValidation type="list" allowBlank="1" showInputMessage="1" showErrorMessage="1" sqref="AC5">
      <formula1>$BG$2:$BG$5</formula1>
    </dataValidation>
    <dataValidation type="list" allowBlank="1" showInputMessage="1" showErrorMessage="1" sqref="G14:G163">
      <formula1>$BF$2:$BF$6</formula1>
    </dataValidation>
    <dataValidation type="list" allowBlank="1" showInputMessage="1" showErrorMessage="1" sqref="I14:AM163">
      <formula1>"A,I,LG,LS,LGU,TR,F,T,P,H,V"</formula1>
    </dataValidation>
    <dataValidation type="list" allowBlank="1" showInputMessage="1" sqref="F14:F163">
      <formula1>$BE$2:$BE$17</formula1>
    </dataValidation>
  </dataValidations>
  <pageMargins left="0.43307086614173229" right="0.23622047244094491" top="0.31496062992125984" bottom="0.19685039370078741" header="0.31496062992125984" footer="0.15748031496062992"/>
  <pageSetup paperSize="9" scale="68" orientation="landscape" r:id="rId1"/>
  <ignoredErrors>
    <ignoredError sqref="I13: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9525</xdr:colOff>
                    <xdr:row>4</xdr:row>
                    <xdr:rowOff>0</xdr:rowOff>
                  </from>
                  <to>
                    <xdr:col>22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DATA!#REF!</xm:f>
          </x14:formula1>
          <xm:sqref>C177:D723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XEZ197"/>
  <sheetViews>
    <sheetView tabSelected="1" view="pageBreakPreview" topLeftCell="E1" zoomScaleNormal="100" zoomScaleSheetLayoutView="100" workbookViewId="0">
      <pane ySplit="12" topLeftCell="A163" activePane="bottomLeft" state="frozen"/>
      <selection pane="bottomLeft" activeCell="J167" sqref="J167"/>
    </sheetView>
  </sheetViews>
  <sheetFormatPr baseColWidth="10" defaultColWidth="0" defaultRowHeight="12.75" x14ac:dyDescent="0.2"/>
  <cols>
    <col min="1" max="1" width="4" style="20" bestFit="1" customWidth="1"/>
    <col min="2" max="2" width="8.28515625" style="20" hidden="1" customWidth="1"/>
    <col min="3" max="3" width="4.28515625" style="20" hidden="1" customWidth="1"/>
    <col min="4" max="4" width="11" style="20" customWidth="1"/>
    <col min="5" max="5" width="36.5703125" style="20" customWidth="1"/>
    <col min="6" max="6" width="10.28515625" style="202" customWidth="1"/>
    <col min="7" max="7" width="10.5703125" style="20" customWidth="1"/>
    <col min="8" max="8" width="9.7109375" style="20" customWidth="1"/>
    <col min="9" max="9" width="2.28515625" style="20" customWidth="1"/>
    <col min="10" max="10" width="13.85546875" style="20" customWidth="1"/>
    <col min="11" max="11" width="2" style="20" customWidth="1"/>
    <col min="12" max="12" width="8" style="20" customWidth="1"/>
    <col min="13" max="13" width="8.28515625" style="20" customWidth="1"/>
    <col min="14" max="14" width="6.5703125" style="20" customWidth="1"/>
    <col min="15" max="15" width="2.5703125" style="20" customWidth="1"/>
    <col min="16" max="16" width="10.5703125" style="20" customWidth="1"/>
    <col min="17" max="17" width="2.28515625" style="20" customWidth="1"/>
    <col min="18" max="18" width="9.42578125" style="20" customWidth="1"/>
    <col min="19" max="19" width="2.140625" style="20" customWidth="1"/>
    <col min="20" max="21" width="10.7109375" style="20" customWidth="1"/>
    <col min="22" max="22" width="2" style="20" customWidth="1"/>
    <col min="23" max="23" width="8.85546875" style="20" customWidth="1"/>
    <col min="24" max="24" width="11.140625" style="20" customWidth="1"/>
    <col min="25" max="25" width="2.28515625" style="20" customWidth="1"/>
    <col min="26" max="26" width="11.28515625" style="20" customWidth="1"/>
    <col min="27" max="27" width="1.85546875" style="20" customWidth="1"/>
    <col min="28" max="35" width="3.7109375" style="20" customWidth="1"/>
    <col min="36" max="36" width="13.7109375" style="20" customWidth="1"/>
    <col min="37" max="37" width="4.7109375" style="20" hidden="1" customWidth="1"/>
    <col min="38" max="38" width="6.85546875" style="20" hidden="1" customWidth="1"/>
    <col min="39" max="43" width="0" style="163" hidden="1" customWidth="1"/>
    <col min="44" max="251" width="11.5703125" style="163" hidden="1"/>
    <col min="252" max="252" width="3.28515625" style="163" hidden="1"/>
    <col min="253" max="253" width="30.28515625" style="163" hidden="1"/>
    <col min="254" max="254" width="5" style="163" hidden="1"/>
    <col min="255" max="255" width="5.28515625" style="163" hidden="1"/>
    <col min="256" max="263" width="2.5703125" style="163" hidden="1"/>
    <col min="264" max="264" width="3.5703125" style="163" hidden="1"/>
    <col min="265" max="265" width="3" style="163" hidden="1"/>
    <col min="266" max="266" width="3.42578125" style="163" hidden="1"/>
    <col min="267" max="267" width="3.28515625" style="163" hidden="1"/>
    <col min="268" max="269" width="2.7109375" style="163" hidden="1"/>
    <col min="270" max="270" width="3" style="163" hidden="1"/>
    <col min="271" max="272" width="2.7109375" style="163" hidden="1"/>
    <col min="273" max="273" width="3" style="163" hidden="1"/>
    <col min="274" max="274" width="2.7109375" style="163" hidden="1"/>
    <col min="275" max="275" width="3" style="163" hidden="1"/>
    <col min="276" max="277" width="2.7109375" style="163" hidden="1"/>
    <col min="278" max="279" width="3" style="163" hidden="1"/>
    <col min="280" max="280" width="2.7109375" style="163" hidden="1"/>
    <col min="281" max="281" width="3.42578125" style="163" hidden="1"/>
    <col min="282" max="282" width="2.7109375" style="163" hidden="1"/>
    <col min="283" max="283" width="3" style="163" hidden="1"/>
    <col min="284" max="285" width="3.28515625" style="163" hidden="1"/>
    <col min="286" max="286" width="2.7109375" style="163" hidden="1"/>
    <col min="287" max="287" width="6.5703125" style="163" hidden="1"/>
    <col min="288" max="288" width="20" style="163" hidden="1"/>
    <col min="289" max="507" width="11.5703125" style="163" hidden="1"/>
    <col min="508" max="508" width="3.28515625" style="163" hidden="1"/>
    <col min="509" max="509" width="30.28515625" style="163" hidden="1"/>
    <col min="510" max="510" width="5" style="163" hidden="1"/>
    <col min="511" max="511" width="5.28515625" style="163" hidden="1"/>
    <col min="512" max="519" width="2.5703125" style="163" hidden="1"/>
    <col min="520" max="520" width="3.5703125" style="163" hidden="1"/>
    <col min="521" max="521" width="3" style="163" hidden="1"/>
    <col min="522" max="522" width="3.42578125" style="163" hidden="1"/>
    <col min="523" max="523" width="3.28515625" style="163" hidden="1"/>
    <col min="524" max="525" width="2.7109375" style="163" hidden="1"/>
    <col min="526" max="526" width="3" style="163" hidden="1"/>
    <col min="527" max="528" width="2.7109375" style="163" hidden="1"/>
    <col min="529" max="529" width="3" style="163" hidden="1"/>
    <col min="530" max="530" width="2.7109375" style="163" hidden="1"/>
    <col min="531" max="531" width="3" style="163" hidden="1"/>
    <col min="532" max="533" width="2.7109375" style="163" hidden="1"/>
    <col min="534" max="535" width="3" style="163" hidden="1"/>
    <col min="536" max="536" width="2.7109375" style="163" hidden="1"/>
    <col min="537" max="537" width="3.42578125" style="163" hidden="1"/>
    <col min="538" max="538" width="2.7109375" style="163" hidden="1"/>
    <col min="539" max="539" width="3" style="163" hidden="1"/>
    <col min="540" max="541" width="3.28515625" style="163" hidden="1"/>
    <col min="542" max="542" width="2.7109375" style="163" hidden="1"/>
    <col min="543" max="543" width="6.5703125" style="163" hidden="1"/>
    <col min="544" max="544" width="20" style="163" hidden="1"/>
    <col min="545" max="763" width="11.5703125" style="163" hidden="1"/>
    <col min="764" max="764" width="3.28515625" style="163" hidden="1"/>
    <col min="765" max="765" width="30.28515625" style="163" hidden="1"/>
    <col min="766" max="766" width="5" style="163" hidden="1"/>
    <col min="767" max="767" width="5.28515625" style="163" hidden="1"/>
    <col min="768" max="775" width="2.5703125" style="163" hidden="1"/>
    <col min="776" max="776" width="3.5703125" style="163" hidden="1"/>
    <col min="777" max="777" width="3" style="163" hidden="1"/>
    <col min="778" max="778" width="3.42578125" style="163" hidden="1"/>
    <col min="779" max="779" width="3.28515625" style="163" hidden="1"/>
    <col min="780" max="781" width="2.7109375" style="163" hidden="1"/>
    <col min="782" max="782" width="3" style="163" hidden="1"/>
    <col min="783" max="784" width="2.7109375" style="163" hidden="1"/>
    <col min="785" max="785" width="3" style="163" hidden="1"/>
    <col min="786" max="786" width="2.7109375" style="163" hidden="1"/>
    <col min="787" max="787" width="3" style="163" hidden="1"/>
    <col min="788" max="789" width="2.7109375" style="163" hidden="1"/>
    <col min="790" max="791" width="3" style="163" hidden="1"/>
    <col min="792" max="792" width="2.7109375" style="163" hidden="1"/>
    <col min="793" max="793" width="3.42578125" style="163" hidden="1"/>
    <col min="794" max="794" width="2.7109375" style="163" hidden="1"/>
    <col min="795" max="795" width="3" style="163" hidden="1"/>
    <col min="796" max="797" width="3.28515625" style="163" hidden="1"/>
    <col min="798" max="798" width="2.7109375" style="163" hidden="1"/>
    <col min="799" max="799" width="6.5703125" style="163" hidden="1"/>
    <col min="800" max="800" width="20" style="163" hidden="1"/>
    <col min="801" max="1019" width="11.5703125" style="163" hidden="1"/>
    <col min="1020" max="1020" width="3.28515625" style="163" hidden="1"/>
    <col min="1021" max="1021" width="30.28515625" style="163" hidden="1"/>
    <col min="1022" max="1022" width="5" style="163" hidden="1"/>
    <col min="1023" max="1023" width="5.28515625" style="163" hidden="1"/>
    <col min="1024" max="1031" width="2.5703125" style="163" hidden="1"/>
    <col min="1032" max="1032" width="3.5703125" style="163" hidden="1"/>
    <col min="1033" max="1033" width="3" style="163" hidden="1"/>
    <col min="1034" max="1034" width="3.42578125" style="163" hidden="1"/>
    <col min="1035" max="1035" width="3.28515625" style="163" hidden="1"/>
    <col min="1036" max="1037" width="2.7109375" style="163" hidden="1"/>
    <col min="1038" max="1038" width="3" style="163" hidden="1"/>
    <col min="1039" max="1040" width="2.7109375" style="163" hidden="1"/>
    <col min="1041" max="1041" width="3" style="163" hidden="1"/>
    <col min="1042" max="1042" width="2.7109375" style="163" hidden="1"/>
    <col min="1043" max="1043" width="3" style="163" hidden="1"/>
    <col min="1044" max="1045" width="2.7109375" style="163" hidden="1"/>
    <col min="1046" max="1047" width="3" style="163" hidden="1"/>
    <col min="1048" max="1048" width="2.7109375" style="163" hidden="1"/>
    <col min="1049" max="1049" width="3.42578125" style="163" hidden="1"/>
    <col min="1050" max="1050" width="2.7109375" style="163" hidden="1"/>
    <col min="1051" max="1051" width="3" style="163" hidden="1"/>
    <col min="1052" max="1053" width="3.28515625" style="163" hidden="1"/>
    <col min="1054" max="1054" width="2.7109375" style="163" hidden="1"/>
    <col min="1055" max="1055" width="6.5703125" style="163" hidden="1"/>
    <col min="1056" max="1056" width="20" style="163" hidden="1"/>
    <col min="1057" max="1275" width="11.5703125" style="163" hidden="1"/>
    <col min="1276" max="1276" width="3.28515625" style="163" hidden="1"/>
    <col min="1277" max="1277" width="30.28515625" style="163" hidden="1"/>
    <col min="1278" max="1278" width="5" style="163" hidden="1"/>
    <col min="1279" max="1279" width="5.28515625" style="163" hidden="1"/>
    <col min="1280" max="1287" width="2.5703125" style="163" hidden="1"/>
    <col min="1288" max="1288" width="3.5703125" style="163" hidden="1"/>
    <col min="1289" max="1289" width="3" style="163" hidden="1"/>
    <col min="1290" max="1290" width="3.42578125" style="163" hidden="1"/>
    <col min="1291" max="1291" width="3.28515625" style="163" hidden="1"/>
    <col min="1292" max="1293" width="2.7109375" style="163" hidden="1"/>
    <col min="1294" max="1294" width="3" style="163" hidden="1"/>
    <col min="1295" max="1296" width="2.7109375" style="163" hidden="1"/>
    <col min="1297" max="1297" width="3" style="163" hidden="1"/>
    <col min="1298" max="1298" width="2.7109375" style="163" hidden="1"/>
    <col min="1299" max="1299" width="3" style="163" hidden="1"/>
    <col min="1300" max="1301" width="2.7109375" style="163" hidden="1"/>
    <col min="1302" max="1303" width="3" style="163" hidden="1"/>
    <col min="1304" max="1304" width="2.7109375" style="163" hidden="1"/>
    <col min="1305" max="1305" width="3.42578125" style="163" hidden="1"/>
    <col min="1306" max="1306" width="2.7109375" style="163" hidden="1"/>
    <col min="1307" max="1307" width="3" style="163" hidden="1"/>
    <col min="1308" max="1309" width="3.28515625" style="163" hidden="1"/>
    <col min="1310" max="1310" width="2.7109375" style="163" hidden="1"/>
    <col min="1311" max="1311" width="6.5703125" style="163" hidden="1"/>
    <col min="1312" max="1312" width="20" style="163" hidden="1"/>
    <col min="1313" max="1531" width="11.5703125" style="163" hidden="1"/>
    <col min="1532" max="1532" width="3.28515625" style="163" hidden="1"/>
    <col min="1533" max="1533" width="30.28515625" style="163" hidden="1"/>
    <col min="1534" max="1534" width="5" style="163" hidden="1"/>
    <col min="1535" max="1535" width="5.28515625" style="163" hidden="1"/>
    <col min="1536" max="1543" width="2.5703125" style="163" hidden="1"/>
    <col min="1544" max="1544" width="3.5703125" style="163" hidden="1"/>
    <col min="1545" max="1545" width="3" style="163" hidden="1"/>
    <col min="1546" max="1546" width="3.42578125" style="163" hidden="1"/>
    <col min="1547" max="1547" width="3.28515625" style="163" hidden="1"/>
    <col min="1548" max="1549" width="2.7109375" style="163" hidden="1"/>
    <col min="1550" max="1550" width="3" style="163" hidden="1"/>
    <col min="1551" max="1552" width="2.7109375" style="163" hidden="1"/>
    <col min="1553" max="1553" width="3" style="163" hidden="1"/>
    <col min="1554" max="1554" width="2.7109375" style="163" hidden="1"/>
    <col min="1555" max="1555" width="3" style="163" hidden="1"/>
    <col min="1556" max="1557" width="2.7109375" style="163" hidden="1"/>
    <col min="1558" max="1559" width="3" style="163" hidden="1"/>
    <col min="1560" max="1560" width="2.7109375" style="163" hidden="1"/>
    <col min="1561" max="1561" width="3.42578125" style="163" hidden="1"/>
    <col min="1562" max="1562" width="2.7109375" style="163" hidden="1"/>
    <col min="1563" max="1563" width="3" style="163" hidden="1"/>
    <col min="1564" max="1565" width="3.28515625" style="163" hidden="1"/>
    <col min="1566" max="1566" width="2.7109375" style="163" hidden="1"/>
    <col min="1567" max="1567" width="6.5703125" style="163" hidden="1"/>
    <col min="1568" max="1568" width="20" style="163" hidden="1"/>
    <col min="1569" max="1787" width="11.5703125" style="163" hidden="1"/>
    <col min="1788" max="1788" width="3.28515625" style="163" hidden="1"/>
    <col min="1789" max="1789" width="30.28515625" style="163" hidden="1"/>
    <col min="1790" max="1790" width="5" style="163" hidden="1"/>
    <col min="1791" max="1791" width="5.28515625" style="163" hidden="1"/>
    <col min="1792" max="1799" width="2.5703125" style="163" hidden="1"/>
    <col min="1800" max="1800" width="3.5703125" style="163" hidden="1"/>
    <col min="1801" max="1801" width="3" style="163" hidden="1"/>
    <col min="1802" max="1802" width="3.42578125" style="163" hidden="1"/>
    <col min="1803" max="1803" width="3.28515625" style="163" hidden="1"/>
    <col min="1804" max="1805" width="2.7109375" style="163" hidden="1"/>
    <col min="1806" max="1806" width="3" style="163" hidden="1"/>
    <col min="1807" max="1808" width="2.7109375" style="163" hidden="1"/>
    <col min="1809" max="1809" width="3" style="163" hidden="1"/>
    <col min="1810" max="1810" width="2.7109375" style="163" hidden="1"/>
    <col min="1811" max="1811" width="3" style="163" hidden="1"/>
    <col min="1812" max="1813" width="2.7109375" style="163" hidden="1"/>
    <col min="1814" max="1815" width="3" style="163" hidden="1"/>
    <col min="1816" max="1816" width="2.7109375" style="163" hidden="1"/>
    <col min="1817" max="1817" width="3.42578125" style="163" hidden="1"/>
    <col min="1818" max="1818" width="2.7109375" style="163" hidden="1"/>
    <col min="1819" max="1819" width="3" style="163" hidden="1"/>
    <col min="1820" max="1821" width="3.28515625" style="163" hidden="1"/>
    <col min="1822" max="1822" width="2.7109375" style="163" hidden="1"/>
    <col min="1823" max="1823" width="6.5703125" style="163" hidden="1"/>
    <col min="1824" max="1824" width="20" style="163" hidden="1"/>
    <col min="1825" max="2043" width="11.5703125" style="163" hidden="1"/>
    <col min="2044" max="2044" width="3.28515625" style="163" hidden="1"/>
    <col min="2045" max="2045" width="30.28515625" style="163" hidden="1"/>
    <col min="2046" max="2046" width="5" style="163" hidden="1"/>
    <col min="2047" max="2047" width="5.28515625" style="163" hidden="1"/>
    <col min="2048" max="2055" width="2.5703125" style="163" hidden="1"/>
    <col min="2056" max="2056" width="3.5703125" style="163" hidden="1"/>
    <col min="2057" max="2057" width="3" style="163" hidden="1"/>
    <col min="2058" max="2058" width="3.42578125" style="163" hidden="1"/>
    <col min="2059" max="2059" width="3.28515625" style="163" hidden="1"/>
    <col min="2060" max="2061" width="2.7109375" style="163" hidden="1"/>
    <col min="2062" max="2062" width="3" style="163" hidden="1"/>
    <col min="2063" max="2064" width="2.7109375" style="163" hidden="1"/>
    <col min="2065" max="2065" width="3" style="163" hidden="1"/>
    <col min="2066" max="2066" width="2.7109375" style="163" hidden="1"/>
    <col min="2067" max="2067" width="3" style="163" hidden="1"/>
    <col min="2068" max="2069" width="2.7109375" style="163" hidden="1"/>
    <col min="2070" max="2071" width="3" style="163" hidden="1"/>
    <col min="2072" max="2072" width="2.7109375" style="163" hidden="1"/>
    <col min="2073" max="2073" width="3.42578125" style="163" hidden="1"/>
    <col min="2074" max="2074" width="2.7109375" style="163" hidden="1"/>
    <col min="2075" max="2075" width="3" style="163" hidden="1"/>
    <col min="2076" max="2077" width="3.28515625" style="163" hidden="1"/>
    <col min="2078" max="2078" width="2.7109375" style="163" hidden="1"/>
    <col min="2079" max="2079" width="6.5703125" style="163" hidden="1"/>
    <col min="2080" max="2080" width="20" style="163" hidden="1"/>
    <col min="2081" max="2299" width="11.5703125" style="163" hidden="1"/>
    <col min="2300" max="2300" width="3.28515625" style="163" hidden="1"/>
    <col min="2301" max="2301" width="30.28515625" style="163" hidden="1"/>
    <col min="2302" max="2302" width="5" style="163" hidden="1"/>
    <col min="2303" max="2303" width="5.28515625" style="163" hidden="1"/>
    <col min="2304" max="2311" width="2.5703125" style="163" hidden="1"/>
    <col min="2312" max="2312" width="3.5703125" style="163" hidden="1"/>
    <col min="2313" max="2313" width="3" style="163" hidden="1"/>
    <col min="2314" max="2314" width="3.42578125" style="163" hidden="1"/>
    <col min="2315" max="2315" width="3.28515625" style="163" hidden="1"/>
    <col min="2316" max="2317" width="2.7109375" style="163" hidden="1"/>
    <col min="2318" max="2318" width="3" style="163" hidden="1"/>
    <col min="2319" max="2320" width="2.7109375" style="163" hidden="1"/>
    <col min="2321" max="2321" width="3" style="163" hidden="1"/>
    <col min="2322" max="2322" width="2.7109375" style="163" hidden="1"/>
    <col min="2323" max="2323" width="3" style="163" hidden="1"/>
    <col min="2324" max="2325" width="2.7109375" style="163" hidden="1"/>
    <col min="2326" max="2327" width="3" style="163" hidden="1"/>
    <col min="2328" max="2328" width="2.7109375" style="163" hidden="1"/>
    <col min="2329" max="2329" width="3.42578125" style="163" hidden="1"/>
    <col min="2330" max="2330" width="2.7109375" style="163" hidden="1"/>
    <col min="2331" max="2331" width="3" style="163" hidden="1"/>
    <col min="2332" max="2333" width="3.28515625" style="163" hidden="1"/>
    <col min="2334" max="2334" width="2.7109375" style="163" hidden="1"/>
    <col min="2335" max="2335" width="6.5703125" style="163" hidden="1"/>
    <col min="2336" max="2336" width="20" style="163" hidden="1"/>
    <col min="2337" max="2555" width="11.5703125" style="163" hidden="1"/>
    <col min="2556" max="2556" width="3.28515625" style="163" hidden="1"/>
    <col min="2557" max="2557" width="30.28515625" style="163" hidden="1"/>
    <col min="2558" max="2558" width="5" style="163" hidden="1"/>
    <col min="2559" max="2559" width="5.28515625" style="163" hidden="1"/>
    <col min="2560" max="2567" width="2.5703125" style="163" hidden="1"/>
    <col min="2568" max="2568" width="3.5703125" style="163" hidden="1"/>
    <col min="2569" max="2569" width="3" style="163" hidden="1"/>
    <col min="2570" max="2570" width="3.42578125" style="163" hidden="1"/>
    <col min="2571" max="2571" width="3.28515625" style="163" hidden="1"/>
    <col min="2572" max="2573" width="2.7109375" style="163" hidden="1"/>
    <col min="2574" max="2574" width="3" style="163" hidden="1"/>
    <col min="2575" max="2576" width="2.7109375" style="163" hidden="1"/>
    <col min="2577" max="2577" width="3" style="163" hidden="1"/>
    <col min="2578" max="2578" width="2.7109375" style="163" hidden="1"/>
    <col min="2579" max="2579" width="3" style="163" hidden="1"/>
    <col min="2580" max="2581" width="2.7109375" style="163" hidden="1"/>
    <col min="2582" max="2583" width="3" style="163" hidden="1"/>
    <col min="2584" max="2584" width="2.7109375" style="163" hidden="1"/>
    <col min="2585" max="2585" width="3.42578125" style="163" hidden="1"/>
    <col min="2586" max="2586" width="2.7109375" style="163" hidden="1"/>
    <col min="2587" max="2587" width="3" style="163" hidden="1"/>
    <col min="2588" max="2589" width="3.28515625" style="163" hidden="1"/>
    <col min="2590" max="2590" width="2.7109375" style="163" hidden="1"/>
    <col min="2591" max="2591" width="6.5703125" style="163" hidden="1"/>
    <col min="2592" max="2592" width="20" style="163" hidden="1"/>
    <col min="2593" max="2811" width="11.5703125" style="163" hidden="1"/>
    <col min="2812" max="2812" width="3.28515625" style="163" hidden="1"/>
    <col min="2813" max="2813" width="30.28515625" style="163" hidden="1"/>
    <col min="2814" max="2814" width="5" style="163" hidden="1"/>
    <col min="2815" max="2815" width="5.28515625" style="163" hidden="1"/>
    <col min="2816" max="2823" width="2.5703125" style="163" hidden="1"/>
    <col min="2824" max="2824" width="3.5703125" style="163" hidden="1"/>
    <col min="2825" max="2825" width="3" style="163" hidden="1"/>
    <col min="2826" max="2826" width="3.42578125" style="163" hidden="1"/>
    <col min="2827" max="2827" width="3.28515625" style="163" hidden="1"/>
    <col min="2828" max="2829" width="2.7109375" style="163" hidden="1"/>
    <col min="2830" max="2830" width="3" style="163" hidden="1"/>
    <col min="2831" max="2832" width="2.7109375" style="163" hidden="1"/>
    <col min="2833" max="2833" width="3" style="163" hidden="1"/>
    <col min="2834" max="2834" width="2.7109375" style="163" hidden="1"/>
    <col min="2835" max="2835" width="3" style="163" hidden="1"/>
    <col min="2836" max="2837" width="2.7109375" style="163" hidden="1"/>
    <col min="2838" max="2839" width="3" style="163" hidden="1"/>
    <col min="2840" max="2840" width="2.7109375" style="163" hidden="1"/>
    <col min="2841" max="2841" width="3.42578125" style="163" hidden="1"/>
    <col min="2842" max="2842" width="2.7109375" style="163" hidden="1"/>
    <col min="2843" max="2843" width="3" style="163" hidden="1"/>
    <col min="2844" max="2845" width="3.28515625" style="163" hidden="1"/>
    <col min="2846" max="2846" width="2.7109375" style="163" hidden="1"/>
    <col min="2847" max="2847" width="6.5703125" style="163" hidden="1"/>
    <col min="2848" max="2848" width="20" style="163" hidden="1"/>
    <col min="2849" max="3067" width="11.5703125" style="163" hidden="1"/>
    <col min="3068" max="3068" width="3.28515625" style="163" hidden="1"/>
    <col min="3069" max="3069" width="30.28515625" style="163" hidden="1"/>
    <col min="3070" max="3070" width="5" style="163" hidden="1"/>
    <col min="3071" max="3071" width="5.28515625" style="163" hidden="1"/>
    <col min="3072" max="3079" width="2.5703125" style="163" hidden="1"/>
    <col min="3080" max="3080" width="3.5703125" style="163" hidden="1"/>
    <col min="3081" max="3081" width="3" style="163" hidden="1"/>
    <col min="3082" max="3082" width="3.42578125" style="163" hidden="1"/>
    <col min="3083" max="3083" width="3.28515625" style="163" hidden="1"/>
    <col min="3084" max="3085" width="2.7109375" style="163" hidden="1"/>
    <col min="3086" max="3086" width="3" style="163" hidden="1"/>
    <col min="3087" max="3088" width="2.7109375" style="163" hidden="1"/>
    <col min="3089" max="3089" width="3" style="163" hidden="1"/>
    <col min="3090" max="3090" width="2.7109375" style="163" hidden="1"/>
    <col min="3091" max="3091" width="3" style="163" hidden="1"/>
    <col min="3092" max="3093" width="2.7109375" style="163" hidden="1"/>
    <col min="3094" max="3095" width="3" style="163" hidden="1"/>
    <col min="3096" max="3096" width="2.7109375" style="163" hidden="1"/>
    <col min="3097" max="3097" width="3.42578125" style="163" hidden="1"/>
    <col min="3098" max="3098" width="2.7109375" style="163" hidden="1"/>
    <col min="3099" max="3099" width="3" style="163" hidden="1"/>
    <col min="3100" max="3101" width="3.28515625" style="163" hidden="1"/>
    <col min="3102" max="3102" width="2.7109375" style="163" hidden="1"/>
    <col min="3103" max="3103" width="6.5703125" style="163" hidden="1"/>
    <col min="3104" max="3104" width="20" style="163" hidden="1"/>
    <col min="3105" max="3323" width="11.5703125" style="163" hidden="1"/>
    <col min="3324" max="3324" width="3.28515625" style="163" hidden="1"/>
    <col min="3325" max="3325" width="30.28515625" style="163" hidden="1"/>
    <col min="3326" max="3326" width="5" style="163" hidden="1"/>
    <col min="3327" max="3327" width="5.28515625" style="163" hidden="1"/>
    <col min="3328" max="3335" width="2.5703125" style="163" hidden="1"/>
    <col min="3336" max="3336" width="3.5703125" style="163" hidden="1"/>
    <col min="3337" max="3337" width="3" style="163" hidden="1"/>
    <col min="3338" max="3338" width="3.42578125" style="163" hidden="1"/>
    <col min="3339" max="3339" width="3.28515625" style="163" hidden="1"/>
    <col min="3340" max="3341" width="2.7109375" style="163" hidden="1"/>
    <col min="3342" max="3342" width="3" style="163" hidden="1"/>
    <col min="3343" max="3344" width="2.7109375" style="163" hidden="1"/>
    <col min="3345" max="3345" width="3" style="163" hidden="1"/>
    <col min="3346" max="3346" width="2.7109375" style="163" hidden="1"/>
    <col min="3347" max="3347" width="3" style="163" hidden="1"/>
    <col min="3348" max="3349" width="2.7109375" style="163" hidden="1"/>
    <col min="3350" max="3351" width="3" style="163" hidden="1"/>
    <col min="3352" max="3352" width="2.7109375" style="163" hidden="1"/>
    <col min="3353" max="3353" width="3.42578125" style="163" hidden="1"/>
    <col min="3354" max="3354" width="2.7109375" style="163" hidden="1"/>
    <col min="3355" max="3355" width="3" style="163" hidden="1"/>
    <col min="3356" max="3357" width="3.28515625" style="163" hidden="1"/>
    <col min="3358" max="3358" width="2.7109375" style="163" hidden="1"/>
    <col min="3359" max="3359" width="6.5703125" style="163" hidden="1"/>
    <col min="3360" max="3360" width="20" style="163" hidden="1"/>
    <col min="3361" max="3579" width="11.5703125" style="163" hidden="1"/>
    <col min="3580" max="3580" width="3.28515625" style="163" hidden="1"/>
    <col min="3581" max="3581" width="30.28515625" style="163" hidden="1"/>
    <col min="3582" max="3582" width="5" style="163" hidden="1"/>
    <col min="3583" max="3583" width="5.28515625" style="163" hidden="1"/>
    <col min="3584" max="3591" width="2.5703125" style="163" hidden="1"/>
    <col min="3592" max="3592" width="3.5703125" style="163" hidden="1"/>
    <col min="3593" max="3593" width="3" style="163" hidden="1"/>
    <col min="3594" max="3594" width="3.42578125" style="163" hidden="1"/>
    <col min="3595" max="3595" width="3.28515625" style="163" hidden="1"/>
    <col min="3596" max="3597" width="2.7109375" style="163" hidden="1"/>
    <col min="3598" max="3598" width="3" style="163" hidden="1"/>
    <col min="3599" max="3600" width="2.7109375" style="163" hidden="1"/>
    <col min="3601" max="3601" width="3" style="163" hidden="1"/>
    <col min="3602" max="3602" width="2.7109375" style="163" hidden="1"/>
    <col min="3603" max="3603" width="3" style="163" hidden="1"/>
    <col min="3604" max="3605" width="2.7109375" style="163" hidden="1"/>
    <col min="3606" max="3607" width="3" style="163" hidden="1"/>
    <col min="3608" max="3608" width="2.7109375" style="163" hidden="1"/>
    <col min="3609" max="3609" width="3.42578125" style="163" hidden="1"/>
    <col min="3610" max="3610" width="2.7109375" style="163" hidden="1"/>
    <col min="3611" max="3611" width="3" style="163" hidden="1"/>
    <col min="3612" max="3613" width="3.28515625" style="163" hidden="1"/>
    <col min="3614" max="3614" width="2.7109375" style="163" hidden="1"/>
    <col min="3615" max="3615" width="6.5703125" style="163" hidden="1"/>
    <col min="3616" max="3616" width="20" style="163" hidden="1"/>
    <col min="3617" max="3835" width="11.5703125" style="163" hidden="1"/>
    <col min="3836" max="3836" width="3.28515625" style="163" hidden="1"/>
    <col min="3837" max="3837" width="30.28515625" style="163" hidden="1"/>
    <col min="3838" max="3838" width="5" style="163" hidden="1"/>
    <col min="3839" max="3839" width="5.28515625" style="163" hidden="1"/>
    <col min="3840" max="3847" width="2.5703125" style="163" hidden="1"/>
    <col min="3848" max="3848" width="3.5703125" style="163" hidden="1"/>
    <col min="3849" max="3849" width="3" style="163" hidden="1"/>
    <col min="3850" max="3850" width="3.42578125" style="163" hidden="1"/>
    <col min="3851" max="3851" width="3.28515625" style="163" hidden="1"/>
    <col min="3852" max="3853" width="2.7109375" style="163" hidden="1"/>
    <col min="3854" max="3854" width="3" style="163" hidden="1"/>
    <col min="3855" max="3856" width="2.7109375" style="163" hidden="1"/>
    <col min="3857" max="3857" width="3" style="163" hidden="1"/>
    <col min="3858" max="3858" width="2.7109375" style="163" hidden="1"/>
    <col min="3859" max="3859" width="3" style="163" hidden="1"/>
    <col min="3860" max="3861" width="2.7109375" style="163" hidden="1"/>
    <col min="3862" max="3863" width="3" style="163" hidden="1"/>
    <col min="3864" max="3864" width="2.7109375" style="163" hidden="1"/>
    <col min="3865" max="3865" width="3.42578125" style="163" hidden="1"/>
    <col min="3866" max="3866" width="2.7109375" style="163" hidden="1"/>
    <col min="3867" max="3867" width="3" style="163" hidden="1"/>
    <col min="3868" max="3869" width="3.28515625" style="163" hidden="1"/>
    <col min="3870" max="3870" width="2.7109375" style="163" hidden="1"/>
    <col min="3871" max="3871" width="6.5703125" style="163" hidden="1"/>
    <col min="3872" max="3872" width="20" style="163" hidden="1"/>
    <col min="3873" max="4091" width="11.5703125" style="163" hidden="1"/>
    <col min="4092" max="4092" width="3.28515625" style="163" hidden="1"/>
    <col min="4093" max="4093" width="30.28515625" style="163" hidden="1"/>
    <col min="4094" max="4094" width="5" style="163" hidden="1"/>
    <col min="4095" max="4095" width="5.28515625" style="163" hidden="1"/>
    <col min="4096" max="4103" width="2.5703125" style="163" hidden="1"/>
    <col min="4104" max="4104" width="3.5703125" style="163" hidden="1"/>
    <col min="4105" max="4105" width="3" style="163" hidden="1"/>
    <col min="4106" max="4106" width="3.42578125" style="163" hidden="1"/>
    <col min="4107" max="4107" width="3.28515625" style="163" hidden="1"/>
    <col min="4108" max="4109" width="2.7109375" style="163" hidden="1"/>
    <col min="4110" max="4110" width="3" style="163" hidden="1"/>
    <col min="4111" max="4112" width="2.7109375" style="163" hidden="1"/>
    <col min="4113" max="4113" width="3" style="163" hidden="1"/>
    <col min="4114" max="4114" width="2.7109375" style="163" hidden="1"/>
    <col min="4115" max="4115" width="3" style="163" hidden="1"/>
    <col min="4116" max="4117" width="2.7109375" style="163" hidden="1"/>
    <col min="4118" max="4119" width="3" style="163" hidden="1"/>
    <col min="4120" max="4120" width="2.7109375" style="163" hidden="1"/>
    <col min="4121" max="4121" width="3.42578125" style="163" hidden="1"/>
    <col min="4122" max="4122" width="2.7109375" style="163" hidden="1"/>
    <col min="4123" max="4123" width="3" style="163" hidden="1"/>
    <col min="4124" max="4125" width="3.28515625" style="163" hidden="1"/>
    <col min="4126" max="4126" width="2.7109375" style="163" hidden="1"/>
    <col min="4127" max="4127" width="6.5703125" style="163" hidden="1"/>
    <col min="4128" max="4128" width="20" style="163" hidden="1"/>
    <col min="4129" max="4347" width="11.5703125" style="163" hidden="1"/>
    <col min="4348" max="4348" width="3.28515625" style="163" hidden="1"/>
    <col min="4349" max="4349" width="30.28515625" style="163" hidden="1"/>
    <col min="4350" max="4350" width="5" style="163" hidden="1"/>
    <col min="4351" max="4351" width="5.28515625" style="163" hidden="1"/>
    <col min="4352" max="4359" width="2.5703125" style="163" hidden="1"/>
    <col min="4360" max="4360" width="3.5703125" style="163" hidden="1"/>
    <col min="4361" max="4361" width="3" style="163" hidden="1"/>
    <col min="4362" max="4362" width="3.42578125" style="163" hidden="1"/>
    <col min="4363" max="4363" width="3.28515625" style="163" hidden="1"/>
    <col min="4364" max="4365" width="2.7109375" style="163" hidden="1"/>
    <col min="4366" max="4366" width="3" style="163" hidden="1"/>
    <col min="4367" max="4368" width="2.7109375" style="163" hidden="1"/>
    <col min="4369" max="4369" width="3" style="163" hidden="1"/>
    <col min="4370" max="4370" width="2.7109375" style="163" hidden="1"/>
    <col min="4371" max="4371" width="3" style="163" hidden="1"/>
    <col min="4372" max="4373" width="2.7109375" style="163" hidden="1"/>
    <col min="4374" max="4375" width="3" style="163" hidden="1"/>
    <col min="4376" max="4376" width="2.7109375" style="163" hidden="1"/>
    <col min="4377" max="4377" width="3.42578125" style="163" hidden="1"/>
    <col min="4378" max="4378" width="2.7109375" style="163" hidden="1"/>
    <col min="4379" max="4379" width="3" style="163" hidden="1"/>
    <col min="4380" max="4381" width="3.28515625" style="163" hidden="1"/>
    <col min="4382" max="4382" width="2.7109375" style="163" hidden="1"/>
    <col min="4383" max="4383" width="6.5703125" style="163" hidden="1"/>
    <col min="4384" max="4384" width="20" style="163" hidden="1"/>
    <col min="4385" max="4603" width="11.5703125" style="163" hidden="1"/>
    <col min="4604" max="4604" width="3.28515625" style="163" hidden="1"/>
    <col min="4605" max="4605" width="30.28515625" style="163" hidden="1"/>
    <col min="4606" max="4606" width="5" style="163" hidden="1"/>
    <col min="4607" max="4607" width="5.28515625" style="163" hidden="1"/>
    <col min="4608" max="4615" width="2.5703125" style="163" hidden="1"/>
    <col min="4616" max="4616" width="3.5703125" style="163" hidden="1"/>
    <col min="4617" max="4617" width="3" style="163" hidden="1"/>
    <col min="4618" max="4618" width="3.42578125" style="163" hidden="1"/>
    <col min="4619" max="4619" width="3.28515625" style="163" hidden="1"/>
    <col min="4620" max="4621" width="2.7109375" style="163" hidden="1"/>
    <col min="4622" max="4622" width="3" style="163" hidden="1"/>
    <col min="4623" max="4624" width="2.7109375" style="163" hidden="1"/>
    <col min="4625" max="4625" width="3" style="163" hidden="1"/>
    <col min="4626" max="4626" width="2.7109375" style="163" hidden="1"/>
    <col min="4627" max="4627" width="3" style="163" hidden="1"/>
    <col min="4628" max="4629" width="2.7109375" style="163" hidden="1"/>
    <col min="4630" max="4631" width="3" style="163" hidden="1"/>
    <col min="4632" max="4632" width="2.7109375" style="163" hidden="1"/>
    <col min="4633" max="4633" width="3.42578125" style="163" hidden="1"/>
    <col min="4634" max="4634" width="2.7109375" style="163" hidden="1"/>
    <col min="4635" max="4635" width="3" style="163" hidden="1"/>
    <col min="4636" max="4637" width="3.28515625" style="163" hidden="1"/>
    <col min="4638" max="4638" width="2.7109375" style="163" hidden="1"/>
    <col min="4639" max="4639" width="6.5703125" style="163" hidden="1"/>
    <col min="4640" max="4640" width="20" style="163" hidden="1"/>
    <col min="4641" max="4859" width="11.5703125" style="163" hidden="1"/>
    <col min="4860" max="4860" width="3.28515625" style="163" hidden="1"/>
    <col min="4861" max="4861" width="30.28515625" style="163" hidden="1"/>
    <col min="4862" max="4862" width="5" style="163" hidden="1"/>
    <col min="4863" max="4863" width="5.28515625" style="163" hidden="1"/>
    <col min="4864" max="4871" width="2.5703125" style="163" hidden="1"/>
    <col min="4872" max="4872" width="3.5703125" style="163" hidden="1"/>
    <col min="4873" max="4873" width="3" style="163" hidden="1"/>
    <col min="4874" max="4874" width="3.42578125" style="163" hidden="1"/>
    <col min="4875" max="4875" width="3.28515625" style="163" hidden="1"/>
    <col min="4876" max="4877" width="2.7109375" style="163" hidden="1"/>
    <col min="4878" max="4878" width="3" style="163" hidden="1"/>
    <col min="4879" max="4880" width="2.7109375" style="163" hidden="1"/>
    <col min="4881" max="4881" width="3" style="163" hidden="1"/>
    <col min="4882" max="4882" width="2.7109375" style="163" hidden="1"/>
    <col min="4883" max="4883" width="3" style="163" hidden="1"/>
    <col min="4884" max="4885" width="2.7109375" style="163" hidden="1"/>
    <col min="4886" max="4887" width="3" style="163" hidden="1"/>
    <col min="4888" max="4888" width="2.7109375" style="163" hidden="1"/>
    <col min="4889" max="4889" width="3.42578125" style="163" hidden="1"/>
    <col min="4890" max="4890" width="2.7109375" style="163" hidden="1"/>
    <col min="4891" max="4891" width="3" style="163" hidden="1"/>
    <col min="4892" max="4893" width="3.28515625" style="163" hidden="1"/>
    <col min="4894" max="4894" width="2.7109375" style="163" hidden="1"/>
    <col min="4895" max="4895" width="6.5703125" style="163" hidden="1"/>
    <col min="4896" max="4896" width="20" style="163" hidden="1"/>
    <col min="4897" max="5115" width="11.5703125" style="163" hidden="1"/>
    <col min="5116" max="5116" width="3.28515625" style="163" hidden="1"/>
    <col min="5117" max="5117" width="30.28515625" style="163" hidden="1"/>
    <col min="5118" max="5118" width="5" style="163" hidden="1"/>
    <col min="5119" max="5119" width="5.28515625" style="163" hidden="1"/>
    <col min="5120" max="5127" width="2.5703125" style="163" hidden="1"/>
    <col min="5128" max="5128" width="3.5703125" style="163" hidden="1"/>
    <col min="5129" max="5129" width="3" style="163" hidden="1"/>
    <col min="5130" max="5130" width="3.42578125" style="163" hidden="1"/>
    <col min="5131" max="5131" width="3.28515625" style="163" hidden="1"/>
    <col min="5132" max="5133" width="2.7109375" style="163" hidden="1"/>
    <col min="5134" max="5134" width="3" style="163" hidden="1"/>
    <col min="5135" max="5136" width="2.7109375" style="163" hidden="1"/>
    <col min="5137" max="5137" width="3" style="163" hidden="1"/>
    <col min="5138" max="5138" width="2.7109375" style="163" hidden="1"/>
    <col min="5139" max="5139" width="3" style="163" hidden="1"/>
    <col min="5140" max="5141" width="2.7109375" style="163" hidden="1"/>
    <col min="5142" max="5143" width="3" style="163" hidden="1"/>
    <col min="5144" max="5144" width="2.7109375" style="163" hidden="1"/>
    <col min="5145" max="5145" width="3.42578125" style="163" hidden="1"/>
    <col min="5146" max="5146" width="2.7109375" style="163" hidden="1"/>
    <col min="5147" max="5147" width="3" style="163" hidden="1"/>
    <col min="5148" max="5149" width="3.28515625" style="163" hidden="1"/>
    <col min="5150" max="5150" width="2.7109375" style="163" hidden="1"/>
    <col min="5151" max="5151" width="6.5703125" style="163" hidden="1"/>
    <col min="5152" max="5152" width="20" style="163" hidden="1"/>
    <col min="5153" max="5371" width="11.5703125" style="163" hidden="1"/>
    <col min="5372" max="5372" width="3.28515625" style="163" hidden="1"/>
    <col min="5373" max="5373" width="30.28515625" style="163" hidden="1"/>
    <col min="5374" max="5374" width="5" style="163" hidden="1"/>
    <col min="5375" max="5375" width="5.28515625" style="163" hidden="1"/>
    <col min="5376" max="5383" width="2.5703125" style="163" hidden="1"/>
    <col min="5384" max="5384" width="3.5703125" style="163" hidden="1"/>
    <col min="5385" max="5385" width="3" style="163" hidden="1"/>
    <col min="5386" max="5386" width="3.42578125" style="163" hidden="1"/>
    <col min="5387" max="5387" width="3.28515625" style="163" hidden="1"/>
    <col min="5388" max="5389" width="2.7109375" style="163" hidden="1"/>
    <col min="5390" max="5390" width="3" style="163" hidden="1"/>
    <col min="5391" max="5392" width="2.7109375" style="163" hidden="1"/>
    <col min="5393" max="5393" width="3" style="163" hidden="1"/>
    <col min="5394" max="5394" width="2.7109375" style="163" hidden="1"/>
    <col min="5395" max="5395" width="3" style="163" hidden="1"/>
    <col min="5396" max="5397" width="2.7109375" style="163" hidden="1"/>
    <col min="5398" max="5399" width="3" style="163" hidden="1"/>
    <col min="5400" max="5400" width="2.7109375" style="163" hidden="1"/>
    <col min="5401" max="5401" width="3.42578125" style="163" hidden="1"/>
    <col min="5402" max="5402" width="2.7109375" style="163" hidden="1"/>
    <col min="5403" max="5403" width="3" style="163" hidden="1"/>
    <col min="5404" max="5405" width="3.28515625" style="163" hidden="1"/>
    <col min="5406" max="5406" width="2.7109375" style="163" hidden="1"/>
    <col min="5407" max="5407" width="6.5703125" style="163" hidden="1"/>
    <col min="5408" max="5408" width="20" style="163" hidden="1"/>
    <col min="5409" max="5627" width="11.5703125" style="163" hidden="1"/>
    <col min="5628" max="5628" width="3.28515625" style="163" hidden="1"/>
    <col min="5629" max="5629" width="30.28515625" style="163" hidden="1"/>
    <col min="5630" max="5630" width="5" style="163" hidden="1"/>
    <col min="5631" max="5631" width="5.28515625" style="163" hidden="1"/>
    <col min="5632" max="5639" width="2.5703125" style="163" hidden="1"/>
    <col min="5640" max="5640" width="3.5703125" style="163" hidden="1"/>
    <col min="5641" max="5641" width="3" style="163" hidden="1"/>
    <col min="5642" max="5642" width="3.42578125" style="163" hidden="1"/>
    <col min="5643" max="5643" width="3.28515625" style="163" hidden="1"/>
    <col min="5644" max="5645" width="2.7109375" style="163" hidden="1"/>
    <col min="5646" max="5646" width="3" style="163" hidden="1"/>
    <col min="5647" max="5648" width="2.7109375" style="163" hidden="1"/>
    <col min="5649" max="5649" width="3" style="163" hidden="1"/>
    <col min="5650" max="5650" width="2.7109375" style="163" hidden="1"/>
    <col min="5651" max="5651" width="3" style="163" hidden="1"/>
    <col min="5652" max="5653" width="2.7109375" style="163" hidden="1"/>
    <col min="5654" max="5655" width="3" style="163" hidden="1"/>
    <col min="5656" max="5656" width="2.7109375" style="163" hidden="1"/>
    <col min="5657" max="5657" width="3.42578125" style="163" hidden="1"/>
    <col min="5658" max="5658" width="2.7109375" style="163" hidden="1"/>
    <col min="5659" max="5659" width="3" style="163" hidden="1"/>
    <col min="5660" max="5661" width="3.28515625" style="163" hidden="1"/>
    <col min="5662" max="5662" width="2.7109375" style="163" hidden="1"/>
    <col min="5663" max="5663" width="6.5703125" style="163" hidden="1"/>
    <col min="5664" max="5664" width="20" style="163" hidden="1"/>
    <col min="5665" max="5883" width="11.5703125" style="163" hidden="1"/>
    <col min="5884" max="5884" width="3.28515625" style="163" hidden="1"/>
    <col min="5885" max="5885" width="30.28515625" style="163" hidden="1"/>
    <col min="5886" max="5886" width="5" style="163" hidden="1"/>
    <col min="5887" max="5887" width="5.28515625" style="163" hidden="1"/>
    <col min="5888" max="5895" width="2.5703125" style="163" hidden="1"/>
    <col min="5896" max="5896" width="3.5703125" style="163" hidden="1"/>
    <col min="5897" max="5897" width="3" style="163" hidden="1"/>
    <col min="5898" max="5898" width="3.42578125" style="163" hidden="1"/>
    <col min="5899" max="5899" width="3.28515625" style="163" hidden="1"/>
    <col min="5900" max="5901" width="2.7109375" style="163" hidden="1"/>
    <col min="5902" max="5902" width="3" style="163" hidden="1"/>
    <col min="5903" max="5904" width="2.7109375" style="163" hidden="1"/>
    <col min="5905" max="5905" width="3" style="163" hidden="1"/>
    <col min="5906" max="5906" width="2.7109375" style="163" hidden="1"/>
    <col min="5907" max="5907" width="3" style="163" hidden="1"/>
    <col min="5908" max="5909" width="2.7109375" style="163" hidden="1"/>
    <col min="5910" max="5911" width="3" style="163" hidden="1"/>
    <col min="5912" max="5912" width="2.7109375" style="163" hidden="1"/>
    <col min="5913" max="5913" width="3.42578125" style="163" hidden="1"/>
    <col min="5914" max="5914" width="2.7109375" style="163" hidden="1"/>
    <col min="5915" max="5915" width="3" style="163" hidden="1"/>
    <col min="5916" max="5917" width="3.28515625" style="163" hidden="1"/>
    <col min="5918" max="5918" width="2.7109375" style="163" hidden="1"/>
    <col min="5919" max="5919" width="6.5703125" style="163" hidden="1"/>
    <col min="5920" max="5920" width="20" style="163" hidden="1"/>
    <col min="5921" max="6139" width="11.5703125" style="163" hidden="1"/>
    <col min="6140" max="6140" width="3.28515625" style="163" hidden="1"/>
    <col min="6141" max="6141" width="30.28515625" style="163" hidden="1"/>
    <col min="6142" max="6142" width="5" style="163" hidden="1"/>
    <col min="6143" max="6143" width="5.28515625" style="163" hidden="1"/>
    <col min="6144" max="6151" width="2.5703125" style="163" hidden="1"/>
    <col min="6152" max="6152" width="3.5703125" style="163" hidden="1"/>
    <col min="6153" max="6153" width="3" style="163" hidden="1"/>
    <col min="6154" max="6154" width="3.42578125" style="163" hidden="1"/>
    <col min="6155" max="6155" width="3.28515625" style="163" hidden="1"/>
    <col min="6156" max="6157" width="2.7109375" style="163" hidden="1"/>
    <col min="6158" max="6158" width="3" style="163" hidden="1"/>
    <col min="6159" max="6160" width="2.7109375" style="163" hidden="1"/>
    <col min="6161" max="6161" width="3" style="163" hidden="1"/>
    <col min="6162" max="6162" width="2.7109375" style="163" hidden="1"/>
    <col min="6163" max="6163" width="3" style="163" hidden="1"/>
    <col min="6164" max="6165" width="2.7109375" style="163" hidden="1"/>
    <col min="6166" max="6167" width="3" style="163" hidden="1"/>
    <col min="6168" max="6168" width="2.7109375" style="163" hidden="1"/>
    <col min="6169" max="6169" width="3.42578125" style="163" hidden="1"/>
    <col min="6170" max="6170" width="2.7109375" style="163" hidden="1"/>
    <col min="6171" max="6171" width="3" style="163" hidden="1"/>
    <col min="6172" max="6173" width="3.28515625" style="163" hidden="1"/>
    <col min="6174" max="6174" width="2.7109375" style="163" hidden="1"/>
    <col min="6175" max="6175" width="6.5703125" style="163" hidden="1"/>
    <col min="6176" max="6176" width="20" style="163" hidden="1"/>
    <col min="6177" max="6395" width="11.5703125" style="163" hidden="1"/>
    <col min="6396" max="6396" width="3.28515625" style="163" hidden="1"/>
    <col min="6397" max="6397" width="30.28515625" style="163" hidden="1"/>
    <col min="6398" max="6398" width="5" style="163" hidden="1"/>
    <col min="6399" max="6399" width="5.28515625" style="163" hidden="1"/>
    <col min="6400" max="6407" width="2.5703125" style="163" hidden="1"/>
    <col min="6408" max="6408" width="3.5703125" style="163" hidden="1"/>
    <col min="6409" max="6409" width="3" style="163" hidden="1"/>
    <col min="6410" max="6410" width="3.42578125" style="163" hidden="1"/>
    <col min="6411" max="6411" width="3.28515625" style="163" hidden="1"/>
    <col min="6412" max="6413" width="2.7109375" style="163" hidden="1"/>
    <col min="6414" max="6414" width="3" style="163" hidden="1"/>
    <col min="6415" max="6416" width="2.7109375" style="163" hidden="1"/>
    <col min="6417" max="6417" width="3" style="163" hidden="1"/>
    <col min="6418" max="6418" width="2.7109375" style="163" hidden="1"/>
    <col min="6419" max="6419" width="3" style="163" hidden="1"/>
    <col min="6420" max="6421" width="2.7109375" style="163" hidden="1"/>
    <col min="6422" max="6423" width="3" style="163" hidden="1"/>
    <col min="6424" max="6424" width="2.7109375" style="163" hidden="1"/>
    <col min="6425" max="6425" width="3.42578125" style="163" hidden="1"/>
    <col min="6426" max="6426" width="2.7109375" style="163" hidden="1"/>
    <col min="6427" max="6427" width="3" style="163" hidden="1"/>
    <col min="6428" max="6429" width="3.28515625" style="163" hidden="1"/>
    <col min="6430" max="6430" width="2.7109375" style="163" hidden="1"/>
    <col min="6431" max="6431" width="6.5703125" style="163" hidden="1"/>
    <col min="6432" max="6432" width="20" style="163" hidden="1"/>
    <col min="6433" max="6651" width="11.5703125" style="163" hidden="1"/>
    <col min="6652" max="6652" width="3.28515625" style="163" hidden="1"/>
    <col min="6653" max="6653" width="30.28515625" style="163" hidden="1"/>
    <col min="6654" max="6654" width="5" style="163" hidden="1"/>
    <col min="6655" max="6655" width="5.28515625" style="163" hidden="1"/>
    <col min="6656" max="6663" width="2.5703125" style="163" hidden="1"/>
    <col min="6664" max="6664" width="3.5703125" style="163" hidden="1"/>
    <col min="6665" max="6665" width="3" style="163" hidden="1"/>
    <col min="6666" max="6666" width="3.42578125" style="163" hidden="1"/>
    <col min="6667" max="6667" width="3.28515625" style="163" hidden="1"/>
    <col min="6668" max="6669" width="2.7109375" style="163" hidden="1"/>
    <col min="6670" max="6670" width="3" style="163" hidden="1"/>
    <col min="6671" max="6672" width="2.7109375" style="163" hidden="1"/>
    <col min="6673" max="6673" width="3" style="163" hidden="1"/>
    <col min="6674" max="6674" width="2.7109375" style="163" hidden="1"/>
    <col min="6675" max="6675" width="3" style="163" hidden="1"/>
    <col min="6676" max="6677" width="2.7109375" style="163" hidden="1"/>
    <col min="6678" max="6679" width="3" style="163" hidden="1"/>
    <col min="6680" max="6680" width="2.7109375" style="163" hidden="1"/>
    <col min="6681" max="6681" width="3.42578125" style="163" hidden="1"/>
    <col min="6682" max="6682" width="2.7109375" style="163" hidden="1"/>
    <col min="6683" max="6683" width="3" style="163" hidden="1"/>
    <col min="6684" max="6685" width="3.28515625" style="163" hidden="1"/>
    <col min="6686" max="6686" width="2.7109375" style="163" hidden="1"/>
    <col min="6687" max="6687" width="6.5703125" style="163" hidden="1"/>
    <col min="6688" max="6688" width="20" style="163" hidden="1"/>
    <col min="6689" max="6907" width="11.5703125" style="163" hidden="1"/>
    <col min="6908" max="6908" width="3.28515625" style="163" hidden="1"/>
    <col min="6909" max="6909" width="30.28515625" style="163" hidden="1"/>
    <col min="6910" max="6910" width="5" style="163" hidden="1"/>
    <col min="6911" max="6911" width="5.28515625" style="163" hidden="1"/>
    <col min="6912" max="6919" width="2.5703125" style="163" hidden="1"/>
    <col min="6920" max="6920" width="3.5703125" style="163" hidden="1"/>
    <col min="6921" max="6921" width="3" style="163" hidden="1"/>
    <col min="6922" max="6922" width="3.42578125" style="163" hidden="1"/>
    <col min="6923" max="6923" width="3.28515625" style="163" hidden="1"/>
    <col min="6924" max="6925" width="2.7109375" style="163" hidden="1"/>
    <col min="6926" max="6926" width="3" style="163" hidden="1"/>
    <col min="6927" max="6928" width="2.7109375" style="163" hidden="1"/>
    <col min="6929" max="6929" width="3" style="163" hidden="1"/>
    <col min="6930" max="6930" width="2.7109375" style="163" hidden="1"/>
    <col min="6931" max="6931" width="3" style="163" hidden="1"/>
    <col min="6932" max="6933" width="2.7109375" style="163" hidden="1"/>
    <col min="6934" max="6935" width="3" style="163" hidden="1"/>
    <col min="6936" max="6936" width="2.7109375" style="163" hidden="1"/>
    <col min="6937" max="6937" width="3.42578125" style="163" hidden="1"/>
    <col min="6938" max="6938" width="2.7109375" style="163" hidden="1"/>
    <col min="6939" max="6939" width="3" style="163" hidden="1"/>
    <col min="6940" max="6941" width="3.28515625" style="163" hidden="1"/>
    <col min="6942" max="6942" width="2.7109375" style="163" hidden="1"/>
    <col min="6943" max="6943" width="6.5703125" style="163" hidden="1"/>
    <col min="6944" max="6944" width="20" style="163" hidden="1"/>
    <col min="6945" max="7163" width="11.5703125" style="163" hidden="1"/>
    <col min="7164" max="7164" width="3.28515625" style="163" hidden="1"/>
    <col min="7165" max="7165" width="30.28515625" style="163" hidden="1"/>
    <col min="7166" max="7166" width="5" style="163" hidden="1"/>
    <col min="7167" max="7167" width="5.28515625" style="163" hidden="1"/>
    <col min="7168" max="7175" width="2.5703125" style="163" hidden="1"/>
    <col min="7176" max="7176" width="3.5703125" style="163" hidden="1"/>
    <col min="7177" max="7177" width="3" style="163" hidden="1"/>
    <col min="7178" max="7178" width="3.42578125" style="163" hidden="1"/>
    <col min="7179" max="7179" width="3.28515625" style="163" hidden="1"/>
    <col min="7180" max="7181" width="2.7109375" style="163" hidden="1"/>
    <col min="7182" max="7182" width="3" style="163" hidden="1"/>
    <col min="7183" max="7184" width="2.7109375" style="163" hidden="1"/>
    <col min="7185" max="7185" width="3" style="163" hidden="1"/>
    <col min="7186" max="7186" width="2.7109375" style="163" hidden="1"/>
    <col min="7187" max="7187" width="3" style="163" hidden="1"/>
    <col min="7188" max="7189" width="2.7109375" style="163" hidden="1"/>
    <col min="7190" max="7191" width="3" style="163" hidden="1"/>
    <col min="7192" max="7192" width="2.7109375" style="163" hidden="1"/>
    <col min="7193" max="7193" width="3.42578125" style="163" hidden="1"/>
    <col min="7194" max="7194" width="2.7109375" style="163" hidden="1"/>
    <col min="7195" max="7195" width="3" style="163" hidden="1"/>
    <col min="7196" max="7197" width="3.28515625" style="163" hidden="1"/>
    <col min="7198" max="7198" width="2.7109375" style="163" hidden="1"/>
    <col min="7199" max="7199" width="6.5703125" style="163" hidden="1"/>
    <col min="7200" max="7200" width="20" style="163" hidden="1"/>
    <col min="7201" max="7419" width="11.5703125" style="163" hidden="1"/>
    <col min="7420" max="7420" width="3.28515625" style="163" hidden="1"/>
    <col min="7421" max="7421" width="30.28515625" style="163" hidden="1"/>
    <col min="7422" max="7422" width="5" style="163" hidden="1"/>
    <col min="7423" max="7423" width="5.28515625" style="163" hidden="1"/>
    <col min="7424" max="7431" width="2.5703125" style="163" hidden="1"/>
    <col min="7432" max="7432" width="3.5703125" style="163" hidden="1"/>
    <col min="7433" max="7433" width="3" style="163" hidden="1"/>
    <col min="7434" max="7434" width="3.42578125" style="163" hidden="1"/>
    <col min="7435" max="7435" width="3.28515625" style="163" hidden="1"/>
    <col min="7436" max="7437" width="2.7109375" style="163" hidden="1"/>
    <col min="7438" max="7438" width="3" style="163" hidden="1"/>
    <col min="7439" max="7440" width="2.7109375" style="163" hidden="1"/>
    <col min="7441" max="7441" width="3" style="163" hidden="1"/>
    <col min="7442" max="7442" width="2.7109375" style="163" hidden="1"/>
    <col min="7443" max="7443" width="3" style="163" hidden="1"/>
    <col min="7444" max="7445" width="2.7109375" style="163" hidden="1"/>
    <col min="7446" max="7447" width="3" style="163" hidden="1"/>
    <col min="7448" max="7448" width="2.7109375" style="163" hidden="1"/>
    <col min="7449" max="7449" width="3.42578125" style="163" hidden="1"/>
    <col min="7450" max="7450" width="2.7109375" style="163" hidden="1"/>
    <col min="7451" max="7451" width="3" style="163" hidden="1"/>
    <col min="7452" max="7453" width="3.28515625" style="163" hidden="1"/>
    <col min="7454" max="7454" width="2.7109375" style="163" hidden="1"/>
    <col min="7455" max="7455" width="6.5703125" style="163" hidden="1"/>
    <col min="7456" max="7456" width="20" style="163" hidden="1"/>
    <col min="7457" max="7675" width="11.5703125" style="163" hidden="1"/>
    <col min="7676" max="7676" width="3.28515625" style="163" hidden="1"/>
    <col min="7677" max="7677" width="30.28515625" style="163" hidden="1"/>
    <col min="7678" max="7678" width="5" style="163" hidden="1"/>
    <col min="7679" max="7679" width="5.28515625" style="163" hidden="1"/>
    <col min="7680" max="7687" width="2.5703125" style="163" hidden="1"/>
    <col min="7688" max="7688" width="3.5703125" style="163" hidden="1"/>
    <col min="7689" max="7689" width="3" style="163" hidden="1"/>
    <col min="7690" max="7690" width="3.42578125" style="163" hidden="1"/>
    <col min="7691" max="7691" width="3.28515625" style="163" hidden="1"/>
    <col min="7692" max="7693" width="2.7109375" style="163" hidden="1"/>
    <col min="7694" max="7694" width="3" style="163" hidden="1"/>
    <col min="7695" max="7696" width="2.7109375" style="163" hidden="1"/>
    <col min="7697" max="7697" width="3" style="163" hidden="1"/>
    <col min="7698" max="7698" width="2.7109375" style="163" hidden="1"/>
    <col min="7699" max="7699" width="3" style="163" hidden="1"/>
    <col min="7700" max="7701" width="2.7109375" style="163" hidden="1"/>
    <col min="7702" max="7703" width="3" style="163" hidden="1"/>
    <col min="7704" max="7704" width="2.7109375" style="163" hidden="1"/>
    <col min="7705" max="7705" width="3.42578125" style="163" hidden="1"/>
    <col min="7706" max="7706" width="2.7109375" style="163" hidden="1"/>
    <col min="7707" max="7707" width="3" style="163" hidden="1"/>
    <col min="7708" max="7709" width="3.28515625" style="163" hidden="1"/>
    <col min="7710" max="7710" width="2.7109375" style="163" hidden="1"/>
    <col min="7711" max="7711" width="6.5703125" style="163" hidden="1"/>
    <col min="7712" max="7712" width="20" style="163" hidden="1"/>
    <col min="7713" max="7931" width="11.5703125" style="163" hidden="1"/>
    <col min="7932" max="7932" width="3.28515625" style="163" hidden="1"/>
    <col min="7933" max="7933" width="30.28515625" style="163" hidden="1"/>
    <col min="7934" max="7934" width="5" style="163" hidden="1"/>
    <col min="7935" max="7935" width="5.28515625" style="163" hidden="1"/>
    <col min="7936" max="7943" width="2.5703125" style="163" hidden="1"/>
    <col min="7944" max="7944" width="3.5703125" style="163" hidden="1"/>
    <col min="7945" max="7945" width="3" style="163" hidden="1"/>
    <col min="7946" max="7946" width="3.42578125" style="163" hidden="1"/>
    <col min="7947" max="7947" width="3.28515625" style="163" hidden="1"/>
    <col min="7948" max="7949" width="2.7109375" style="163" hidden="1"/>
    <col min="7950" max="7950" width="3" style="163" hidden="1"/>
    <col min="7951" max="7952" width="2.7109375" style="163" hidden="1"/>
    <col min="7953" max="7953" width="3" style="163" hidden="1"/>
    <col min="7954" max="7954" width="2.7109375" style="163" hidden="1"/>
    <col min="7955" max="7955" width="3" style="163" hidden="1"/>
    <col min="7956" max="7957" width="2.7109375" style="163" hidden="1"/>
    <col min="7958" max="7959" width="3" style="163" hidden="1"/>
    <col min="7960" max="7960" width="2.7109375" style="163" hidden="1"/>
    <col min="7961" max="7961" width="3.42578125" style="163" hidden="1"/>
    <col min="7962" max="7962" width="2.7109375" style="163" hidden="1"/>
    <col min="7963" max="7963" width="3" style="163" hidden="1"/>
    <col min="7964" max="7965" width="3.28515625" style="163" hidden="1"/>
    <col min="7966" max="7966" width="2.7109375" style="163" hidden="1"/>
    <col min="7967" max="7967" width="6.5703125" style="163" hidden="1"/>
    <col min="7968" max="7968" width="20" style="163" hidden="1"/>
    <col min="7969" max="8187" width="11.5703125" style="163" hidden="1"/>
    <col min="8188" max="8188" width="3.28515625" style="163" hidden="1"/>
    <col min="8189" max="8189" width="30.28515625" style="163" hidden="1"/>
    <col min="8190" max="8190" width="5" style="163" hidden="1"/>
    <col min="8191" max="8191" width="5.28515625" style="163" hidden="1"/>
    <col min="8192" max="8199" width="2.5703125" style="163" hidden="1"/>
    <col min="8200" max="8200" width="3.5703125" style="163" hidden="1"/>
    <col min="8201" max="8201" width="3" style="163" hidden="1"/>
    <col min="8202" max="8202" width="3.42578125" style="163" hidden="1"/>
    <col min="8203" max="8203" width="3.28515625" style="163" hidden="1"/>
    <col min="8204" max="8205" width="2.7109375" style="163" hidden="1"/>
    <col min="8206" max="8206" width="3" style="163" hidden="1"/>
    <col min="8207" max="8208" width="2.7109375" style="163" hidden="1"/>
    <col min="8209" max="8209" width="3" style="163" hidden="1"/>
    <col min="8210" max="8210" width="2.7109375" style="163" hidden="1"/>
    <col min="8211" max="8211" width="3" style="163" hidden="1"/>
    <col min="8212" max="8213" width="2.7109375" style="163" hidden="1"/>
    <col min="8214" max="8215" width="3" style="163" hidden="1"/>
    <col min="8216" max="8216" width="2.7109375" style="163" hidden="1"/>
    <col min="8217" max="8217" width="3.42578125" style="163" hidden="1"/>
    <col min="8218" max="8218" width="2.7109375" style="163" hidden="1"/>
    <col min="8219" max="8219" width="3" style="163" hidden="1"/>
    <col min="8220" max="8221" width="3.28515625" style="163" hidden="1"/>
    <col min="8222" max="8222" width="2.7109375" style="163" hidden="1"/>
    <col min="8223" max="8223" width="6.5703125" style="163" hidden="1"/>
    <col min="8224" max="8224" width="20" style="163" hidden="1"/>
    <col min="8225" max="8443" width="11.5703125" style="163" hidden="1"/>
    <col min="8444" max="8444" width="3.28515625" style="163" hidden="1"/>
    <col min="8445" max="8445" width="30.28515625" style="163" hidden="1"/>
    <col min="8446" max="8446" width="5" style="163" hidden="1"/>
    <col min="8447" max="8447" width="5.28515625" style="163" hidden="1"/>
    <col min="8448" max="8455" width="2.5703125" style="163" hidden="1"/>
    <col min="8456" max="8456" width="3.5703125" style="163" hidden="1"/>
    <col min="8457" max="8457" width="3" style="163" hidden="1"/>
    <col min="8458" max="8458" width="3.42578125" style="163" hidden="1"/>
    <col min="8459" max="8459" width="3.28515625" style="163" hidden="1"/>
    <col min="8460" max="8461" width="2.7109375" style="163" hidden="1"/>
    <col min="8462" max="8462" width="3" style="163" hidden="1"/>
    <col min="8463" max="8464" width="2.7109375" style="163" hidden="1"/>
    <col min="8465" max="8465" width="3" style="163" hidden="1"/>
    <col min="8466" max="8466" width="2.7109375" style="163" hidden="1"/>
    <col min="8467" max="8467" width="3" style="163" hidden="1"/>
    <col min="8468" max="8469" width="2.7109375" style="163" hidden="1"/>
    <col min="8470" max="8471" width="3" style="163" hidden="1"/>
    <col min="8472" max="8472" width="2.7109375" style="163" hidden="1"/>
    <col min="8473" max="8473" width="3.42578125" style="163" hidden="1"/>
    <col min="8474" max="8474" width="2.7109375" style="163" hidden="1"/>
    <col min="8475" max="8475" width="3" style="163" hidden="1"/>
    <col min="8476" max="8477" width="3.28515625" style="163" hidden="1"/>
    <col min="8478" max="8478" width="2.7109375" style="163" hidden="1"/>
    <col min="8479" max="8479" width="6.5703125" style="163" hidden="1"/>
    <col min="8480" max="8480" width="20" style="163" hidden="1"/>
    <col min="8481" max="8699" width="11.5703125" style="163" hidden="1"/>
    <col min="8700" max="8700" width="3.28515625" style="163" hidden="1"/>
    <col min="8701" max="8701" width="30.28515625" style="163" hidden="1"/>
    <col min="8702" max="8702" width="5" style="163" hidden="1"/>
    <col min="8703" max="8703" width="5.28515625" style="163" hidden="1"/>
    <col min="8704" max="8711" width="2.5703125" style="163" hidden="1"/>
    <col min="8712" max="8712" width="3.5703125" style="163" hidden="1"/>
    <col min="8713" max="8713" width="3" style="163" hidden="1"/>
    <col min="8714" max="8714" width="3.42578125" style="163" hidden="1"/>
    <col min="8715" max="8715" width="3.28515625" style="163" hidden="1"/>
    <col min="8716" max="8717" width="2.7109375" style="163" hidden="1"/>
    <col min="8718" max="8718" width="3" style="163" hidden="1"/>
    <col min="8719" max="8720" width="2.7109375" style="163" hidden="1"/>
    <col min="8721" max="8721" width="3" style="163" hidden="1"/>
    <col min="8722" max="8722" width="2.7109375" style="163" hidden="1"/>
    <col min="8723" max="8723" width="3" style="163" hidden="1"/>
    <col min="8724" max="8725" width="2.7109375" style="163" hidden="1"/>
    <col min="8726" max="8727" width="3" style="163" hidden="1"/>
    <col min="8728" max="8728" width="2.7109375" style="163" hidden="1"/>
    <col min="8729" max="8729" width="3.42578125" style="163" hidden="1"/>
    <col min="8730" max="8730" width="2.7109375" style="163" hidden="1"/>
    <col min="8731" max="8731" width="3" style="163" hidden="1"/>
    <col min="8732" max="8733" width="3.28515625" style="163" hidden="1"/>
    <col min="8734" max="8734" width="2.7109375" style="163" hidden="1"/>
    <col min="8735" max="8735" width="6.5703125" style="163" hidden="1"/>
    <col min="8736" max="8736" width="20" style="163" hidden="1"/>
    <col min="8737" max="8955" width="11.5703125" style="163" hidden="1"/>
    <col min="8956" max="8956" width="3.28515625" style="163" hidden="1"/>
    <col min="8957" max="8957" width="30.28515625" style="163" hidden="1"/>
    <col min="8958" max="8958" width="5" style="163" hidden="1"/>
    <col min="8959" max="8959" width="5.28515625" style="163" hidden="1"/>
    <col min="8960" max="8967" width="2.5703125" style="163" hidden="1"/>
    <col min="8968" max="8968" width="3.5703125" style="163" hidden="1"/>
    <col min="8969" max="8969" width="3" style="163" hidden="1"/>
    <col min="8970" max="8970" width="3.42578125" style="163" hidden="1"/>
    <col min="8971" max="8971" width="3.28515625" style="163" hidden="1"/>
    <col min="8972" max="8973" width="2.7109375" style="163" hidden="1"/>
    <col min="8974" max="8974" width="3" style="163" hidden="1"/>
    <col min="8975" max="8976" width="2.7109375" style="163" hidden="1"/>
    <col min="8977" max="8977" width="3" style="163" hidden="1"/>
    <col min="8978" max="8978" width="2.7109375" style="163" hidden="1"/>
    <col min="8979" max="8979" width="3" style="163" hidden="1"/>
    <col min="8980" max="8981" width="2.7109375" style="163" hidden="1"/>
    <col min="8982" max="8983" width="3" style="163" hidden="1"/>
    <col min="8984" max="8984" width="2.7109375" style="163" hidden="1"/>
    <col min="8985" max="8985" width="3.42578125" style="163" hidden="1"/>
    <col min="8986" max="8986" width="2.7109375" style="163" hidden="1"/>
    <col min="8987" max="8987" width="3" style="163" hidden="1"/>
    <col min="8988" max="8989" width="3.28515625" style="163" hidden="1"/>
    <col min="8990" max="8990" width="2.7109375" style="163" hidden="1"/>
    <col min="8991" max="8991" width="6.5703125" style="163" hidden="1"/>
    <col min="8992" max="8992" width="20" style="163" hidden="1"/>
    <col min="8993" max="9211" width="11.5703125" style="163" hidden="1"/>
    <col min="9212" max="9212" width="3.28515625" style="163" hidden="1"/>
    <col min="9213" max="9213" width="30.28515625" style="163" hidden="1"/>
    <col min="9214" max="9214" width="5" style="163" hidden="1"/>
    <col min="9215" max="9215" width="5.28515625" style="163" hidden="1"/>
    <col min="9216" max="9223" width="2.5703125" style="163" hidden="1"/>
    <col min="9224" max="9224" width="3.5703125" style="163" hidden="1"/>
    <col min="9225" max="9225" width="3" style="163" hidden="1"/>
    <col min="9226" max="9226" width="3.42578125" style="163" hidden="1"/>
    <col min="9227" max="9227" width="3.28515625" style="163" hidden="1"/>
    <col min="9228" max="9229" width="2.7109375" style="163" hidden="1"/>
    <col min="9230" max="9230" width="3" style="163" hidden="1"/>
    <col min="9231" max="9232" width="2.7109375" style="163" hidden="1"/>
    <col min="9233" max="9233" width="3" style="163" hidden="1"/>
    <col min="9234" max="9234" width="2.7109375" style="163" hidden="1"/>
    <col min="9235" max="9235" width="3" style="163" hidden="1"/>
    <col min="9236" max="9237" width="2.7109375" style="163" hidden="1"/>
    <col min="9238" max="9239" width="3" style="163" hidden="1"/>
    <col min="9240" max="9240" width="2.7109375" style="163" hidden="1"/>
    <col min="9241" max="9241" width="3.42578125" style="163" hidden="1"/>
    <col min="9242" max="9242" width="2.7109375" style="163" hidden="1"/>
    <col min="9243" max="9243" width="3" style="163" hidden="1"/>
    <col min="9244" max="9245" width="3.28515625" style="163" hidden="1"/>
    <col min="9246" max="9246" width="2.7109375" style="163" hidden="1"/>
    <col min="9247" max="9247" width="6.5703125" style="163" hidden="1"/>
    <col min="9248" max="9248" width="20" style="163" hidden="1"/>
    <col min="9249" max="9467" width="11.5703125" style="163" hidden="1"/>
    <col min="9468" max="9468" width="3.28515625" style="163" hidden="1"/>
    <col min="9469" max="9469" width="30.28515625" style="163" hidden="1"/>
    <col min="9470" max="9470" width="5" style="163" hidden="1"/>
    <col min="9471" max="9471" width="5.28515625" style="163" hidden="1"/>
    <col min="9472" max="9479" width="2.5703125" style="163" hidden="1"/>
    <col min="9480" max="9480" width="3.5703125" style="163" hidden="1"/>
    <col min="9481" max="9481" width="3" style="163" hidden="1"/>
    <col min="9482" max="9482" width="3.42578125" style="163" hidden="1"/>
    <col min="9483" max="9483" width="3.28515625" style="163" hidden="1"/>
    <col min="9484" max="9485" width="2.7109375" style="163" hidden="1"/>
    <col min="9486" max="9486" width="3" style="163" hidden="1"/>
    <col min="9487" max="9488" width="2.7109375" style="163" hidden="1"/>
    <col min="9489" max="9489" width="3" style="163" hidden="1"/>
    <col min="9490" max="9490" width="2.7109375" style="163" hidden="1"/>
    <col min="9491" max="9491" width="3" style="163" hidden="1"/>
    <col min="9492" max="9493" width="2.7109375" style="163" hidden="1"/>
    <col min="9494" max="9495" width="3" style="163" hidden="1"/>
    <col min="9496" max="9496" width="2.7109375" style="163" hidden="1"/>
    <col min="9497" max="9497" width="3.42578125" style="163" hidden="1"/>
    <col min="9498" max="9498" width="2.7109375" style="163" hidden="1"/>
    <col min="9499" max="9499" width="3" style="163" hidden="1"/>
    <col min="9500" max="9501" width="3.28515625" style="163" hidden="1"/>
    <col min="9502" max="9502" width="2.7109375" style="163" hidden="1"/>
    <col min="9503" max="9503" width="6.5703125" style="163" hidden="1"/>
    <col min="9504" max="9504" width="20" style="163" hidden="1"/>
    <col min="9505" max="9723" width="11.5703125" style="163" hidden="1"/>
    <col min="9724" max="9724" width="3.28515625" style="163" hidden="1"/>
    <col min="9725" max="9725" width="30.28515625" style="163" hidden="1"/>
    <col min="9726" max="9726" width="5" style="163" hidden="1"/>
    <col min="9727" max="9727" width="5.28515625" style="163" hidden="1"/>
    <col min="9728" max="9735" width="2.5703125" style="163" hidden="1"/>
    <col min="9736" max="9736" width="3.5703125" style="163" hidden="1"/>
    <col min="9737" max="9737" width="3" style="163" hidden="1"/>
    <col min="9738" max="9738" width="3.42578125" style="163" hidden="1"/>
    <col min="9739" max="9739" width="3.28515625" style="163" hidden="1"/>
    <col min="9740" max="9741" width="2.7109375" style="163" hidden="1"/>
    <col min="9742" max="9742" width="3" style="163" hidden="1"/>
    <col min="9743" max="9744" width="2.7109375" style="163" hidden="1"/>
    <col min="9745" max="9745" width="3" style="163" hidden="1"/>
    <col min="9746" max="9746" width="2.7109375" style="163" hidden="1"/>
    <col min="9747" max="9747" width="3" style="163" hidden="1"/>
    <col min="9748" max="9749" width="2.7109375" style="163" hidden="1"/>
    <col min="9750" max="9751" width="3" style="163" hidden="1"/>
    <col min="9752" max="9752" width="2.7109375" style="163" hidden="1"/>
    <col min="9753" max="9753" width="3.42578125" style="163" hidden="1"/>
    <col min="9754" max="9754" width="2.7109375" style="163" hidden="1"/>
    <col min="9755" max="9755" width="3" style="163" hidden="1"/>
    <col min="9756" max="9757" width="3.28515625" style="163" hidden="1"/>
    <col min="9758" max="9758" width="2.7109375" style="163" hidden="1"/>
    <col min="9759" max="9759" width="6.5703125" style="163" hidden="1"/>
    <col min="9760" max="9760" width="20" style="163" hidden="1"/>
    <col min="9761" max="9979" width="11.5703125" style="163" hidden="1"/>
    <col min="9980" max="9980" width="3.28515625" style="163" hidden="1"/>
    <col min="9981" max="9981" width="30.28515625" style="163" hidden="1"/>
    <col min="9982" max="9982" width="5" style="163" hidden="1"/>
    <col min="9983" max="9983" width="5.28515625" style="163" hidden="1"/>
    <col min="9984" max="9991" width="2.5703125" style="163" hidden="1"/>
    <col min="9992" max="9992" width="3.5703125" style="163" hidden="1"/>
    <col min="9993" max="9993" width="3" style="163" hidden="1"/>
    <col min="9994" max="9994" width="3.42578125" style="163" hidden="1"/>
    <col min="9995" max="9995" width="3.28515625" style="163" hidden="1"/>
    <col min="9996" max="9997" width="2.7109375" style="163" hidden="1"/>
    <col min="9998" max="9998" width="3" style="163" hidden="1"/>
    <col min="9999" max="10000" width="2.7109375" style="163" hidden="1"/>
    <col min="10001" max="10001" width="3" style="163" hidden="1"/>
    <col min="10002" max="10002" width="2.7109375" style="163" hidden="1"/>
    <col min="10003" max="10003" width="3" style="163" hidden="1"/>
    <col min="10004" max="10005" width="2.7109375" style="163" hidden="1"/>
    <col min="10006" max="10007" width="3" style="163" hidden="1"/>
    <col min="10008" max="10008" width="2.7109375" style="163" hidden="1"/>
    <col min="10009" max="10009" width="3.42578125" style="163" hidden="1"/>
    <col min="10010" max="10010" width="2.7109375" style="163" hidden="1"/>
    <col min="10011" max="10011" width="3" style="163" hidden="1"/>
    <col min="10012" max="10013" width="3.28515625" style="163" hidden="1"/>
    <col min="10014" max="10014" width="2.7109375" style="163" hidden="1"/>
    <col min="10015" max="10015" width="6.5703125" style="163" hidden="1"/>
    <col min="10016" max="10016" width="20" style="163" hidden="1"/>
    <col min="10017" max="10235" width="11.5703125" style="163" hidden="1"/>
    <col min="10236" max="10236" width="3.28515625" style="163" hidden="1"/>
    <col min="10237" max="10237" width="30.28515625" style="163" hidden="1"/>
    <col min="10238" max="10238" width="5" style="163" hidden="1"/>
    <col min="10239" max="10239" width="5.28515625" style="163" hidden="1"/>
    <col min="10240" max="10247" width="2.5703125" style="163" hidden="1"/>
    <col min="10248" max="10248" width="3.5703125" style="163" hidden="1"/>
    <col min="10249" max="10249" width="3" style="163" hidden="1"/>
    <col min="10250" max="10250" width="3.42578125" style="163" hidden="1"/>
    <col min="10251" max="10251" width="3.28515625" style="163" hidden="1"/>
    <col min="10252" max="10253" width="2.7109375" style="163" hidden="1"/>
    <col min="10254" max="10254" width="3" style="163" hidden="1"/>
    <col min="10255" max="10256" width="2.7109375" style="163" hidden="1"/>
    <col min="10257" max="10257" width="3" style="163" hidden="1"/>
    <col min="10258" max="10258" width="2.7109375" style="163" hidden="1"/>
    <col min="10259" max="10259" width="3" style="163" hidden="1"/>
    <col min="10260" max="10261" width="2.7109375" style="163" hidden="1"/>
    <col min="10262" max="10263" width="3" style="163" hidden="1"/>
    <col min="10264" max="10264" width="2.7109375" style="163" hidden="1"/>
    <col min="10265" max="10265" width="3.42578125" style="163" hidden="1"/>
    <col min="10266" max="10266" width="2.7109375" style="163" hidden="1"/>
    <col min="10267" max="10267" width="3" style="163" hidden="1"/>
    <col min="10268" max="10269" width="3.28515625" style="163" hidden="1"/>
    <col min="10270" max="10270" width="2.7109375" style="163" hidden="1"/>
    <col min="10271" max="10271" width="6.5703125" style="163" hidden="1"/>
    <col min="10272" max="10272" width="20" style="163" hidden="1"/>
    <col min="10273" max="10491" width="11.5703125" style="163" hidden="1"/>
    <col min="10492" max="10492" width="3.28515625" style="163" hidden="1"/>
    <col min="10493" max="10493" width="30.28515625" style="163" hidden="1"/>
    <col min="10494" max="10494" width="5" style="163" hidden="1"/>
    <col min="10495" max="10495" width="5.28515625" style="163" hidden="1"/>
    <col min="10496" max="10503" width="2.5703125" style="163" hidden="1"/>
    <col min="10504" max="10504" width="3.5703125" style="163" hidden="1"/>
    <col min="10505" max="10505" width="3" style="163" hidden="1"/>
    <col min="10506" max="10506" width="3.42578125" style="163" hidden="1"/>
    <col min="10507" max="10507" width="3.28515625" style="163" hidden="1"/>
    <col min="10508" max="10509" width="2.7109375" style="163" hidden="1"/>
    <col min="10510" max="10510" width="3" style="163" hidden="1"/>
    <col min="10511" max="10512" width="2.7109375" style="163" hidden="1"/>
    <col min="10513" max="10513" width="3" style="163" hidden="1"/>
    <col min="10514" max="10514" width="2.7109375" style="163" hidden="1"/>
    <col min="10515" max="10515" width="3" style="163" hidden="1"/>
    <col min="10516" max="10517" width="2.7109375" style="163" hidden="1"/>
    <col min="10518" max="10519" width="3" style="163" hidden="1"/>
    <col min="10520" max="10520" width="2.7109375" style="163" hidden="1"/>
    <col min="10521" max="10521" width="3.42578125" style="163" hidden="1"/>
    <col min="10522" max="10522" width="2.7109375" style="163" hidden="1"/>
    <col min="10523" max="10523" width="3" style="163" hidden="1"/>
    <col min="10524" max="10525" width="3.28515625" style="163" hidden="1"/>
    <col min="10526" max="10526" width="2.7109375" style="163" hidden="1"/>
    <col min="10527" max="10527" width="6.5703125" style="163" hidden="1"/>
    <col min="10528" max="10528" width="20" style="163" hidden="1"/>
    <col min="10529" max="10747" width="11.5703125" style="163" hidden="1"/>
    <col min="10748" max="10748" width="3.28515625" style="163" hidden="1"/>
    <col min="10749" max="10749" width="30.28515625" style="163" hidden="1"/>
    <col min="10750" max="10750" width="5" style="163" hidden="1"/>
    <col min="10751" max="10751" width="5.28515625" style="163" hidden="1"/>
    <col min="10752" max="10759" width="2.5703125" style="163" hidden="1"/>
    <col min="10760" max="10760" width="3.5703125" style="163" hidden="1"/>
    <col min="10761" max="10761" width="3" style="163" hidden="1"/>
    <col min="10762" max="10762" width="3.42578125" style="163" hidden="1"/>
    <col min="10763" max="10763" width="3.28515625" style="163" hidden="1"/>
    <col min="10764" max="10765" width="2.7109375" style="163" hidden="1"/>
    <col min="10766" max="10766" width="3" style="163" hidden="1"/>
    <col min="10767" max="10768" width="2.7109375" style="163" hidden="1"/>
    <col min="10769" max="10769" width="3" style="163" hidden="1"/>
    <col min="10770" max="10770" width="2.7109375" style="163" hidden="1"/>
    <col min="10771" max="10771" width="3" style="163" hidden="1"/>
    <col min="10772" max="10773" width="2.7109375" style="163" hidden="1"/>
    <col min="10774" max="10775" width="3" style="163" hidden="1"/>
    <col min="10776" max="10776" width="2.7109375" style="163" hidden="1"/>
    <col min="10777" max="10777" width="3.42578125" style="163" hidden="1"/>
    <col min="10778" max="10778" width="2.7109375" style="163" hidden="1"/>
    <col min="10779" max="10779" width="3" style="163" hidden="1"/>
    <col min="10780" max="10781" width="3.28515625" style="163" hidden="1"/>
    <col min="10782" max="10782" width="2.7109375" style="163" hidden="1"/>
    <col min="10783" max="10783" width="6.5703125" style="163" hidden="1"/>
    <col min="10784" max="10784" width="20" style="163" hidden="1"/>
    <col min="10785" max="11003" width="11.5703125" style="163" hidden="1"/>
    <col min="11004" max="11004" width="3.28515625" style="163" hidden="1"/>
    <col min="11005" max="11005" width="30.28515625" style="163" hidden="1"/>
    <col min="11006" max="11006" width="5" style="163" hidden="1"/>
    <col min="11007" max="11007" width="5.28515625" style="163" hidden="1"/>
    <col min="11008" max="11015" width="2.5703125" style="163" hidden="1"/>
    <col min="11016" max="11016" width="3.5703125" style="163" hidden="1"/>
    <col min="11017" max="11017" width="3" style="163" hidden="1"/>
    <col min="11018" max="11018" width="3.42578125" style="163" hidden="1"/>
    <col min="11019" max="11019" width="3.28515625" style="163" hidden="1"/>
    <col min="11020" max="11021" width="2.7109375" style="163" hidden="1"/>
    <col min="11022" max="11022" width="3" style="163" hidden="1"/>
    <col min="11023" max="11024" width="2.7109375" style="163" hidden="1"/>
    <col min="11025" max="11025" width="3" style="163" hidden="1"/>
    <col min="11026" max="11026" width="2.7109375" style="163" hidden="1"/>
    <col min="11027" max="11027" width="3" style="163" hidden="1"/>
    <col min="11028" max="11029" width="2.7109375" style="163" hidden="1"/>
    <col min="11030" max="11031" width="3" style="163" hidden="1"/>
    <col min="11032" max="11032" width="2.7109375" style="163" hidden="1"/>
    <col min="11033" max="11033" width="3.42578125" style="163" hidden="1"/>
    <col min="11034" max="11034" width="2.7109375" style="163" hidden="1"/>
    <col min="11035" max="11035" width="3" style="163" hidden="1"/>
    <col min="11036" max="11037" width="3.28515625" style="163" hidden="1"/>
    <col min="11038" max="11038" width="2.7109375" style="163" hidden="1"/>
    <col min="11039" max="11039" width="6.5703125" style="163" hidden="1"/>
    <col min="11040" max="11040" width="20" style="163" hidden="1"/>
    <col min="11041" max="11259" width="11.5703125" style="163" hidden="1"/>
    <col min="11260" max="11260" width="3.28515625" style="163" hidden="1"/>
    <col min="11261" max="11261" width="30.28515625" style="163" hidden="1"/>
    <col min="11262" max="11262" width="5" style="163" hidden="1"/>
    <col min="11263" max="11263" width="5.28515625" style="163" hidden="1"/>
    <col min="11264" max="11271" width="2.5703125" style="163" hidden="1"/>
    <col min="11272" max="11272" width="3.5703125" style="163" hidden="1"/>
    <col min="11273" max="11273" width="3" style="163" hidden="1"/>
    <col min="11274" max="11274" width="3.42578125" style="163" hidden="1"/>
    <col min="11275" max="11275" width="3.28515625" style="163" hidden="1"/>
    <col min="11276" max="11277" width="2.7109375" style="163" hidden="1"/>
    <col min="11278" max="11278" width="3" style="163" hidden="1"/>
    <col min="11279" max="11280" width="2.7109375" style="163" hidden="1"/>
    <col min="11281" max="11281" width="3" style="163" hidden="1"/>
    <col min="11282" max="11282" width="2.7109375" style="163" hidden="1"/>
    <col min="11283" max="11283" width="3" style="163" hidden="1"/>
    <col min="11284" max="11285" width="2.7109375" style="163" hidden="1"/>
    <col min="11286" max="11287" width="3" style="163" hidden="1"/>
    <col min="11288" max="11288" width="2.7109375" style="163" hidden="1"/>
    <col min="11289" max="11289" width="3.42578125" style="163" hidden="1"/>
    <col min="11290" max="11290" width="2.7109375" style="163" hidden="1"/>
    <col min="11291" max="11291" width="3" style="163" hidden="1"/>
    <col min="11292" max="11293" width="3.28515625" style="163" hidden="1"/>
    <col min="11294" max="11294" width="2.7109375" style="163" hidden="1"/>
    <col min="11295" max="11295" width="6.5703125" style="163" hidden="1"/>
    <col min="11296" max="11296" width="20" style="163" hidden="1"/>
    <col min="11297" max="11515" width="11.5703125" style="163" hidden="1"/>
    <col min="11516" max="11516" width="3.28515625" style="163" hidden="1"/>
    <col min="11517" max="11517" width="30.28515625" style="163" hidden="1"/>
    <col min="11518" max="11518" width="5" style="163" hidden="1"/>
    <col min="11519" max="11519" width="5.28515625" style="163" hidden="1"/>
    <col min="11520" max="11527" width="2.5703125" style="163" hidden="1"/>
    <col min="11528" max="11528" width="3.5703125" style="163" hidden="1"/>
    <col min="11529" max="11529" width="3" style="163" hidden="1"/>
    <col min="11530" max="11530" width="3.42578125" style="163" hidden="1"/>
    <col min="11531" max="11531" width="3.28515625" style="163" hidden="1"/>
    <col min="11532" max="11533" width="2.7109375" style="163" hidden="1"/>
    <col min="11534" max="11534" width="3" style="163" hidden="1"/>
    <col min="11535" max="11536" width="2.7109375" style="163" hidden="1"/>
    <col min="11537" max="11537" width="3" style="163" hidden="1"/>
    <col min="11538" max="11538" width="2.7109375" style="163" hidden="1"/>
    <col min="11539" max="11539" width="3" style="163" hidden="1"/>
    <col min="11540" max="11541" width="2.7109375" style="163" hidden="1"/>
    <col min="11542" max="11543" width="3" style="163" hidden="1"/>
    <col min="11544" max="11544" width="2.7109375" style="163" hidden="1"/>
    <col min="11545" max="11545" width="3.42578125" style="163" hidden="1"/>
    <col min="11546" max="11546" width="2.7109375" style="163" hidden="1"/>
    <col min="11547" max="11547" width="3" style="163" hidden="1"/>
    <col min="11548" max="11549" width="3.28515625" style="163" hidden="1"/>
    <col min="11550" max="11550" width="2.7109375" style="163" hidden="1"/>
    <col min="11551" max="11551" width="6.5703125" style="163" hidden="1"/>
    <col min="11552" max="11552" width="20" style="163" hidden="1"/>
    <col min="11553" max="11771" width="11.5703125" style="163" hidden="1"/>
    <col min="11772" max="11772" width="3.28515625" style="163" hidden="1"/>
    <col min="11773" max="11773" width="30.28515625" style="163" hidden="1"/>
    <col min="11774" max="11774" width="5" style="163" hidden="1"/>
    <col min="11775" max="11775" width="5.28515625" style="163" hidden="1"/>
    <col min="11776" max="11783" width="2.5703125" style="163" hidden="1"/>
    <col min="11784" max="11784" width="3.5703125" style="163" hidden="1"/>
    <col min="11785" max="11785" width="3" style="163" hidden="1"/>
    <col min="11786" max="11786" width="3.42578125" style="163" hidden="1"/>
    <col min="11787" max="11787" width="3.28515625" style="163" hidden="1"/>
    <col min="11788" max="11789" width="2.7109375" style="163" hidden="1"/>
    <col min="11790" max="11790" width="3" style="163" hidden="1"/>
    <col min="11791" max="11792" width="2.7109375" style="163" hidden="1"/>
    <col min="11793" max="11793" width="3" style="163" hidden="1"/>
    <col min="11794" max="11794" width="2.7109375" style="163" hidden="1"/>
    <col min="11795" max="11795" width="3" style="163" hidden="1"/>
    <col min="11796" max="11797" width="2.7109375" style="163" hidden="1"/>
    <col min="11798" max="11799" width="3" style="163" hidden="1"/>
    <col min="11800" max="11800" width="2.7109375" style="163" hidden="1"/>
    <col min="11801" max="11801" width="3.42578125" style="163" hidden="1"/>
    <col min="11802" max="11802" width="2.7109375" style="163" hidden="1"/>
    <col min="11803" max="11803" width="3" style="163" hidden="1"/>
    <col min="11804" max="11805" width="3.28515625" style="163" hidden="1"/>
    <col min="11806" max="11806" width="2.7109375" style="163" hidden="1"/>
    <col min="11807" max="11807" width="6.5703125" style="163" hidden="1"/>
    <col min="11808" max="11808" width="20" style="163" hidden="1"/>
    <col min="11809" max="12027" width="11.5703125" style="163" hidden="1"/>
    <col min="12028" max="12028" width="3.28515625" style="163" hidden="1"/>
    <col min="12029" max="12029" width="30.28515625" style="163" hidden="1"/>
    <col min="12030" max="12030" width="5" style="163" hidden="1"/>
    <col min="12031" max="12031" width="5.28515625" style="163" hidden="1"/>
    <col min="12032" max="12039" width="2.5703125" style="163" hidden="1"/>
    <col min="12040" max="12040" width="3.5703125" style="163" hidden="1"/>
    <col min="12041" max="12041" width="3" style="163" hidden="1"/>
    <col min="12042" max="12042" width="3.42578125" style="163" hidden="1"/>
    <col min="12043" max="12043" width="3.28515625" style="163" hidden="1"/>
    <col min="12044" max="12045" width="2.7109375" style="163" hidden="1"/>
    <col min="12046" max="12046" width="3" style="163" hidden="1"/>
    <col min="12047" max="12048" width="2.7109375" style="163" hidden="1"/>
    <col min="12049" max="12049" width="3" style="163" hidden="1"/>
    <col min="12050" max="12050" width="2.7109375" style="163" hidden="1"/>
    <col min="12051" max="12051" width="3" style="163" hidden="1"/>
    <col min="12052" max="12053" width="2.7109375" style="163" hidden="1"/>
    <col min="12054" max="12055" width="3" style="163" hidden="1"/>
    <col min="12056" max="12056" width="2.7109375" style="163" hidden="1"/>
    <col min="12057" max="12057" width="3.42578125" style="163" hidden="1"/>
    <col min="12058" max="12058" width="2.7109375" style="163" hidden="1"/>
    <col min="12059" max="12059" width="3" style="163" hidden="1"/>
    <col min="12060" max="12061" width="3.28515625" style="163" hidden="1"/>
    <col min="12062" max="12062" width="2.7109375" style="163" hidden="1"/>
    <col min="12063" max="12063" width="6.5703125" style="163" hidden="1"/>
    <col min="12064" max="12064" width="20" style="163" hidden="1"/>
    <col min="12065" max="12283" width="11.5703125" style="163" hidden="1"/>
    <col min="12284" max="12284" width="3.28515625" style="163" hidden="1"/>
    <col min="12285" max="12285" width="30.28515625" style="163" hidden="1"/>
    <col min="12286" max="12286" width="5" style="163" hidden="1"/>
    <col min="12287" max="12287" width="5.28515625" style="163" hidden="1"/>
    <col min="12288" max="12295" width="2.5703125" style="163" hidden="1"/>
    <col min="12296" max="12296" width="3.5703125" style="163" hidden="1"/>
    <col min="12297" max="12297" width="3" style="163" hidden="1"/>
    <col min="12298" max="12298" width="3.42578125" style="163" hidden="1"/>
    <col min="12299" max="12299" width="3.28515625" style="163" hidden="1"/>
    <col min="12300" max="12301" width="2.7109375" style="163" hidden="1"/>
    <col min="12302" max="12302" width="3" style="163" hidden="1"/>
    <col min="12303" max="12304" width="2.7109375" style="163" hidden="1"/>
    <col min="12305" max="12305" width="3" style="163" hidden="1"/>
    <col min="12306" max="12306" width="2.7109375" style="163" hidden="1"/>
    <col min="12307" max="12307" width="3" style="163" hidden="1"/>
    <col min="12308" max="12309" width="2.7109375" style="163" hidden="1"/>
    <col min="12310" max="12311" width="3" style="163" hidden="1"/>
    <col min="12312" max="12312" width="2.7109375" style="163" hidden="1"/>
    <col min="12313" max="12313" width="3.42578125" style="163" hidden="1"/>
    <col min="12314" max="12314" width="2.7109375" style="163" hidden="1"/>
    <col min="12315" max="12315" width="3" style="163" hidden="1"/>
    <col min="12316" max="12317" width="3.28515625" style="163" hidden="1"/>
    <col min="12318" max="12318" width="2.7109375" style="163" hidden="1"/>
    <col min="12319" max="12319" width="6.5703125" style="163" hidden="1"/>
    <col min="12320" max="12320" width="20" style="163" hidden="1"/>
    <col min="12321" max="12539" width="11.5703125" style="163" hidden="1"/>
    <col min="12540" max="12540" width="3.28515625" style="163" hidden="1"/>
    <col min="12541" max="12541" width="30.28515625" style="163" hidden="1"/>
    <col min="12542" max="12542" width="5" style="163" hidden="1"/>
    <col min="12543" max="12543" width="5.28515625" style="163" hidden="1"/>
    <col min="12544" max="12551" width="2.5703125" style="163" hidden="1"/>
    <col min="12552" max="12552" width="3.5703125" style="163" hidden="1"/>
    <col min="12553" max="12553" width="3" style="163" hidden="1"/>
    <col min="12554" max="12554" width="3.42578125" style="163" hidden="1"/>
    <col min="12555" max="12555" width="3.28515625" style="163" hidden="1"/>
    <col min="12556" max="12557" width="2.7109375" style="163" hidden="1"/>
    <col min="12558" max="12558" width="3" style="163" hidden="1"/>
    <col min="12559" max="12560" width="2.7109375" style="163" hidden="1"/>
    <col min="12561" max="12561" width="3" style="163" hidden="1"/>
    <col min="12562" max="12562" width="2.7109375" style="163" hidden="1"/>
    <col min="12563" max="12563" width="3" style="163" hidden="1"/>
    <col min="12564" max="12565" width="2.7109375" style="163" hidden="1"/>
    <col min="12566" max="12567" width="3" style="163" hidden="1"/>
    <col min="12568" max="12568" width="2.7109375" style="163" hidden="1"/>
    <col min="12569" max="12569" width="3.42578125" style="163" hidden="1"/>
    <col min="12570" max="12570" width="2.7109375" style="163" hidden="1"/>
    <col min="12571" max="12571" width="3" style="163" hidden="1"/>
    <col min="12572" max="12573" width="3.28515625" style="163" hidden="1"/>
    <col min="12574" max="12574" width="2.7109375" style="163" hidden="1"/>
    <col min="12575" max="12575" width="6.5703125" style="163" hidden="1"/>
    <col min="12576" max="12576" width="20" style="163" hidden="1"/>
    <col min="12577" max="12795" width="11.5703125" style="163" hidden="1"/>
    <col min="12796" max="12796" width="3.28515625" style="163" hidden="1"/>
    <col min="12797" max="12797" width="30.28515625" style="163" hidden="1"/>
    <col min="12798" max="12798" width="5" style="163" hidden="1"/>
    <col min="12799" max="12799" width="5.28515625" style="163" hidden="1"/>
    <col min="12800" max="12807" width="2.5703125" style="163" hidden="1"/>
    <col min="12808" max="12808" width="3.5703125" style="163" hidden="1"/>
    <col min="12809" max="12809" width="3" style="163" hidden="1"/>
    <col min="12810" max="12810" width="3.42578125" style="163" hidden="1"/>
    <col min="12811" max="12811" width="3.28515625" style="163" hidden="1"/>
    <col min="12812" max="12813" width="2.7109375" style="163" hidden="1"/>
    <col min="12814" max="12814" width="3" style="163" hidden="1"/>
    <col min="12815" max="12816" width="2.7109375" style="163" hidden="1"/>
    <col min="12817" max="12817" width="3" style="163" hidden="1"/>
    <col min="12818" max="12818" width="2.7109375" style="163" hidden="1"/>
    <col min="12819" max="12819" width="3" style="163" hidden="1"/>
    <col min="12820" max="12821" width="2.7109375" style="163" hidden="1"/>
    <col min="12822" max="12823" width="3" style="163" hidden="1"/>
    <col min="12824" max="12824" width="2.7109375" style="163" hidden="1"/>
    <col min="12825" max="12825" width="3.42578125" style="163" hidden="1"/>
    <col min="12826" max="12826" width="2.7109375" style="163" hidden="1"/>
    <col min="12827" max="12827" width="3" style="163" hidden="1"/>
    <col min="12828" max="12829" width="3.28515625" style="163" hidden="1"/>
    <col min="12830" max="12830" width="2.7109375" style="163" hidden="1"/>
    <col min="12831" max="12831" width="6.5703125" style="163" hidden="1"/>
    <col min="12832" max="12832" width="20" style="163" hidden="1"/>
    <col min="12833" max="13051" width="11.5703125" style="163" hidden="1"/>
    <col min="13052" max="13052" width="3.28515625" style="163" hidden="1"/>
    <col min="13053" max="13053" width="30.28515625" style="163" hidden="1"/>
    <col min="13054" max="13054" width="5" style="163" hidden="1"/>
    <col min="13055" max="13055" width="5.28515625" style="163" hidden="1"/>
    <col min="13056" max="13063" width="2.5703125" style="163" hidden="1"/>
    <col min="13064" max="13064" width="3.5703125" style="163" hidden="1"/>
    <col min="13065" max="13065" width="3" style="163" hidden="1"/>
    <col min="13066" max="13066" width="3.42578125" style="163" hidden="1"/>
    <col min="13067" max="13067" width="3.28515625" style="163" hidden="1"/>
    <col min="13068" max="13069" width="2.7109375" style="163" hidden="1"/>
    <col min="13070" max="13070" width="3" style="163" hidden="1"/>
    <col min="13071" max="13072" width="2.7109375" style="163" hidden="1"/>
    <col min="13073" max="13073" width="3" style="163" hidden="1"/>
    <col min="13074" max="13074" width="2.7109375" style="163" hidden="1"/>
    <col min="13075" max="13075" width="3" style="163" hidden="1"/>
    <col min="13076" max="13077" width="2.7109375" style="163" hidden="1"/>
    <col min="13078" max="13079" width="3" style="163" hidden="1"/>
    <col min="13080" max="13080" width="2.7109375" style="163" hidden="1"/>
    <col min="13081" max="13081" width="3.42578125" style="163" hidden="1"/>
    <col min="13082" max="13082" width="2.7109375" style="163" hidden="1"/>
    <col min="13083" max="13083" width="3" style="163" hidden="1"/>
    <col min="13084" max="13085" width="3.28515625" style="163" hidden="1"/>
    <col min="13086" max="13086" width="2.7109375" style="163" hidden="1"/>
    <col min="13087" max="13087" width="6.5703125" style="163" hidden="1"/>
    <col min="13088" max="13088" width="20" style="163" hidden="1"/>
    <col min="13089" max="13307" width="11.5703125" style="163" hidden="1"/>
    <col min="13308" max="13308" width="3.28515625" style="163" hidden="1"/>
    <col min="13309" max="13309" width="30.28515625" style="163" hidden="1"/>
    <col min="13310" max="13310" width="5" style="163" hidden="1"/>
    <col min="13311" max="13311" width="5.28515625" style="163" hidden="1"/>
    <col min="13312" max="13319" width="2.5703125" style="163" hidden="1"/>
    <col min="13320" max="13320" width="3.5703125" style="163" hidden="1"/>
    <col min="13321" max="13321" width="3" style="163" hidden="1"/>
    <col min="13322" max="13322" width="3.42578125" style="163" hidden="1"/>
    <col min="13323" max="13323" width="3.28515625" style="163" hidden="1"/>
    <col min="13324" max="13325" width="2.7109375" style="163" hidden="1"/>
    <col min="13326" max="13326" width="3" style="163" hidden="1"/>
    <col min="13327" max="13328" width="2.7109375" style="163" hidden="1"/>
    <col min="13329" max="13329" width="3" style="163" hidden="1"/>
    <col min="13330" max="13330" width="2.7109375" style="163" hidden="1"/>
    <col min="13331" max="13331" width="3" style="163" hidden="1"/>
    <col min="13332" max="13333" width="2.7109375" style="163" hidden="1"/>
    <col min="13334" max="13335" width="3" style="163" hidden="1"/>
    <col min="13336" max="13336" width="2.7109375" style="163" hidden="1"/>
    <col min="13337" max="13337" width="3.42578125" style="163" hidden="1"/>
    <col min="13338" max="13338" width="2.7109375" style="163" hidden="1"/>
    <col min="13339" max="13339" width="3" style="163" hidden="1"/>
    <col min="13340" max="13341" width="3.28515625" style="163" hidden="1"/>
    <col min="13342" max="13342" width="2.7109375" style="163" hidden="1"/>
    <col min="13343" max="13343" width="6.5703125" style="163" hidden="1"/>
    <col min="13344" max="13344" width="20" style="163" hidden="1"/>
    <col min="13345" max="13563" width="11.5703125" style="163" hidden="1"/>
    <col min="13564" max="13564" width="3.28515625" style="163" hidden="1"/>
    <col min="13565" max="13565" width="30.28515625" style="163" hidden="1"/>
    <col min="13566" max="13566" width="5" style="163" hidden="1"/>
    <col min="13567" max="13567" width="5.28515625" style="163" hidden="1"/>
    <col min="13568" max="13575" width="2.5703125" style="163" hidden="1"/>
    <col min="13576" max="13576" width="3.5703125" style="163" hidden="1"/>
    <col min="13577" max="13577" width="3" style="163" hidden="1"/>
    <col min="13578" max="13578" width="3.42578125" style="163" hidden="1"/>
    <col min="13579" max="13579" width="3.28515625" style="163" hidden="1"/>
    <col min="13580" max="13581" width="2.7109375" style="163" hidden="1"/>
    <col min="13582" max="13582" width="3" style="163" hidden="1"/>
    <col min="13583" max="13584" width="2.7109375" style="163" hidden="1"/>
    <col min="13585" max="13585" width="3" style="163" hidden="1"/>
    <col min="13586" max="13586" width="2.7109375" style="163" hidden="1"/>
    <col min="13587" max="13587" width="3" style="163" hidden="1"/>
    <col min="13588" max="13589" width="2.7109375" style="163" hidden="1"/>
    <col min="13590" max="13591" width="3" style="163" hidden="1"/>
    <col min="13592" max="13592" width="2.7109375" style="163" hidden="1"/>
    <col min="13593" max="13593" width="3.42578125" style="163" hidden="1"/>
    <col min="13594" max="13594" width="2.7109375" style="163" hidden="1"/>
    <col min="13595" max="13595" width="3" style="163" hidden="1"/>
    <col min="13596" max="13597" width="3.28515625" style="163" hidden="1"/>
    <col min="13598" max="13598" width="2.7109375" style="163" hidden="1"/>
    <col min="13599" max="13599" width="6.5703125" style="163" hidden="1"/>
    <col min="13600" max="13600" width="20" style="163" hidden="1"/>
    <col min="13601" max="13819" width="11.5703125" style="163" hidden="1"/>
    <col min="13820" max="13820" width="3.28515625" style="163" hidden="1"/>
    <col min="13821" max="13821" width="30.28515625" style="163" hidden="1"/>
    <col min="13822" max="13822" width="5" style="163" hidden="1"/>
    <col min="13823" max="13823" width="5.28515625" style="163" hidden="1"/>
    <col min="13824" max="13831" width="2.5703125" style="163" hidden="1"/>
    <col min="13832" max="13832" width="3.5703125" style="163" hidden="1"/>
    <col min="13833" max="13833" width="3" style="163" hidden="1"/>
    <col min="13834" max="13834" width="3.42578125" style="163" hidden="1"/>
    <col min="13835" max="13835" width="3.28515625" style="163" hidden="1"/>
    <col min="13836" max="13837" width="2.7109375" style="163" hidden="1"/>
    <col min="13838" max="13838" width="3" style="163" hidden="1"/>
    <col min="13839" max="13840" width="2.7109375" style="163" hidden="1"/>
    <col min="13841" max="13841" width="3" style="163" hidden="1"/>
    <col min="13842" max="13842" width="2.7109375" style="163" hidden="1"/>
    <col min="13843" max="13843" width="3" style="163" hidden="1"/>
    <col min="13844" max="13845" width="2.7109375" style="163" hidden="1"/>
    <col min="13846" max="13847" width="3" style="163" hidden="1"/>
    <col min="13848" max="13848" width="2.7109375" style="163" hidden="1"/>
    <col min="13849" max="13849" width="3.42578125" style="163" hidden="1"/>
    <col min="13850" max="13850" width="2.7109375" style="163" hidden="1"/>
    <col min="13851" max="13851" width="3" style="163" hidden="1"/>
    <col min="13852" max="13853" width="3.28515625" style="163" hidden="1"/>
    <col min="13854" max="13854" width="2.7109375" style="163" hidden="1"/>
    <col min="13855" max="13855" width="6.5703125" style="163" hidden="1"/>
    <col min="13856" max="13856" width="20" style="163" hidden="1"/>
    <col min="13857" max="14075" width="11.5703125" style="163" hidden="1"/>
    <col min="14076" max="14076" width="3.28515625" style="163" hidden="1"/>
    <col min="14077" max="14077" width="30.28515625" style="163" hidden="1"/>
    <col min="14078" max="14078" width="5" style="163" hidden="1"/>
    <col min="14079" max="14079" width="5.28515625" style="163" hidden="1"/>
    <col min="14080" max="14087" width="2.5703125" style="163" hidden="1"/>
    <col min="14088" max="14088" width="3.5703125" style="163" hidden="1"/>
    <col min="14089" max="14089" width="3" style="163" hidden="1"/>
    <col min="14090" max="14090" width="3.42578125" style="163" hidden="1"/>
    <col min="14091" max="14091" width="3.28515625" style="163" hidden="1"/>
    <col min="14092" max="14093" width="2.7109375" style="163" hidden="1"/>
    <col min="14094" max="14094" width="3" style="163" hidden="1"/>
    <col min="14095" max="14096" width="2.7109375" style="163" hidden="1"/>
    <col min="14097" max="14097" width="3" style="163" hidden="1"/>
    <col min="14098" max="14098" width="2.7109375" style="163" hidden="1"/>
    <col min="14099" max="14099" width="3" style="163" hidden="1"/>
    <col min="14100" max="14101" width="2.7109375" style="163" hidden="1"/>
    <col min="14102" max="14103" width="3" style="163" hidden="1"/>
    <col min="14104" max="14104" width="2.7109375" style="163" hidden="1"/>
    <col min="14105" max="14105" width="3.42578125" style="163" hidden="1"/>
    <col min="14106" max="14106" width="2.7109375" style="163" hidden="1"/>
    <col min="14107" max="14107" width="3" style="163" hidden="1"/>
    <col min="14108" max="14109" width="3.28515625" style="163" hidden="1"/>
    <col min="14110" max="14110" width="2.7109375" style="163" hidden="1"/>
    <col min="14111" max="14111" width="6.5703125" style="163" hidden="1"/>
    <col min="14112" max="14112" width="20" style="163" hidden="1"/>
    <col min="14113" max="14331" width="11.5703125" style="163" hidden="1"/>
    <col min="14332" max="14332" width="3.28515625" style="163" hidden="1"/>
    <col min="14333" max="14333" width="30.28515625" style="163" hidden="1"/>
    <col min="14334" max="14334" width="5" style="163" hidden="1"/>
    <col min="14335" max="14335" width="5.28515625" style="163" hidden="1"/>
    <col min="14336" max="14343" width="2.5703125" style="163" hidden="1"/>
    <col min="14344" max="14344" width="3.5703125" style="163" hidden="1"/>
    <col min="14345" max="14345" width="3" style="163" hidden="1"/>
    <col min="14346" max="14346" width="3.42578125" style="163" hidden="1"/>
    <col min="14347" max="14347" width="3.28515625" style="163" hidden="1"/>
    <col min="14348" max="14349" width="2.7109375" style="163" hidden="1"/>
    <col min="14350" max="14350" width="3" style="163" hidden="1"/>
    <col min="14351" max="14352" width="2.7109375" style="163" hidden="1"/>
    <col min="14353" max="14353" width="3" style="163" hidden="1"/>
    <col min="14354" max="14354" width="2.7109375" style="163" hidden="1"/>
    <col min="14355" max="14355" width="3" style="163" hidden="1"/>
    <col min="14356" max="14357" width="2.7109375" style="163" hidden="1"/>
    <col min="14358" max="14359" width="3" style="163" hidden="1"/>
    <col min="14360" max="14360" width="2.7109375" style="163" hidden="1"/>
    <col min="14361" max="14361" width="3.42578125" style="163" hidden="1"/>
    <col min="14362" max="14362" width="2.7109375" style="163" hidden="1"/>
    <col min="14363" max="14363" width="3" style="163" hidden="1"/>
    <col min="14364" max="14365" width="3.28515625" style="163" hidden="1"/>
    <col min="14366" max="14366" width="2.7109375" style="163" hidden="1"/>
    <col min="14367" max="14367" width="6.5703125" style="163" hidden="1"/>
    <col min="14368" max="14368" width="20" style="163" hidden="1"/>
    <col min="14369" max="14587" width="11.5703125" style="163" hidden="1"/>
    <col min="14588" max="14588" width="3.28515625" style="163" hidden="1"/>
    <col min="14589" max="14589" width="30.28515625" style="163" hidden="1"/>
    <col min="14590" max="14590" width="5" style="163" hidden="1"/>
    <col min="14591" max="14591" width="5.28515625" style="163" hidden="1"/>
    <col min="14592" max="14599" width="2.5703125" style="163" hidden="1"/>
    <col min="14600" max="14600" width="3.5703125" style="163" hidden="1"/>
    <col min="14601" max="14601" width="3" style="163" hidden="1"/>
    <col min="14602" max="14602" width="3.42578125" style="163" hidden="1"/>
    <col min="14603" max="14603" width="3.28515625" style="163" hidden="1"/>
    <col min="14604" max="14605" width="2.7109375" style="163" hidden="1"/>
    <col min="14606" max="14606" width="3" style="163" hidden="1"/>
    <col min="14607" max="14608" width="2.7109375" style="163" hidden="1"/>
    <col min="14609" max="14609" width="3" style="163" hidden="1"/>
    <col min="14610" max="14610" width="2.7109375" style="163" hidden="1"/>
    <col min="14611" max="14611" width="3" style="163" hidden="1"/>
    <col min="14612" max="14613" width="2.7109375" style="163" hidden="1"/>
    <col min="14614" max="14615" width="3" style="163" hidden="1"/>
    <col min="14616" max="14616" width="2.7109375" style="163" hidden="1"/>
    <col min="14617" max="14617" width="3.42578125" style="163" hidden="1"/>
    <col min="14618" max="14618" width="2.7109375" style="163" hidden="1"/>
    <col min="14619" max="14619" width="3" style="163" hidden="1"/>
    <col min="14620" max="14621" width="3.28515625" style="163" hidden="1"/>
    <col min="14622" max="14622" width="2.7109375" style="163" hidden="1"/>
    <col min="14623" max="14623" width="6.5703125" style="163" hidden="1"/>
    <col min="14624" max="14624" width="20" style="163" hidden="1"/>
    <col min="14625" max="14843" width="11.5703125" style="163" hidden="1"/>
    <col min="14844" max="14844" width="3.28515625" style="163" hidden="1"/>
    <col min="14845" max="14845" width="30.28515625" style="163" hidden="1"/>
    <col min="14846" max="14846" width="5" style="163" hidden="1"/>
    <col min="14847" max="14847" width="5.28515625" style="163" hidden="1"/>
    <col min="14848" max="14855" width="2.5703125" style="163" hidden="1"/>
    <col min="14856" max="14856" width="3.5703125" style="163" hidden="1"/>
    <col min="14857" max="14857" width="3" style="163" hidden="1"/>
    <col min="14858" max="14858" width="3.42578125" style="163" hidden="1"/>
    <col min="14859" max="14859" width="3.28515625" style="163" hidden="1"/>
    <col min="14860" max="14861" width="2.7109375" style="163" hidden="1"/>
    <col min="14862" max="14862" width="3" style="163" hidden="1"/>
    <col min="14863" max="14864" width="2.7109375" style="163" hidden="1"/>
    <col min="14865" max="14865" width="3" style="163" hidden="1"/>
    <col min="14866" max="14866" width="2.7109375" style="163" hidden="1"/>
    <col min="14867" max="14867" width="3" style="163" hidden="1"/>
    <col min="14868" max="14869" width="2.7109375" style="163" hidden="1"/>
    <col min="14870" max="14871" width="3" style="163" hidden="1"/>
    <col min="14872" max="14872" width="2.7109375" style="163" hidden="1"/>
    <col min="14873" max="14873" width="3.42578125" style="163" hidden="1"/>
    <col min="14874" max="14874" width="2.7109375" style="163" hidden="1"/>
    <col min="14875" max="14875" width="3" style="163" hidden="1"/>
    <col min="14876" max="14877" width="3.28515625" style="163" hidden="1"/>
    <col min="14878" max="14878" width="2.7109375" style="163" hidden="1"/>
    <col min="14879" max="14879" width="6.5703125" style="163" hidden="1"/>
    <col min="14880" max="14880" width="20" style="163" hidden="1"/>
    <col min="14881" max="15099" width="11.5703125" style="163" hidden="1"/>
    <col min="15100" max="15100" width="3.28515625" style="163" hidden="1"/>
    <col min="15101" max="15101" width="30.28515625" style="163" hidden="1"/>
    <col min="15102" max="15102" width="5" style="163" hidden="1"/>
    <col min="15103" max="15103" width="5.28515625" style="163" hidden="1"/>
    <col min="15104" max="15111" width="2.5703125" style="163" hidden="1"/>
    <col min="15112" max="15112" width="3.5703125" style="163" hidden="1"/>
    <col min="15113" max="15113" width="3" style="163" hidden="1"/>
    <col min="15114" max="15114" width="3.42578125" style="163" hidden="1"/>
    <col min="15115" max="15115" width="3.28515625" style="163" hidden="1"/>
    <col min="15116" max="15117" width="2.7109375" style="163" hidden="1"/>
    <col min="15118" max="15118" width="3" style="163" hidden="1"/>
    <col min="15119" max="15120" width="2.7109375" style="163" hidden="1"/>
    <col min="15121" max="15121" width="3" style="163" hidden="1"/>
    <col min="15122" max="15122" width="2.7109375" style="163" hidden="1"/>
    <col min="15123" max="15123" width="3" style="163" hidden="1"/>
    <col min="15124" max="15125" width="2.7109375" style="163" hidden="1"/>
    <col min="15126" max="15127" width="3" style="163" hidden="1"/>
    <col min="15128" max="15128" width="2.7109375" style="163" hidden="1"/>
    <col min="15129" max="15129" width="3.42578125" style="163" hidden="1"/>
    <col min="15130" max="15130" width="2.7109375" style="163" hidden="1"/>
    <col min="15131" max="15131" width="3" style="163" hidden="1"/>
    <col min="15132" max="15133" width="3.28515625" style="163" hidden="1"/>
    <col min="15134" max="15134" width="2.7109375" style="163" hidden="1"/>
    <col min="15135" max="15135" width="6.5703125" style="163" hidden="1"/>
    <col min="15136" max="15136" width="20" style="163" hidden="1"/>
    <col min="15137" max="15355" width="11.5703125" style="163" hidden="1"/>
    <col min="15356" max="15356" width="3.28515625" style="163" hidden="1"/>
    <col min="15357" max="15357" width="30.28515625" style="163" hidden="1"/>
    <col min="15358" max="15358" width="5" style="163" hidden="1"/>
    <col min="15359" max="15359" width="5.28515625" style="163" hidden="1"/>
    <col min="15360" max="15367" width="2.5703125" style="163" hidden="1"/>
    <col min="15368" max="15368" width="3.5703125" style="163" hidden="1"/>
    <col min="15369" max="15369" width="3" style="163" hidden="1"/>
    <col min="15370" max="15370" width="3.42578125" style="163" hidden="1"/>
    <col min="15371" max="15371" width="3.28515625" style="163" hidden="1"/>
    <col min="15372" max="15373" width="2.7109375" style="163" hidden="1"/>
    <col min="15374" max="15374" width="3" style="163" hidden="1"/>
    <col min="15375" max="15376" width="2.7109375" style="163" hidden="1"/>
    <col min="15377" max="15377" width="3" style="163" hidden="1"/>
    <col min="15378" max="15378" width="2.7109375" style="163" hidden="1"/>
    <col min="15379" max="15379" width="3" style="163" hidden="1"/>
    <col min="15380" max="15381" width="2.7109375" style="163" hidden="1"/>
    <col min="15382" max="15383" width="3" style="163" hidden="1"/>
    <col min="15384" max="15384" width="2.7109375" style="163" hidden="1"/>
    <col min="15385" max="15385" width="3.42578125" style="163" hidden="1"/>
    <col min="15386" max="15386" width="2.7109375" style="163" hidden="1"/>
    <col min="15387" max="15387" width="3" style="163" hidden="1"/>
    <col min="15388" max="15389" width="3.28515625" style="163" hidden="1"/>
    <col min="15390" max="15390" width="2.7109375" style="163" hidden="1"/>
    <col min="15391" max="15391" width="6.5703125" style="163" hidden="1"/>
    <col min="15392" max="15392" width="20" style="163" hidden="1"/>
    <col min="15393" max="15611" width="11.5703125" style="163" hidden="1"/>
    <col min="15612" max="15612" width="3.28515625" style="163" hidden="1"/>
    <col min="15613" max="15613" width="30.28515625" style="163" hidden="1"/>
    <col min="15614" max="15614" width="5" style="163" hidden="1"/>
    <col min="15615" max="15615" width="5.28515625" style="163" hidden="1"/>
    <col min="15616" max="15623" width="2.5703125" style="163" hidden="1"/>
    <col min="15624" max="15624" width="3.5703125" style="163" hidden="1"/>
    <col min="15625" max="15625" width="3" style="163" hidden="1"/>
    <col min="15626" max="15626" width="3.42578125" style="163" hidden="1"/>
    <col min="15627" max="15627" width="3.28515625" style="163" hidden="1"/>
    <col min="15628" max="15629" width="2.7109375" style="163" hidden="1"/>
    <col min="15630" max="15630" width="3" style="163" hidden="1"/>
    <col min="15631" max="15632" width="2.7109375" style="163" hidden="1"/>
    <col min="15633" max="15633" width="3" style="163" hidden="1"/>
    <col min="15634" max="15634" width="2.7109375" style="163" hidden="1"/>
    <col min="15635" max="15635" width="3" style="163" hidden="1"/>
    <col min="15636" max="15637" width="2.7109375" style="163" hidden="1"/>
    <col min="15638" max="15639" width="3" style="163" hidden="1"/>
    <col min="15640" max="15640" width="2.7109375" style="163" hidden="1"/>
    <col min="15641" max="15641" width="3.42578125" style="163" hidden="1"/>
    <col min="15642" max="15642" width="2.7109375" style="163" hidden="1"/>
    <col min="15643" max="15643" width="3" style="163" hidden="1"/>
    <col min="15644" max="15645" width="3.28515625" style="163" hidden="1"/>
    <col min="15646" max="15646" width="2.7109375" style="163" hidden="1"/>
    <col min="15647" max="15647" width="6.5703125" style="163" hidden="1"/>
    <col min="15648" max="15648" width="20" style="163" hidden="1"/>
    <col min="15649" max="15867" width="11.5703125" style="163" hidden="1"/>
    <col min="15868" max="15868" width="3.28515625" style="163" hidden="1"/>
    <col min="15869" max="15869" width="30.28515625" style="163" hidden="1"/>
    <col min="15870" max="15870" width="5" style="163" hidden="1"/>
    <col min="15871" max="15871" width="5.28515625" style="163" hidden="1"/>
    <col min="15872" max="15879" width="2.5703125" style="163" hidden="1"/>
    <col min="15880" max="15880" width="3.5703125" style="163" hidden="1"/>
    <col min="15881" max="15881" width="3" style="163" hidden="1"/>
    <col min="15882" max="15882" width="3.42578125" style="163" hidden="1"/>
    <col min="15883" max="15883" width="3.28515625" style="163" hidden="1"/>
    <col min="15884" max="15885" width="2.7109375" style="163" hidden="1"/>
    <col min="15886" max="15886" width="3" style="163" hidden="1"/>
    <col min="15887" max="15888" width="2.7109375" style="163" hidden="1"/>
    <col min="15889" max="15889" width="3" style="163" hidden="1"/>
    <col min="15890" max="15890" width="2.7109375" style="163" hidden="1"/>
    <col min="15891" max="15891" width="3" style="163" hidden="1"/>
    <col min="15892" max="15893" width="2.7109375" style="163" hidden="1"/>
    <col min="15894" max="15895" width="3" style="163" hidden="1"/>
    <col min="15896" max="15896" width="2.7109375" style="163" hidden="1"/>
    <col min="15897" max="15897" width="3.42578125" style="163" hidden="1"/>
    <col min="15898" max="15898" width="2.7109375" style="163" hidden="1"/>
    <col min="15899" max="15899" width="3" style="163" hidden="1"/>
    <col min="15900" max="15901" width="3.28515625" style="163" hidden="1"/>
    <col min="15902" max="15902" width="2.7109375" style="163" hidden="1"/>
    <col min="15903" max="15903" width="6.5703125" style="163" hidden="1"/>
    <col min="15904" max="15904" width="20" style="163" hidden="1"/>
    <col min="15905" max="16123" width="11.5703125" style="163" hidden="1"/>
    <col min="16124" max="16124" width="3.28515625" style="163" hidden="1"/>
    <col min="16125" max="16125" width="30.28515625" style="163" hidden="1"/>
    <col min="16126" max="16126" width="5" style="163" hidden="1"/>
    <col min="16127" max="16127" width="5.28515625" style="163" hidden="1"/>
    <col min="16128" max="16135" width="2.5703125" style="163" hidden="1"/>
    <col min="16136" max="16136" width="3.5703125" style="163" hidden="1"/>
    <col min="16137" max="16137" width="3" style="163" hidden="1"/>
    <col min="16138" max="16138" width="3.42578125" style="163" hidden="1"/>
    <col min="16139" max="16139" width="3.28515625" style="163" hidden="1"/>
    <col min="16140" max="16141" width="2.7109375" style="163" hidden="1"/>
    <col min="16142" max="16142" width="3" style="163" hidden="1"/>
    <col min="16143" max="16144" width="2.7109375" style="163" hidden="1"/>
    <col min="16145" max="16145" width="3" style="163" hidden="1"/>
    <col min="16146" max="16146" width="2.7109375" style="163" hidden="1"/>
    <col min="16147" max="16147" width="3" style="163" hidden="1"/>
    <col min="16148" max="16149" width="2.7109375" style="163" hidden="1"/>
    <col min="16150" max="16151" width="3" style="163" hidden="1"/>
    <col min="16152" max="16152" width="2.7109375" style="163" hidden="1"/>
    <col min="16153" max="16153" width="3.42578125" style="163" hidden="1"/>
    <col min="16154" max="16154" width="2.7109375" style="163" hidden="1"/>
    <col min="16155" max="16155" width="3" style="163" hidden="1"/>
    <col min="16156" max="16157" width="3.28515625" style="163" hidden="1"/>
    <col min="16158" max="16158" width="2.7109375" style="163" hidden="1"/>
    <col min="16159" max="16159" width="6.5703125" style="163" hidden="1"/>
    <col min="16160" max="16160" width="20" style="163" hidden="1"/>
    <col min="16161" max="16380" width="11.5703125" style="163" hidden="1"/>
    <col min="16381" max="16384" width="11.42578125" style="163" hidden="1"/>
  </cols>
  <sheetData>
    <row r="1" spans="1:41" ht="18.600000000000001" customHeight="1" x14ac:dyDescent="0.2">
      <c r="A1" s="270" t="s">
        <v>91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0"/>
      <c r="AL1" s="270"/>
    </row>
    <row r="2" spans="1:41" ht="13.15" customHeight="1" x14ac:dyDescent="0.2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270"/>
      <c r="AK2" s="270"/>
      <c r="AL2" s="270"/>
    </row>
    <row r="3" spans="1:41" ht="15.75" x14ac:dyDescent="0.25">
      <c r="A3" s="318" t="s">
        <v>102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8"/>
      <c r="M3" s="318"/>
      <c r="N3" s="318"/>
      <c r="O3" s="318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8"/>
      <c r="AH3" s="318"/>
      <c r="AI3" s="318"/>
      <c r="AJ3" s="318"/>
      <c r="AK3" s="318"/>
      <c r="AL3" s="69"/>
    </row>
    <row r="4" spans="1:41" ht="15.6" customHeight="1" x14ac:dyDescent="0.25">
      <c r="B4" s="164"/>
      <c r="C4" s="164"/>
      <c r="D4" s="164"/>
      <c r="E4" s="343" t="s">
        <v>103</v>
      </c>
      <c r="F4" s="343"/>
      <c r="G4" s="343"/>
      <c r="H4" s="343"/>
      <c r="I4" s="343"/>
      <c r="J4" s="343"/>
      <c r="K4" s="343"/>
      <c r="L4" s="343"/>
      <c r="M4" s="343"/>
      <c r="N4" s="343"/>
      <c r="O4" s="343"/>
      <c r="P4" s="343"/>
      <c r="Q4" s="343"/>
      <c r="R4" s="343"/>
      <c r="S4" s="343"/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164"/>
      <c r="AK4" s="164"/>
      <c r="AL4" s="164"/>
    </row>
    <row r="5" spans="1:41" s="111" customFormat="1" ht="18.600000000000001" customHeight="1" x14ac:dyDescent="0.25">
      <c r="A5" s="113"/>
      <c r="C5" s="69"/>
      <c r="D5" s="69"/>
      <c r="E5" s="211" t="s">
        <v>925</v>
      </c>
      <c r="F5" s="212" t="s">
        <v>38</v>
      </c>
      <c r="G5" s="319" t="str">
        <f>ASISTENCIA!G5</f>
        <v>MAYO</v>
      </c>
      <c r="H5" s="319"/>
      <c r="I5" s="319"/>
      <c r="J5" s="319"/>
      <c r="K5" s="319"/>
      <c r="L5" s="165">
        <f>VLOOKUP(G5,CALEND!$A$17:$B$28,2,FALSE)</f>
        <v>5</v>
      </c>
      <c r="M5" s="165"/>
      <c r="N5" s="88"/>
      <c r="P5" s="213" t="s">
        <v>23</v>
      </c>
      <c r="Q5" s="216"/>
      <c r="R5" s="214">
        <f>+ASISTENCIA!X5*1</f>
        <v>2024</v>
      </c>
      <c r="Z5" s="212" t="s">
        <v>94</v>
      </c>
      <c r="AA5" s="321" t="str">
        <f>IF(+ASISTENCIA!AC5="","",ASISTENCIA!AC5)</f>
        <v>Mañana</v>
      </c>
      <c r="AB5" s="321"/>
      <c r="AC5" s="321"/>
      <c r="AD5" s="321"/>
      <c r="AE5" s="321"/>
      <c r="AF5" s="321"/>
      <c r="AG5" s="321"/>
      <c r="AH5" s="321"/>
      <c r="AI5" s="157"/>
      <c r="AJ5" s="112"/>
      <c r="AK5" s="112"/>
      <c r="AL5" s="112"/>
    </row>
    <row r="6" spans="1:41" s="111" customFormat="1" ht="18.600000000000001" customHeight="1" x14ac:dyDescent="0.3">
      <c r="C6" s="69"/>
      <c r="D6" s="69"/>
      <c r="E6" s="211" t="s">
        <v>93</v>
      </c>
      <c r="F6" s="320" t="str">
        <f>IF(+ASISTENCIA!F6="","",ASISTENCIA!F6)</f>
        <v>CETPRO ILAVE</v>
      </c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99"/>
      <c r="AJ6" s="99"/>
      <c r="AK6" s="72"/>
      <c r="AL6" s="73"/>
    </row>
    <row r="7" spans="1:41" s="111" customFormat="1" ht="15.6" customHeight="1" x14ac:dyDescent="0.25">
      <c r="B7" s="69"/>
      <c r="C7" s="69"/>
      <c r="D7" s="69"/>
      <c r="E7" s="211" t="s">
        <v>111</v>
      </c>
      <c r="F7" s="280" t="str">
        <f>IF(+ASISTENCIA!F7="","",ASISTENCIA!F7)</f>
        <v>Tecnico Productiva</v>
      </c>
      <c r="G7" s="280"/>
      <c r="H7" s="280"/>
      <c r="I7" s="166"/>
      <c r="J7" s="215" t="s">
        <v>929</v>
      </c>
      <c r="L7" s="331" t="s">
        <v>1021</v>
      </c>
      <c r="M7" s="331"/>
      <c r="N7" s="331"/>
      <c r="O7" s="331"/>
      <c r="P7" s="331"/>
      <c r="Q7" s="331"/>
      <c r="R7" s="331"/>
      <c r="S7" s="331"/>
      <c r="T7" s="98"/>
      <c r="U7" s="98"/>
      <c r="V7" s="98"/>
      <c r="W7" s="98"/>
      <c r="X7" s="98"/>
      <c r="Y7" s="98"/>
      <c r="Z7" s="98"/>
      <c r="AA7" s="98"/>
      <c r="AB7" s="98"/>
      <c r="AC7" s="98"/>
      <c r="AD7" s="167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" customHeight="1" x14ac:dyDescent="0.25">
      <c r="A8" s="69"/>
      <c r="B8" s="70"/>
      <c r="C8" s="70"/>
      <c r="D8" s="70"/>
      <c r="E8" s="211" t="s">
        <v>108</v>
      </c>
      <c r="F8" s="280" t="str">
        <f>IF(+ASISTENCIA!F8="","",ASISTENCIA!F8)</f>
        <v>0805028</v>
      </c>
      <c r="G8" s="280"/>
      <c r="H8" s="280"/>
      <c r="I8" s="99"/>
      <c r="J8" s="215" t="s">
        <v>930</v>
      </c>
      <c r="L8" s="331" t="str">
        <f>IF(+ASISTENCIA!N8="","",ASISTENCIA!N8)</f>
        <v>EL COLLAO ILAVE</v>
      </c>
      <c r="M8" s="331"/>
      <c r="N8" s="331"/>
      <c r="O8" s="331"/>
      <c r="P8" s="331"/>
      <c r="Q8" s="331"/>
      <c r="R8" s="331"/>
      <c r="S8" s="331"/>
      <c r="T8" s="130"/>
      <c r="U8" s="130"/>
      <c r="V8" s="131"/>
      <c r="W8" s="131"/>
      <c r="X8" s="131"/>
      <c r="Y8" s="131"/>
      <c r="Z8" s="131"/>
      <c r="AA8" s="131"/>
      <c r="AB8" s="132"/>
      <c r="AC8" s="191"/>
      <c r="AD8" s="191"/>
      <c r="AE8" s="191"/>
      <c r="AF8" s="191"/>
      <c r="AG8" s="191"/>
      <c r="AH8" s="191"/>
      <c r="AK8" s="73"/>
      <c r="AL8" s="69"/>
    </row>
    <row r="9" spans="1:41" ht="3.6" customHeight="1" x14ac:dyDescent="0.25">
      <c r="E9" s="168"/>
      <c r="F9" s="192"/>
      <c r="G9" s="170"/>
      <c r="H9" s="170"/>
      <c r="I9" s="170"/>
      <c r="J9" s="170"/>
      <c r="K9" s="170"/>
      <c r="L9" s="170"/>
      <c r="M9" s="170"/>
      <c r="N9" s="170"/>
      <c r="P9" s="171"/>
      <c r="Q9" s="171"/>
      <c r="R9" s="171"/>
      <c r="S9" s="171"/>
      <c r="T9" s="171"/>
      <c r="U9" s="171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3"/>
      <c r="AN9" s="173"/>
      <c r="AO9" s="173"/>
    </row>
    <row r="10" spans="1:41" s="176" customFormat="1" ht="27" customHeight="1" x14ac:dyDescent="0.2">
      <c r="A10" s="322" t="s">
        <v>3</v>
      </c>
      <c r="B10" s="248"/>
      <c r="C10" s="248"/>
      <c r="D10" s="322" t="s">
        <v>1</v>
      </c>
      <c r="E10" s="322" t="s">
        <v>0</v>
      </c>
      <c r="F10" s="322" t="s">
        <v>92</v>
      </c>
      <c r="G10" s="323" t="s">
        <v>25</v>
      </c>
      <c r="H10" s="323" t="s">
        <v>113</v>
      </c>
      <c r="I10" s="32"/>
      <c r="J10" s="246" t="s">
        <v>926</v>
      </c>
      <c r="K10" s="193"/>
      <c r="L10" s="324" t="s">
        <v>149</v>
      </c>
      <c r="M10" s="324"/>
      <c r="N10" s="324"/>
      <c r="O10" s="193"/>
      <c r="P10" s="240" t="s">
        <v>154</v>
      </c>
      <c r="Q10" s="194"/>
      <c r="R10" s="245" t="s">
        <v>155</v>
      </c>
      <c r="S10" s="194"/>
      <c r="T10" s="333" t="s">
        <v>156</v>
      </c>
      <c r="U10" s="333"/>
      <c r="V10" s="193"/>
      <c r="W10" s="332" t="s">
        <v>158</v>
      </c>
      <c r="X10" s="332"/>
      <c r="Y10" s="195"/>
      <c r="Z10" s="240" t="s">
        <v>161</v>
      </c>
      <c r="AA10" s="241"/>
      <c r="AB10" s="325" t="s">
        <v>104</v>
      </c>
      <c r="AC10" s="326"/>
      <c r="AD10" s="326"/>
      <c r="AE10" s="326"/>
      <c r="AF10" s="326"/>
      <c r="AG10" s="326"/>
      <c r="AH10" s="326"/>
      <c r="AI10" s="326"/>
      <c r="AJ10" s="327"/>
      <c r="AK10" s="174"/>
      <c r="AL10" s="174"/>
      <c r="AM10" s="175"/>
      <c r="AN10" s="175"/>
      <c r="AO10" s="175"/>
    </row>
    <row r="11" spans="1:41" s="161" customFormat="1" ht="33" customHeight="1" x14ac:dyDescent="0.25">
      <c r="A11" s="322"/>
      <c r="B11" s="247" t="s">
        <v>37</v>
      </c>
      <c r="C11" s="249" t="s">
        <v>21</v>
      </c>
      <c r="D11" s="322"/>
      <c r="E11" s="322"/>
      <c r="F11" s="322"/>
      <c r="G11" s="323"/>
      <c r="H11" s="323"/>
      <c r="I11" s="117"/>
      <c r="J11" s="242" t="s">
        <v>151</v>
      </c>
      <c r="K11" s="137"/>
      <c r="L11" s="242" t="s">
        <v>150</v>
      </c>
      <c r="M11" s="242" t="s">
        <v>152</v>
      </c>
      <c r="N11" s="242" t="s">
        <v>153</v>
      </c>
      <c r="O11" s="137"/>
      <c r="P11" s="242" t="s">
        <v>931</v>
      </c>
      <c r="Q11" s="137"/>
      <c r="R11" s="242" t="s">
        <v>151</v>
      </c>
      <c r="S11" s="137"/>
      <c r="T11" s="242" t="s">
        <v>927</v>
      </c>
      <c r="U11" s="242" t="s">
        <v>157</v>
      </c>
      <c r="V11" s="138"/>
      <c r="W11" s="244" t="s">
        <v>159</v>
      </c>
      <c r="X11" s="244" t="s">
        <v>160</v>
      </c>
      <c r="Y11" s="138"/>
      <c r="Z11" s="242" t="s">
        <v>151</v>
      </c>
      <c r="AA11" s="243"/>
      <c r="AB11" s="328"/>
      <c r="AC11" s="329"/>
      <c r="AD11" s="329"/>
      <c r="AE11" s="329"/>
      <c r="AF11" s="329"/>
      <c r="AG11" s="329"/>
      <c r="AH11" s="329"/>
      <c r="AI11" s="329"/>
      <c r="AJ11" s="330"/>
      <c r="AK11" s="218" t="s">
        <v>56</v>
      </c>
      <c r="AL11" s="217" t="s">
        <v>18</v>
      </c>
    </row>
    <row r="12" spans="1:41" s="183" customFormat="1" ht="14.25" hidden="1" x14ac:dyDescent="0.2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196"/>
      <c r="G12" s="179"/>
      <c r="H12" s="179"/>
      <c r="I12" s="197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197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197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197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197"/>
      <c r="T12" s="198" t="e">
        <f>IF(AND(LEN($E12)&gt;0,#REF!&lt;&gt;"sá.",#REF!&lt;&gt;"do.",#REF!&lt;&gt;""),"C","")</f>
        <v>#REF!</v>
      </c>
      <c r="U12" s="197"/>
      <c r="V12" s="197"/>
      <c r="W12" s="129" t="e">
        <f>IF(AND(LEN($E12)&gt;0,#REF!&lt;&gt;"sá.",#REF!&lt;&gt;"do.",#REF!&lt;&gt;""),"C","")</f>
        <v>#REF!</v>
      </c>
      <c r="X12" s="129"/>
      <c r="Y12" s="197"/>
      <c r="Z12" s="129" t="e">
        <f>IF(AND(LEN($E12)&gt;0,#REF!&lt;&gt;"sá.",#REF!&lt;&gt;"do.",#REF!&lt;&gt;""),"C","")</f>
        <v>#REF!</v>
      </c>
      <c r="AA12" s="197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75" si="1">IF(OR(COUNTIF($I12:$AJ12,"X")&gt;0,COUNTIF($I12:$AJ12,"L")&gt;0),COUNTIF($I12:$AJ12,"X")+COUNTIF($I12:$AJ12,"L"),"")</f>
        <v/>
      </c>
      <c r="AL12" s="180"/>
    </row>
    <row r="13" spans="1:41" s="183" customFormat="1" ht="15.75" customHeight="1" x14ac:dyDescent="0.25">
      <c r="A13" s="250">
        <f>IF(+ASISTENCIA!A14="","",ASISTENCIA!A14)</f>
        <v>1</v>
      </c>
      <c r="B13" s="12" t="e">
        <f>IF(LEN(C13)&gt;0,VLOOKUP($F$6,DATA!$A:$S,2,FALSE),"")</f>
        <v>#N/A</v>
      </c>
      <c r="C13" s="11" t="str">
        <f t="shared" si="0"/>
        <v>MAYO</v>
      </c>
      <c r="D13" s="133" t="str">
        <f>IF(+ASISTENCIA!D14="","",ASISTENCIA!D14)</f>
        <v>29424526</v>
      </c>
      <c r="E13" s="128" t="str">
        <f>IF(+ASISTENCIA!E14="","",ASISTENCIA!E14)</f>
        <v>FLORES CHAMBI, HECTOR ERMINIO</v>
      </c>
      <c r="F13" s="136" t="str">
        <f>IF(+ASISTENCIA!F14="","",ASISTENCIA!F14)</f>
        <v>Director Desig.</v>
      </c>
      <c r="G13" s="136" t="str">
        <f>IF(+ASISTENCIA!G14="","",ASISTENCIA!G14)</f>
        <v>Nombrado</v>
      </c>
      <c r="H13" s="129">
        <f>IF(+ASISTENCIA!H14="","",ASISTENCIA!H14)</f>
        <v>40</v>
      </c>
      <c r="I13" s="197"/>
      <c r="J13" s="199">
        <f>ASISTENCIA!AQ14</f>
        <v>0</v>
      </c>
      <c r="K13" s="197"/>
      <c r="L13" s="129">
        <f>ASISTENCIA!AR14</f>
        <v>0</v>
      </c>
      <c r="M13" s="129">
        <f>ASISTENCIA!AS14</f>
        <v>0</v>
      </c>
      <c r="N13" s="129">
        <f>ASISTENCIA!AT14</f>
        <v>0</v>
      </c>
      <c r="O13" s="197"/>
      <c r="P13" s="129">
        <f>ASISTENCIA!AU14</f>
        <v>0</v>
      </c>
      <c r="Q13" s="197"/>
      <c r="R13" s="129">
        <f>ASISTENCIA!AV14</f>
        <v>0</v>
      </c>
      <c r="S13" s="200"/>
      <c r="T13" s="129">
        <f>ASISTENCIA!AW14</f>
        <v>0</v>
      </c>
      <c r="U13" s="19"/>
      <c r="V13" s="200"/>
      <c r="W13" s="19">
        <f>ASISTENCIA!AX14</f>
        <v>0</v>
      </c>
      <c r="X13" s="19"/>
      <c r="Y13" s="200"/>
      <c r="Z13" s="19">
        <f>ASISTENCIA!AY14</f>
        <v>0</v>
      </c>
      <c r="AA13" s="200"/>
      <c r="AB13" s="309"/>
      <c r="AC13" s="310"/>
      <c r="AD13" s="310"/>
      <c r="AE13" s="310"/>
      <c r="AF13" s="310"/>
      <c r="AG13" s="310"/>
      <c r="AH13" s="310"/>
      <c r="AI13" s="310"/>
      <c r="AJ13" s="311"/>
      <c r="AK13" s="128" t="str">
        <f t="shared" si="1"/>
        <v/>
      </c>
      <c r="AL13" s="180"/>
    </row>
    <row r="14" spans="1:41" s="183" customFormat="1" ht="15.75" customHeight="1" x14ac:dyDescent="0.25">
      <c r="A14" s="250">
        <f>IF(+ASISTENCIA!A15="","",ASISTENCIA!A15)</f>
        <v>2</v>
      </c>
      <c r="B14" s="12" t="e">
        <f>IF(LEN(C14)&gt;0,VLOOKUP($F$6,DATA!$A:$S,2,FALSE),"")</f>
        <v>#N/A</v>
      </c>
      <c r="C14" s="11" t="str">
        <f t="shared" ref="C14:C162" si="2">IF(LEN(E14)&gt;0,$G$5,"")</f>
        <v>MAYO</v>
      </c>
      <c r="D14" s="133" t="str">
        <f>IF(+ASISTENCIA!D15="","",ASISTENCIA!D15)</f>
        <v>01321008</v>
      </c>
      <c r="E14" s="128" t="str">
        <f>IF(+ASISTENCIA!E15="","",ASISTENCIA!E15)</f>
        <v>VILCA QUISPE ANGEL VIDAL</v>
      </c>
      <c r="F14" s="136" t="str">
        <f>IF(+ASISTENCIA!F15="","",ASISTENCIA!F15)</f>
        <v>Sub Director</v>
      </c>
      <c r="G14" s="136" t="str">
        <f>IF(+ASISTENCIA!G15="","",ASISTENCIA!G15)</f>
        <v>Nombrado</v>
      </c>
      <c r="H14" s="129">
        <f>IF(+ASISTENCIA!H15="","",ASISTENCIA!H15)</f>
        <v>40</v>
      </c>
      <c r="I14" s="197"/>
      <c r="J14" s="199">
        <f>ASISTENCIA!AQ15</f>
        <v>0</v>
      </c>
      <c r="K14" s="197"/>
      <c r="L14" s="129">
        <f>ASISTENCIA!AR15</f>
        <v>0</v>
      </c>
      <c r="M14" s="129">
        <f>ASISTENCIA!AS15</f>
        <v>0</v>
      </c>
      <c r="N14" s="129">
        <f>ASISTENCIA!AT15</f>
        <v>0</v>
      </c>
      <c r="O14" s="197"/>
      <c r="P14" s="129">
        <f>ASISTENCIA!AU15</f>
        <v>0</v>
      </c>
      <c r="Q14" s="197"/>
      <c r="R14" s="129">
        <f>ASISTENCIA!AV15</f>
        <v>0</v>
      </c>
      <c r="S14" s="200"/>
      <c r="T14" s="129">
        <f>ASISTENCIA!AW15</f>
        <v>0</v>
      </c>
      <c r="U14" s="19"/>
      <c r="V14" s="200"/>
      <c r="W14" s="19">
        <f>ASISTENCIA!AX15</f>
        <v>0</v>
      </c>
      <c r="X14" s="19"/>
      <c r="Y14" s="200"/>
      <c r="Z14" s="19">
        <f>ASISTENCIA!AY15</f>
        <v>0</v>
      </c>
      <c r="AA14" s="200"/>
      <c r="AB14" s="309"/>
      <c r="AC14" s="310"/>
      <c r="AD14" s="310"/>
      <c r="AE14" s="310"/>
      <c r="AF14" s="310"/>
      <c r="AG14" s="310"/>
      <c r="AH14" s="310"/>
      <c r="AI14" s="310"/>
      <c r="AJ14" s="311"/>
      <c r="AK14" s="128" t="str">
        <f t="shared" si="1"/>
        <v/>
      </c>
      <c r="AL14" s="180"/>
    </row>
    <row r="15" spans="1:41" s="183" customFormat="1" ht="15.75" customHeight="1" x14ac:dyDescent="0.25">
      <c r="A15" s="250">
        <f>IF(+ASISTENCIA!A16="","",ASISTENCIA!A16)</f>
        <v>3</v>
      </c>
      <c r="B15" s="12" t="e">
        <f>IF(LEN(C15)&gt;0,VLOOKUP($F$6,DATA!$A:$S,2,FALSE),"")</f>
        <v>#N/A</v>
      </c>
      <c r="C15" s="11" t="str">
        <f t="shared" si="2"/>
        <v>MAYO</v>
      </c>
      <c r="D15" s="133" t="str">
        <f>IF(+ASISTENCIA!D16="","",ASISTENCIA!D16)</f>
        <v>01768328</v>
      </c>
      <c r="E15" s="128" t="str">
        <f>IF(+ASISTENCIA!E16="","",ASISTENCIA!E16)</f>
        <v>ORTEGA FRANCO, LIDIA GLADYS</v>
      </c>
      <c r="F15" s="136" t="str">
        <f>IF(+ASISTENCIA!F16="","",ASISTENCIA!F16)</f>
        <v>Profesor</v>
      </c>
      <c r="G15" s="136" t="str">
        <f>IF(+ASISTENCIA!G16="","",ASISTENCIA!G16)</f>
        <v>Nombrado</v>
      </c>
      <c r="H15" s="129">
        <f>IF(+ASISTENCIA!H16="","",ASISTENCIA!H16)</f>
        <v>30</v>
      </c>
      <c r="I15" s="197"/>
      <c r="J15" s="199">
        <f>ASISTENCIA!AQ16</f>
        <v>0</v>
      </c>
      <c r="K15" s="197"/>
      <c r="L15" s="129">
        <f>ASISTENCIA!AR16</f>
        <v>0</v>
      </c>
      <c r="M15" s="129">
        <f>ASISTENCIA!AS16</f>
        <v>0</v>
      </c>
      <c r="N15" s="129">
        <f>ASISTENCIA!AT16</f>
        <v>0</v>
      </c>
      <c r="O15" s="197"/>
      <c r="P15" s="129">
        <f>ASISTENCIA!AU16</f>
        <v>0</v>
      </c>
      <c r="Q15" s="197"/>
      <c r="R15" s="129">
        <f>ASISTENCIA!AV16</f>
        <v>0</v>
      </c>
      <c r="S15" s="200"/>
      <c r="T15" s="129">
        <f>ASISTENCIA!AW16</f>
        <v>0</v>
      </c>
      <c r="U15" s="19"/>
      <c r="V15" s="200"/>
      <c r="W15" s="19">
        <f>ASISTENCIA!AX16</f>
        <v>0</v>
      </c>
      <c r="X15" s="19"/>
      <c r="Y15" s="200"/>
      <c r="Z15" s="19">
        <f>ASISTENCIA!AY16</f>
        <v>0</v>
      </c>
      <c r="AA15" s="200"/>
      <c r="AB15" s="309"/>
      <c r="AC15" s="310"/>
      <c r="AD15" s="310"/>
      <c r="AE15" s="310"/>
      <c r="AF15" s="310"/>
      <c r="AG15" s="310"/>
      <c r="AH15" s="310"/>
      <c r="AI15" s="310"/>
      <c r="AJ15" s="311"/>
      <c r="AK15" s="128" t="str">
        <f t="shared" si="1"/>
        <v/>
      </c>
      <c r="AL15" s="180"/>
    </row>
    <row r="16" spans="1:41" s="183" customFormat="1" ht="15.75" customHeight="1" x14ac:dyDescent="0.25">
      <c r="A16" s="250">
        <f>IF(+ASISTENCIA!A17="","",ASISTENCIA!A17)</f>
        <v>4</v>
      </c>
      <c r="B16" s="12" t="e">
        <f>IF(LEN(C16)&gt;0,VLOOKUP($F$6,DATA!$A:$S,2,FALSE),"")</f>
        <v>#N/A</v>
      </c>
      <c r="C16" s="11" t="str">
        <f t="shared" si="2"/>
        <v>MAYO</v>
      </c>
      <c r="D16" s="133" t="str">
        <f>IF(+ASISTENCIA!D17="","",ASISTENCIA!D17)</f>
        <v>01285873</v>
      </c>
      <c r="E16" s="128" t="str">
        <f>IF(+ASISTENCIA!E17="","",ASISTENCIA!E17)</f>
        <v>CASTILLO ROMERO, Ermelinda</v>
      </c>
      <c r="F16" s="136" t="str">
        <f>IF(+ASISTENCIA!F17="","",ASISTENCIA!F17)</f>
        <v>Profesor</v>
      </c>
      <c r="G16" s="136" t="str">
        <f>IF(+ASISTENCIA!G17="","",ASISTENCIA!G17)</f>
        <v>Nombrado</v>
      </c>
      <c r="H16" s="129">
        <f>IF(+ASISTENCIA!H17="","",ASISTENCIA!H17)</f>
        <v>30</v>
      </c>
      <c r="I16" s="197"/>
      <c r="J16" s="199">
        <f>ASISTENCIA!AQ17</f>
        <v>0</v>
      </c>
      <c r="K16" s="197"/>
      <c r="L16" s="129">
        <f>ASISTENCIA!AR17</f>
        <v>0</v>
      </c>
      <c r="M16" s="129">
        <f>ASISTENCIA!AS17</f>
        <v>0</v>
      </c>
      <c r="N16" s="129">
        <f>ASISTENCIA!AT17</f>
        <v>0</v>
      </c>
      <c r="O16" s="197"/>
      <c r="P16" s="129">
        <f>ASISTENCIA!AU17</f>
        <v>0</v>
      </c>
      <c r="Q16" s="197"/>
      <c r="R16" s="129">
        <f>ASISTENCIA!AV17</f>
        <v>0</v>
      </c>
      <c r="S16" s="200"/>
      <c r="T16" s="129">
        <f>ASISTENCIA!AW17</f>
        <v>0</v>
      </c>
      <c r="U16" s="19"/>
      <c r="V16" s="200"/>
      <c r="W16" s="19">
        <f>ASISTENCIA!AX17</f>
        <v>0</v>
      </c>
      <c r="X16" s="19"/>
      <c r="Y16" s="200"/>
      <c r="Z16" s="19">
        <f>ASISTENCIA!AY17</f>
        <v>0</v>
      </c>
      <c r="AA16" s="200"/>
      <c r="AB16" s="309"/>
      <c r="AC16" s="310"/>
      <c r="AD16" s="310"/>
      <c r="AE16" s="310"/>
      <c r="AF16" s="310"/>
      <c r="AG16" s="310"/>
      <c r="AH16" s="310"/>
      <c r="AI16" s="310"/>
      <c r="AJ16" s="311"/>
      <c r="AK16" s="128" t="str">
        <f t="shared" si="1"/>
        <v/>
      </c>
      <c r="AL16" s="180"/>
    </row>
    <row r="17" spans="1:38" s="183" customFormat="1" ht="15.75" customHeight="1" x14ac:dyDescent="0.25">
      <c r="A17" s="250">
        <f>IF(+ASISTENCIA!A18="","",ASISTENCIA!A18)</f>
        <v>5</v>
      </c>
      <c r="B17" s="12" t="e">
        <f>IF(LEN(C17)&gt;0,VLOOKUP($F$6,DATA!$A:$S,2,FALSE),"")</f>
        <v>#N/A</v>
      </c>
      <c r="C17" s="11" t="str">
        <f t="shared" si="2"/>
        <v>MAYO</v>
      </c>
      <c r="D17" s="133" t="str">
        <f>IF(+ASISTENCIA!D18="","",ASISTENCIA!D18)</f>
        <v>01317037</v>
      </c>
      <c r="E17" s="128" t="str">
        <f>IF(+ASISTENCIA!E18="","",ASISTENCIA!E18)</f>
        <v>FIGUEROA CACERES, MARINA HERMELINDA</v>
      </c>
      <c r="F17" s="136" t="str">
        <f>IF(+ASISTENCIA!F18="","",ASISTENCIA!F18)</f>
        <v>Profesor</v>
      </c>
      <c r="G17" s="136" t="str">
        <f>IF(+ASISTENCIA!G18="","",ASISTENCIA!G18)</f>
        <v>Nombrado</v>
      </c>
      <c r="H17" s="129">
        <f>IF(+ASISTENCIA!H18="","",ASISTENCIA!H18)</f>
        <v>30</v>
      </c>
      <c r="I17" s="197"/>
      <c r="J17" s="199">
        <f>ASISTENCIA!AQ18</f>
        <v>0</v>
      </c>
      <c r="K17" s="197"/>
      <c r="L17" s="129">
        <f>ASISTENCIA!AR18</f>
        <v>0</v>
      </c>
      <c r="M17" s="129">
        <f>ASISTENCIA!AS18</f>
        <v>0</v>
      </c>
      <c r="N17" s="129">
        <f>ASISTENCIA!AT18</f>
        <v>0</v>
      </c>
      <c r="O17" s="197"/>
      <c r="P17" s="129">
        <f>ASISTENCIA!AU18</f>
        <v>0</v>
      </c>
      <c r="Q17" s="197"/>
      <c r="R17" s="129">
        <f>ASISTENCIA!AV18</f>
        <v>0</v>
      </c>
      <c r="S17" s="200"/>
      <c r="T17" s="129">
        <v>20</v>
      </c>
      <c r="U17" s="19" t="s">
        <v>157</v>
      </c>
      <c r="V17" s="200"/>
      <c r="W17" s="19">
        <f>ASISTENCIA!AX18</f>
        <v>0</v>
      </c>
      <c r="X17" s="19"/>
      <c r="Y17" s="200"/>
      <c r="Z17" s="19">
        <f>ASISTENCIA!AY18</f>
        <v>0</v>
      </c>
      <c r="AA17" s="200"/>
      <c r="AB17" s="309"/>
      <c r="AC17" s="310"/>
      <c r="AD17" s="310"/>
      <c r="AE17" s="310"/>
      <c r="AF17" s="310"/>
      <c r="AG17" s="310"/>
      <c r="AH17" s="310"/>
      <c r="AI17" s="310"/>
      <c r="AJ17" s="311"/>
      <c r="AK17" s="128" t="str">
        <f t="shared" si="1"/>
        <v/>
      </c>
      <c r="AL17" s="180"/>
    </row>
    <row r="18" spans="1:38" s="183" customFormat="1" ht="15.75" customHeight="1" x14ac:dyDescent="0.25">
      <c r="A18" s="250">
        <f>IF(+ASISTENCIA!A19="","",ASISTENCIA!A19)</f>
        <v>6</v>
      </c>
      <c r="B18" s="12" t="e">
        <f>IF(LEN(C18)&gt;0,VLOOKUP($F$6,DATA!$A:$S,2,FALSE),"")</f>
        <v>#N/A</v>
      </c>
      <c r="C18" s="11" t="str">
        <f t="shared" si="2"/>
        <v>MAYO</v>
      </c>
      <c r="D18" s="133" t="str">
        <f>IF(+ASISTENCIA!D19="","",ASISTENCIA!D19)</f>
        <v>01855874</v>
      </c>
      <c r="E18" s="128" t="str">
        <f>IF(+ASISTENCIA!E19="","",ASISTENCIA!E19)</f>
        <v xml:space="preserve">RAMOS NIETO, ROXANA </v>
      </c>
      <c r="F18" s="136" t="str">
        <f>IF(+ASISTENCIA!F19="","",ASISTENCIA!F19)</f>
        <v>Profesor</v>
      </c>
      <c r="G18" s="136" t="str">
        <f>IF(+ASISTENCIA!G19="","",ASISTENCIA!G19)</f>
        <v>Nombrado</v>
      </c>
      <c r="H18" s="129">
        <f>IF(+ASISTENCIA!H19="","",ASISTENCIA!H19)</f>
        <v>30</v>
      </c>
      <c r="I18" s="197"/>
      <c r="J18" s="199">
        <f>ASISTENCIA!AQ19</f>
        <v>0</v>
      </c>
      <c r="K18" s="197"/>
      <c r="L18" s="129">
        <f>ASISTENCIA!AR19</f>
        <v>0</v>
      </c>
      <c r="M18" s="129">
        <f>ASISTENCIA!AS19</f>
        <v>0</v>
      </c>
      <c r="N18" s="129">
        <f>ASISTENCIA!AT19</f>
        <v>0</v>
      </c>
      <c r="O18" s="197"/>
      <c r="P18" s="129">
        <f>ASISTENCIA!AU19</f>
        <v>0</v>
      </c>
      <c r="Q18" s="197"/>
      <c r="R18" s="129">
        <f>ASISTENCIA!AV19</f>
        <v>0</v>
      </c>
      <c r="S18" s="200"/>
      <c r="T18" s="129">
        <f>ASISTENCIA!AW19</f>
        <v>0</v>
      </c>
      <c r="U18" s="19"/>
      <c r="V18" s="200"/>
      <c r="W18" s="19">
        <f>ASISTENCIA!AX19</f>
        <v>0</v>
      </c>
      <c r="X18" s="19"/>
      <c r="Y18" s="200"/>
      <c r="Z18" s="19">
        <f>ASISTENCIA!AY19</f>
        <v>0</v>
      </c>
      <c r="AA18" s="200"/>
      <c r="AB18" s="309"/>
      <c r="AC18" s="310"/>
      <c r="AD18" s="310"/>
      <c r="AE18" s="310"/>
      <c r="AF18" s="310"/>
      <c r="AG18" s="310"/>
      <c r="AH18" s="310"/>
      <c r="AI18" s="310"/>
      <c r="AJ18" s="311"/>
      <c r="AK18" s="128" t="str">
        <f t="shared" si="1"/>
        <v/>
      </c>
      <c r="AL18" s="180"/>
    </row>
    <row r="19" spans="1:38" s="183" customFormat="1" ht="15.75" customHeight="1" x14ac:dyDescent="0.25">
      <c r="A19" s="250">
        <f>IF(+ASISTENCIA!A20="","",ASISTENCIA!A20)</f>
        <v>7</v>
      </c>
      <c r="B19" s="12" t="e">
        <f>IF(LEN(C19)&gt;0,VLOOKUP($F$6,DATA!$A:$S,2,FALSE),"")</f>
        <v>#N/A</v>
      </c>
      <c r="C19" s="11" t="str">
        <f t="shared" si="2"/>
        <v>MAYO</v>
      </c>
      <c r="D19" s="133" t="str">
        <f>IF(+ASISTENCIA!D20="","",ASISTENCIA!D20)</f>
        <v>01317904</v>
      </c>
      <c r="E19" s="128" t="str">
        <f>IF(+ASISTENCIA!E20="","",ASISTENCIA!E20)</f>
        <v>FLORES  BARRIGA, GUIDO HIPOLITO</v>
      </c>
      <c r="F19" s="136" t="str">
        <f>IF(+ASISTENCIA!F20="","",ASISTENCIA!F20)</f>
        <v>Profesor</v>
      </c>
      <c r="G19" s="136" t="str">
        <f>IF(+ASISTENCIA!G20="","",ASISTENCIA!G20)</f>
        <v>Nombrado</v>
      </c>
      <c r="H19" s="129">
        <f>IF(+ASISTENCIA!H20="","",ASISTENCIA!H20)</f>
        <v>30</v>
      </c>
      <c r="I19" s="197"/>
      <c r="J19" s="199">
        <f>ASISTENCIA!AQ20</f>
        <v>0</v>
      </c>
      <c r="K19" s="197"/>
      <c r="L19" s="129">
        <f>ASISTENCIA!AR20</f>
        <v>0</v>
      </c>
      <c r="M19" s="129">
        <f>ASISTENCIA!AS20</f>
        <v>0</v>
      </c>
      <c r="N19" s="129">
        <f>ASISTENCIA!AT20</f>
        <v>0</v>
      </c>
      <c r="O19" s="197"/>
      <c r="P19" s="129">
        <f>ASISTENCIA!AU20</f>
        <v>0</v>
      </c>
      <c r="Q19" s="197"/>
      <c r="R19" s="129">
        <f>ASISTENCIA!AV20</f>
        <v>0</v>
      </c>
      <c r="S19" s="200"/>
      <c r="T19" s="129">
        <v>50</v>
      </c>
      <c r="U19" s="19" t="s">
        <v>157</v>
      </c>
      <c r="V19" s="200"/>
      <c r="W19" s="19">
        <f>ASISTENCIA!AX20</f>
        <v>0</v>
      </c>
      <c r="X19" s="19"/>
      <c r="Y19" s="200"/>
      <c r="Z19" s="19">
        <f>ASISTENCIA!AY20</f>
        <v>0</v>
      </c>
      <c r="AA19" s="200"/>
      <c r="AB19" s="309"/>
      <c r="AC19" s="310"/>
      <c r="AD19" s="310"/>
      <c r="AE19" s="310"/>
      <c r="AF19" s="310"/>
      <c r="AG19" s="310"/>
      <c r="AH19" s="310"/>
      <c r="AI19" s="310"/>
      <c r="AJ19" s="311"/>
      <c r="AK19" s="128" t="str">
        <f t="shared" si="1"/>
        <v/>
      </c>
      <c r="AL19" s="180"/>
    </row>
    <row r="20" spans="1:38" s="183" customFormat="1" ht="15.75" customHeight="1" x14ac:dyDescent="0.25">
      <c r="A20" s="250">
        <f>IF(+ASISTENCIA!A21="","",ASISTENCIA!A21)</f>
        <v>8</v>
      </c>
      <c r="B20" s="12" t="e">
        <f>IF(LEN(C20)&gt;0,VLOOKUP($F$6,DATA!$A:$S,2,FALSE),"")</f>
        <v>#N/A</v>
      </c>
      <c r="C20" s="11" t="str">
        <f t="shared" si="2"/>
        <v>MAYO</v>
      </c>
      <c r="D20" s="133" t="str">
        <f>IF(+ASISTENCIA!D21="","",ASISTENCIA!D21)</f>
        <v>01332731</v>
      </c>
      <c r="E20" s="128" t="str">
        <f>IF(+ASISTENCIA!E21="","",ASISTENCIA!E21)</f>
        <v>RAMOS LLANOS, MARLENY</v>
      </c>
      <c r="F20" s="136" t="str">
        <f>IF(+ASISTENCIA!F21="","",ASISTENCIA!F21)</f>
        <v>Profesor</v>
      </c>
      <c r="G20" s="136" t="str">
        <f>IF(+ASISTENCIA!G21="","",ASISTENCIA!G21)</f>
        <v>Nombrado</v>
      </c>
      <c r="H20" s="129">
        <f>IF(+ASISTENCIA!H21="","",ASISTENCIA!H21)</f>
        <v>30</v>
      </c>
      <c r="I20" s="197"/>
      <c r="J20" s="199">
        <f>ASISTENCIA!AQ21</f>
        <v>0</v>
      </c>
      <c r="K20" s="197"/>
      <c r="L20" s="129">
        <f>ASISTENCIA!AR21</f>
        <v>0</v>
      </c>
      <c r="M20" s="129">
        <f>ASISTENCIA!AS21</f>
        <v>0</v>
      </c>
      <c r="N20" s="129">
        <f>ASISTENCIA!AT21</f>
        <v>0</v>
      </c>
      <c r="O20" s="197"/>
      <c r="P20" s="129">
        <f>ASISTENCIA!AU21</f>
        <v>0</v>
      </c>
      <c r="Q20" s="197"/>
      <c r="R20" s="129">
        <f>ASISTENCIA!AV21</f>
        <v>0</v>
      </c>
      <c r="S20" s="200"/>
      <c r="T20" s="129">
        <f>ASISTENCIA!AW21</f>
        <v>0</v>
      </c>
      <c r="U20" s="19"/>
      <c r="V20" s="200"/>
      <c r="W20" s="19">
        <f>ASISTENCIA!AX21</f>
        <v>0</v>
      </c>
      <c r="X20" s="19"/>
      <c r="Y20" s="200"/>
      <c r="Z20" s="19">
        <f>ASISTENCIA!AY21</f>
        <v>0</v>
      </c>
      <c r="AA20" s="200"/>
      <c r="AB20" s="309"/>
      <c r="AC20" s="310"/>
      <c r="AD20" s="310"/>
      <c r="AE20" s="310"/>
      <c r="AF20" s="310"/>
      <c r="AG20" s="310"/>
      <c r="AH20" s="310"/>
      <c r="AI20" s="310"/>
      <c r="AJ20" s="311"/>
      <c r="AK20" s="128" t="str">
        <f t="shared" si="1"/>
        <v/>
      </c>
      <c r="AL20" s="180"/>
    </row>
    <row r="21" spans="1:38" s="183" customFormat="1" ht="15.75" customHeight="1" x14ac:dyDescent="0.25">
      <c r="A21" s="250">
        <f>IF(+ASISTENCIA!A22="","",ASISTENCIA!A22)</f>
        <v>9</v>
      </c>
      <c r="B21" s="12" t="e">
        <f>IF(LEN(C21)&gt;0,VLOOKUP($F$6,DATA!$A:$S,2,FALSE),"")</f>
        <v>#N/A</v>
      </c>
      <c r="C21" s="11" t="str">
        <f t="shared" si="2"/>
        <v>MAYO</v>
      </c>
      <c r="D21" s="133" t="str">
        <f>IF(+ASISTENCIA!D22="","",ASISTENCIA!D22)</f>
        <v>01230083</v>
      </c>
      <c r="E21" s="128" t="str">
        <f>IF(+ASISTENCIA!E22="","",ASISTENCIA!E22)</f>
        <v>GARNICA BUSTINZA, MARCIA</v>
      </c>
      <c r="F21" s="136" t="str">
        <f>IF(+ASISTENCIA!F22="","",ASISTENCIA!F22)</f>
        <v>Profesor</v>
      </c>
      <c r="G21" s="136" t="str">
        <f>IF(+ASISTENCIA!G22="","",ASISTENCIA!G22)</f>
        <v>Nombrado</v>
      </c>
      <c r="H21" s="129">
        <f>IF(+ASISTENCIA!H22="","",ASISTENCIA!H22)</f>
        <v>30</v>
      </c>
      <c r="I21" s="197"/>
      <c r="J21" s="199">
        <f>ASISTENCIA!AQ22</f>
        <v>0</v>
      </c>
      <c r="K21" s="197"/>
      <c r="L21" s="129">
        <f>ASISTENCIA!AR22</f>
        <v>0</v>
      </c>
      <c r="M21" s="129">
        <f>ASISTENCIA!AS22</f>
        <v>0</v>
      </c>
      <c r="N21" s="129">
        <f>ASISTENCIA!AT22</f>
        <v>0</v>
      </c>
      <c r="O21" s="197"/>
      <c r="P21" s="129">
        <f>ASISTENCIA!AU22</f>
        <v>0</v>
      </c>
      <c r="Q21" s="197"/>
      <c r="R21" s="129">
        <f>ASISTENCIA!AV22</f>
        <v>0</v>
      </c>
      <c r="S21" s="200"/>
      <c r="T21" s="129">
        <f>ASISTENCIA!AW22</f>
        <v>0</v>
      </c>
      <c r="U21" s="19"/>
      <c r="V21" s="200"/>
      <c r="W21" s="19">
        <f>ASISTENCIA!AX22</f>
        <v>0</v>
      </c>
      <c r="X21" s="19"/>
      <c r="Y21" s="200"/>
      <c r="Z21" s="19">
        <f>ASISTENCIA!AY22</f>
        <v>0</v>
      </c>
      <c r="AA21" s="200"/>
      <c r="AB21" s="309"/>
      <c r="AC21" s="310"/>
      <c r="AD21" s="310"/>
      <c r="AE21" s="310"/>
      <c r="AF21" s="310"/>
      <c r="AG21" s="310"/>
      <c r="AH21" s="310"/>
      <c r="AI21" s="310"/>
      <c r="AJ21" s="311"/>
      <c r="AK21" s="128" t="str">
        <f t="shared" si="1"/>
        <v/>
      </c>
      <c r="AL21" s="180"/>
    </row>
    <row r="22" spans="1:38" s="183" customFormat="1" ht="15.75" customHeight="1" x14ac:dyDescent="0.25">
      <c r="A22" s="250">
        <f>IF(+ASISTENCIA!A23="","",ASISTENCIA!A23)</f>
        <v>10</v>
      </c>
      <c r="B22" s="12" t="e">
        <f>IF(LEN(C22)&gt;0,VLOOKUP($F$6,DATA!$A:$S,2,FALSE),"")</f>
        <v>#N/A</v>
      </c>
      <c r="C22" s="11" t="str">
        <f t="shared" si="2"/>
        <v>MAYO</v>
      </c>
      <c r="D22" s="133" t="str">
        <f>IF(+ASISTENCIA!D23="","",ASISTENCIA!D23)</f>
        <v>01836779</v>
      </c>
      <c r="E22" s="128" t="str">
        <f>IF(+ASISTENCIA!E23="","",ASISTENCIA!E23)</f>
        <v>HUACCA  MAMANI, ADRIAN</v>
      </c>
      <c r="F22" s="136" t="str">
        <f>IF(+ASISTENCIA!F23="","",ASISTENCIA!F23)</f>
        <v>Profesor</v>
      </c>
      <c r="G22" s="136" t="str">
        <f>IF(+ASISTENCIA!G23="","",ASISTENCIA!G23)</f>
        <v>Nombrado</v>
      </c>
      <c r="H22" s="129">
        <f>IF(+ASISTENCIA!H23="","",ASISTENCIA!H23)</f>
        <v>30</v>
      </c>
      <c r="I22" s="197"/>
      <c r="J22" s="199">
        <f>ASISTENCIA!AQ23</f>
        <v>0</v>
      </c>
      <c r="K22" s="197"/>
      <c r="L22" s="129">
        <f>ASISTENCIA!AR23</f>
        <v>0</v>
      </c>
      <c r="M22" s="129">
        <f>ASISTENCIA!AS23</f>
        <v>0</v>
      </c>
      <c r="N22" s="129">
        <f>ASISTENCIA!AT23</f>
        <v>0</v>
      </c>
      <c r="O22" s="197"/>
      <c r="P22" s="129">
        <f>ASISTENCIA!AU23</f>
        <v>0</v>
      </c>
      <c r="Q22" s="197"/>
      <c r="R22" s="129">
        <f>ASISTENCIA!AV23</f>
        <v>0</v>
      </c>
      <c r="S22" s="200"/>
      <c r="T22" s="129">
        <f>ASISTENCIA!AW23</f>
        <v>0</v>
      </c>
      <c r="U22" s="19"/>
      <c r="V22" s="200"/>
      <c r="W22" s="19">
        <f>ASISTENCIA!AX23</f>
        <v>0</v>
      </c>
      <c r="X22" s="19"/>
      <c r="Y22" s="200"/>
      <c r="Z22" s="19">
        <f>ASISTENCIA!AY23</f>
        <v>0</v>
      </c>
      <c r="AA22" s="200"/>
      <c r="AB22" s="309"/>
      <c r="AC22" s="310"/>
      <c r="AD22" s="310"/>
      <c r="AE22" s="310"/>
      <c r="AF22" s="310"/>
      <c r="AG22" s="310"/>
      <c r="AH22" s="310"/>
      <c r="AI22" s="310"/>
      <c r="AJ22" s="311"/>
      <c r="AK22" s="128" t="str">
        <f t="shared" si="1"/>
        <v/>
      </c>
      <c r="AL22" s="180"/>
    </row>
    <row r="23" spans="1:38" s="183" customFormat="1" ht="15.75" customHeight="1" x14ac:dyDescent="0.25">
      <c r="A23" s="250">
        <f>IF(+ASISTENCIA!A24="","",ASISTENCIA!A24)</f>
        <v>11</v>
      </c>
      <c r="B23" s="12" t="e">
        <f>IF(LEN(C23)&gt;0,VLOOKUP($F$6,DATA!$A:$S,2,FALSE),"")</f>
        <v>#N/A</v>
      </c>
      <c r="C23" s="11" t="str">
        <f t="shared" si="2"/>
        <v>MAYO</v>
      </c>
      <c r="D23" s="133" t="str">
        <f>IF(+ASISTENCIA!D24="","",ASISTENCIA!D24)</f>
        <v>01214256</v>
      </c>
      <c r="E23" s="128" t="str">
        <f>IF(+ASISTENCIA!E24="","",ASISTENCIA!E24)</f>
        <v>CONDORI  MONTESINOS, NORMA LEONOR</v>
      </c>
      <c r="F23" s="136" t="str">
        <f>IF(+ASISTENCIA!F24="","",ASISTENCIA!F24)</f>
        <v>Profesor</v>
      </c>
      <c r="G23" s="136" t="str">
        <f>IF(+ASISTENCIA!G24="","",ASISTENCIA!G24)</f>
        <v>Nombrado</v>
      </c>
      <c r="H23" s="129">
        <f>IF(+ASISTENCIA!H24="","",ASISTENCIA!H24)</f>
        <v>30</v>
      </c>
      <c r="I23" s="197"/>
      <c r="J23" s="199">
        <f>ASISTENCIA!AQ24</f>
        <v>0</v>
      </c>
      <c r="K23" s="197"/>
      <c r="L23" s="129">
        <f>ASISTENCIA!AR24</f>
        <v>0</v>
      </c>
      <c r="M23" s="129">
        <f>ASISTENCIA!AS24</f>
        <v>0</v>
      </c>
      <c r="N23" s="129">
        <f>ASISTENCIA!AT24</f>
        <v>0</v>
      </c>
      <c r="O23" s="197"/>
      <c r="P23" s="129">
        <f>ASISTENCIA!AU24</f>
        <v>0</v>
      </c>
      <c r="Q23" s="197"/>
      <c r="R23" s="129">
        <f>ASISTENCIA!AV24</f>
        <v>0</v>
      </c>
      <c r="S23" s="200"/>
      <c r="T23" s="129">
        <f>ASISTENCIA!AW24</f>
        <v>0</v>
      </c>
      <c r="U23" s="19"/>
      <c r="V23" s="200"/>
      <c r="W23" s="19">
        <f>ASISTENCIA!AX24</f>
        <v>0</v>
      </c>
      <c r="X23" s="19"/>
      <c r="Y23" s="200"/>
      <c r="Z23" s="19">
        <f>ASISTENCIA!AY24</f>
        <v>0</v>
      </c>
      <c r="AA23" s="200"/>
      <c r="AB23" s="309"/>
      <c r="AC23" s="310"/>
      <c r="AD23" s="310"/>
      <c r="AE23" s="310"/>
      <c r="AF23" s="310"/>
      <c r="AG23" s="310"/>
      <c r="AH23" s="310"/>
      <c r="AI23" s="310"/>
      <c r="AJ23" s="311"/>
      <c r="AK23" s="128" t="str">
        <f t="shared" si="1"/>
        <v/>
      </c>
      <c r="AL23" s="180"/>
    </row>
    <row r="24" spans="1:38" s="183" customFormat="1" ht="15.75" customHeight="1" x14ac:dyDescent="0.25">
      <c r="A24" s="250">
        <f>IF(+ASISTENCIA!A25="","",ASISTENCIA!A25)</f>
        <v>12</v>
      </c>
      <c r="B24" s="12" t="e">
        <f>IF(LEN(C24)&gt;0,VLOOKUP($F$6,DATA!$A:$S,2,FALSE),"")</f>
        <v>#N/A</v>
      </c>
      <c r="C24" s="11" t="str">
        <f t="shared" si="2"/>
        <v>MAYO</v>
      </c>
      <c r="D24" s="133" t="str">
        <f>IF(+ASISTENCIA!D25="","",ASISTENCIA!D25)</f>
        <v>01864703</v>
      </c>
      <c r="E24" s="128" t="str">
        <f>IF(+ASISTENCIA!E25="","",ASISTENCIA!E25)</f>
        <v>AGUILAR AGUILAR, BEATRIZ</v>
      </c>
      <c r="F24" s="136" t="str">
        <f>IF(+ASISTENCIA!F25="","",ASISTENCIA!F25)</f>
        <v>Profesor</v>
      </c>
      <c r="G24" s="136" t="str">
        <f>IF(+ASISTENCIA!G25="","",ASISTENCIA!G25)</f>
        <v>Nombrado</v>
      </c>
      <c r="H24" s="129">
        <f>IF(+ASISTENCIA!H25="","",ASISTENCIA!H25)</f>
        <v>30</v>
      </c>
      <c r="I24" s="197"/>
      <c r="J24" s="199">
        <f>ASISTENCIA!AQ25</f>
        <v>0</v>
      </c>
      <c r="K24" s="197"/>
      <c r="L24" s="129">
        <f>ASISTENCIA!AR25</f>
        <v>0</v>
      </c>
      <c r="M24" s="129">
        <f>ASISTENCIA!AS25</f>
        <v>0</v>
      </c>
      <c r="N24" s="129">
        <f>ASISTENCIA!AT25</f>
        <v>0</v>
      </c>
      <c r="O24" s="197"/>
      <c r="P24" s="129">
        <f>ASISTENCIA!AU25</f>
        <v>0</v>
      </c>
      <c r="Q24" s="197"/>
      <c r="R24" s="129">
        <f>ASISTENCIA!AV25</f>
        <v>0</v>
      </c>
      <c r="S24" s="200"/>
      <c r="T24" s="129">
        <f>ASISTENCIA!AW25</f>
        <v>0</v>
      </c>
      <c r="U24" s="19"/>
      <c r="V24" s="200"/>
      <c r="W24" s="19">
        <f>ASISTENCIA!AX25</f>
        <v>0</v>
      </c>
      <c r="X24" s="19"/>
      <c r="Y24" s="200"/>
      <c r="Z24" s="19">
        <f>ASISTENCIA!AY25</f>
        <v>0</v>
      </c>
      <c r="AA24" s="200"/>
      <c r="AB24" s="309"/>
      <c r="AC24" s="310"/>
      <c r="AD24" s="310"/>
      <c r="AE24" s="310"/>
      <c r="AF24" s="310"/>
      <c r="AG24" s="310"/>
      <c r="AH24" s="310"/>
      <c r="AI24" s="310"/>
      <c r="AJ24" s="311"/>
      <c r="AK24" s="128" t="str">
        <f t="shared" si="1"/>
        <v/>
      </c>
      <c r="AL24" s="180"/>
    </row>
    <row r="25" spans="1:38" s="183" customFormat="1" ht="15.75" customHeight="1" x14ac:dyDescent="0.25">
      <c r="A25" s="250">
        <f>IF(+ASISTENCIA!A26="","",ASISTENCIA!A26)</f>
        <v>13</v>
      </c>
      <c r="B25" s="12" t="e">
        <f>IF(LEN(C25)&gt;0,VLOOKUP($F$6,DATA!$A:$S,2,FALSE),"")</f>
        <v>#N/A</v>
      </c>
      <c r="C25" s="11" t="str">
        <f t="shared" si="2"/>
        <v>MAYO</v>
      </c>
      <c r="D25" s="133" t="str">
        <f>IF(+ASISTENCIA!D26="","",ASISTENCIA!D26)</f>
        <v>01308398</v>
      </c>
      <c r="E25" s="128" t="str">
        <f>IF(+ASISTENCIA!E26="","",ASISTENCIA!E26)</f>
        <v>RIOS  SALAS , SUSANA NORA</v>
      </c>
      <c r="F25" s="136" t="str">
        <f>IF(+ASISTENCIA!F26="","",ASISTENCIA!F26)</f>
        <v>Profesor</v>
      </c>
      <c r="G25" s="136" t="str">
        <f>IF(+ASISTENCIA!G26="","",ASISTENCIA!G26)</f>
        <v>Contratado</v>
      </c>
      <c r="H25" s="129">
        <f>IF(+ASISTENCIA!H26="","",ASISTENCIA!H26)</f>
        <v>30</v>
      </c>
      <c r="I25" s="197"/>
      <c r="J25" s="199">
        <f>ASISTENCIA!AQ26</f>
        <v>0</v>
      </c>
      <c r="K25" s="197"/>
      <c r="L25" s="129">
        <f>ASISTENCIA!AR26</f>
        <v>0</v>
      </c>
      <c r="M25" s="129">
        <f>ASISTENCIA!AS26</f>
        <v>0</v>
      </c>
      <c r="N25" s="129">
        <f>ASISTENCIA!AT26</f>
        <v>0</v>
      </c>
      <c r="O25" s="197"/>
      <c r="P25" s="129">
        <f>ASISTENCIA!AU26</f>
        <v>0</v>
      </c>
      <c r="Q25" s="197"/>
      <c r="R25" s="129">
        <f>ASISTENCIA!AV26</f>
        <v>0</v>
      </c>
      <c r="S25" s="200"/>
      <c r="T25" s="129">
        <f>ASISTENCIA!AW26</f>
        <v>0</v>
      </c>
      <c r="U25" s="19"/>
      <c r="V25" s="200"/>
      <c r="W25" s="19">
        <f>ASISTENCIA!AX26</f>
        <v>0</v>
      </c>
      <c r="X25" s="19"/>
      <c r="Y25" s="200"/>
      <c r="Z25" s="19">
        <f>ASISTENCIA!AY26</f>
        <v>0</v>
      </c>
      <c r="AA25" s="200"/>
      <c r="AB25" s="309"/>
      <c r="AC25" s="310"/>
      <c r="AD25" s="310"/>
      <c r="AE25" s="310"/>
      <c r="AF25" s="310"/>
      <c r="AG25" s="310"/>
      <c r="AH25" s="310"/>
      <c r="AI25" s="310"/>
      <c r="AJ25" s="311"/>
      <c r="AK25" s="128" t="str">
        <f t="shared" si="1"/>
        <v/>
      </c>
      <c r="AL25" s="180"/>
    </row>
    <row r="26" spans="1:38" s="183" customFormat="1" ht="15.75" customHeight="1" x14ac:dyDescent="0.25">
      <c r="A26" s="250">
        <f>IF(+ASISTENCIA!A27="","",ASISTENCIA!A27)</f>
        <v>14</v>
      </c>
      <c r="B26" s="12" t="e">
        <f>IF(LEN(C26)&gt;0,VLOOKUP($F$6,DATA!$A:$S,2,FALSE),"")</f>
        <v>#N/A</v>
      </c>
      <c r="C26" s="11" t="str">
        <f t="shared" si="2"/>
        <v>MAYO</v>
      </c>
      <c r="D26" s="133" t="str">
        <f>IF(+ASISTENCIA!D27="","",ASISTENCIA!D27)</f>
        <v>29302061</v>
      </c>
      <c r="E26" s="128" t="str">
        <f>IF(+ASISTENCIA!E27="","",ASISTENCIA!E27)</f>
        <v>LLAVE FLORES , SIMON</v>
      </c>
      <c r="F26" s="136" t="str">
        <f>IF(+ASISTENCIA!F27="","",ASISTENCIA!F27)</f>
        <v>Profesor</v>
      </c>
      <c r="G26" s="136" t="str">
        <f>IF(+ASISTENCIA!G27="","",ASISTENCIA!G27)</f>
        <v>Contratado</v>
      </c>
      <c r="H26" s="129">
        <f>IF(+ASISTENCIA!H27="","",ASISTENCIA!H27)</f>
        <v>30</v>
      </c>
      <c r="I26" s="197"/>
      <c r="J26" s="199">
        <f>ASISTENCIA!AQ27</f>
        <v>0</v>
      </c>
      <c r="K26" s="197"/>
      <c r="L26" s="129">
        <f>ASISTENCIA!AR27</f>
        <v>0</v>
      </c>
      <c r="M26" s="129">
        <f>ASISTENCIA!AS27</f>
        <v>0</v>
      </c>
      <c r="N26" s="129">
        <f>ASISTENCIA!AT27</f>
        <v>0</v>
      </c>
      <c r="O26" s="197"/>
      <c r="P26" s="129">
        <f>ASISTENCIA!AU27</f>
        <v>0</v>
      </c>
      <c r="Q26" s="197"/>
      <c r="R26" s="129">
        <f>ASISTENCIA!AV27</f>
        <v>0</v>
      </c>
      <c r="S26" s="200"/>
      <c r="T26" s="129">
        <f>ASISTENCIA!AW27</f>
        <v>0</v>
      </c>
      <c r="U26" s="19"/>
      <c r="V26" s="200"/>
      <c r="W26" s="19">
        <f>ASISTENCIA!AX27</f>
        <v>0</v>
      </c>
      <c r="X26" s="19"/>
      <c r="Y26" s="200"/>
      <c r="Z26" s="19">
        <f>ASISTENCIA!AY27</f>
        <v>0</v>
      </c>
      <c r="AA26" s="200"/>
      <c r="AB26" s="309"/>
      <c r="AC26" s="310"/>
      <c r="AD26" s="310"/>
      <c r="AE26" s="310"/>
      <c r="AF26" s="310"/>
      <c r="AG26" s="310"/>
      <c r="AH26" s="310"/>
      <c r="AI26" s="310"/>
      <c r="AJ26" s="311"/>
      <c r="AK26" s="128" t="str">
        <f t="shared" si="1"/>
        <v/>
      </c>
      <c r="AL26" s="180"/>
    </row>
    <row r="27" spans="1:38" s="183" customFormat="1" ht="15.75" customHeight="1" x14ac:dyDescent="0.25">
      <c r="A27" s="250">
        <f>IF(+ASISTENCIA!A28="","",ASISTENCIA!A28)</f>
        <v>15</v>
      </c>
      <c r="B27" s="12" t="e">
        <f>IF(LEN(C27)&gt;0,VLOOKUP($F$6,DATA!$A:$S,2,FALSE),"")</f>
        <v>#N/A</v>
      </c>
      <c r="C27" s="11" t="str">
        <f t="shared" si="2"/>
        <v>MAYO</v>
      </c>
      <c r="D27" s="133" t="str">
        <f>IF(+ASISTENCIA!D28="","",ASISTENCIA!D28)</f>
        <v>41267258</v>
      </c>
      <c r="E27" s="128" t="str">
        <f>IF(+ASISTENCIA!E28="","",ASISTENCIA!E28)</f>
        <v>CHAMBILLA ASQUI, YANETH</v>
      </c>
      <c r="F27" s="136" t="str">
        <f>IF(+ASISTENCIA!F28="","",ASISTENCIA!F28)</f>
        <v>Profesor</v>
      </c>
      <c r="G27" s="136" t="str">
        <f>IF(+ASISTENCIA!G28="","",ASISTENCIA!G28)</f>
        <v>Contratado</v>
      </c>
      <c r="H27" s="129">
        <f>IF(+ASISTENCIA!H28="","",ASISTENCIA!H28)</f>
        <v>30</v>
      </c>
      <c r="I27" s="197"/>
      <c r="J27" s="199">
        <f>ASISTENCIA!AQ28</f>
        <v>0</v>
      </c>
      <c r="K27" s="197"/>
      <c r="L27" s="129">
        <f>ASISTENCIA!AR28</f>
        <v>0</v>
      </c>
      <c r="M27" s="129">
        <f>ASISTENCIA!AS28</f>
        <v>0</v>
      </c>
      <c r="N27" s="129">
        <f>ASISTENCIA!AT28</f>
        <v>0</v>
      </c>
      <c r="O27" s="197"/>
      <c r="P27" s="129">
        <f>ASISTENCIA!AU28</f>
        <v>0</v>
      </c>
      <c r="Q27" s="197"/>
      <c r="R27" s="129">
        <f>ASISTENCIA!AV28</f>
        <v>0</v>
      </c>
      <c r="S27" s="200"/>
      <c r="T27" s="129">
        <f>ASISTENCIA!AW28</f>
        <v>0</v>
      </c>
      <c r="U27" s="19"/>
      <c r="V27" s="200"/>
      <c r="W27" s="19">
        <f>ASISTENCIA!AX28</f>
        <v>0</v>
      </c>
      <c r="X27" s="19"/>
      <c r="Y27" s="200"/>
      <c r="Z27" s="19">
        <f>ASISTENCIA!AY28</f>
        <v>0</v>
      </c>
      <c r="AA27" s="200"/>
      <c r="AB27" s="309"/>
      <c r="AC27" s="310"/>
      <c r="AD27" s="310"/>
      <c r="AE27" s="310"/>
      <c r="AF27" s="310"/>
      <c r="AG27" s="310"/>
      <c r="AH27" s="310"/>
      <c r="AI27" s="310"/>
      <c r="AJ27" s="311"/>
      <c r="AK27" s="128" t="str">
        <f t="shared" si="1"/>
        <v/>
      </c>
      <c r="AL27" s="180"/>
    </row>
    <row r="28" spans="1:38" s="183" customFormat="1" ht="15.75" customHeight="1" x14ac:dyDescent="0.25">
      <c r="A28" s="250">
        <f>IF(+ASISTENCIA!A29="","",ASISTENCIA!A29)</f>
        <v>16</v>
      </c>
      <c r="B28" s="12" t="e">
        <f>IF(LEN(C28)&gt;0,VLOOKUP($F$6,DATA!$A:$S,2,FALSE),"")</f>
        <v>#N/A</v>
      </c>
      <c r="C28" s="11" t="str">
        <f t="shared" si="2"/>
        <v>MAYO</v>
      </c>
      <c r="D28" s="133" t="str">
        <f>IF(+ASISTENCIA!D29="","",ASISTENCIA!D29)</f>
        <v>01854148</v>
      </c>
      <c r="E28" s="128" t="str">
        <f>IF(+ASISTENCIA!E29="","",ASISTENCIA!E29)</f>
        <v>CACHICATARI MAMANI, ELIZABETH</v>
      </c>
      <c r="F28" s="136" t="str">
        <f>IF(+ASISTENCIA!F29="","",ASISTENCIA!F29)</f>
        <v>Profesor</v>
      </c>
      <c r="G28" s="136" t="str">
        <f>IF(+ASISTENCIA!G29="","",ASISTENCIA!G29)</f>
        <v>Contratado</v>
      </c>
      <c r="H28" s="129">
        <f>IF(+ASISTENCIA!H29="","",ASISTENCIA!H29)</f>
        <v>30</v>
      </c>
      <c r="I28" s="197"/>
      <c r="J28" s="199">
        <f>ASISTENCIA!AQ29</f>
        <v>0</v>
      </c>
      <c r="K28" s="197"/>
      <c r="L28" s="129">
        <f>ASISTENCIA!AR29</f>
        <v>0</v>
      </c>
      <c r="M28" s="129">
        <f>ASISTENCIA!AS29</f>
        <v>0</v>
      </c>
      <c r="N28" s="129">
        <f>ASISTENCIA!AT29</f>
        <v>0</v>
      </c>
      <c r="O28" s="197"/>
      <c r="P28" s="129">
        <f>ASISTENCIA!AU29</f>
        <v>0</v>
      </c>
      <c r="Q28" s="197"/>
      <c r="R28" s="129">
        <f>ASISTENCIA!AV29</f>
        <v>0</v>
      </c>
      <c r="S28" s="200"/>
      <c r="T28" s="129">
        <f>ASISTENCIA!AW29</f>
        <v>0</v>
      </c>
      <c r="U28" s="19"/>
      <c r="V28" s="200"/>
      <c r="W28" s="19">
        <f>ASISTENCIA!AX29</f>
        <v>0</v>
      </c>
      <c r="X28" s="19"/>
      <c r="Y28" s="200"/>
      <c r="Z28" s="19">
        <f>ASISTENCIA!AY29</f>
        <v>0</v>
      </c>
      <c r="AA28" s="200"/>
      <c r="AB28" s="309"/>
      <c r="AC28" s="310"/>
      <c r="AD28" s="310"/>
      <c r="AE28" s="310"/>
      <c r="AF28" s="310"/>
      <c r="AG28" s="310"/>
      <c r="AH28" s="310"/>
      <c r="AI28" s="310"/>
      <c r="AJ28" s="311"/>
      <c r="AK28" s="128" t="str">
        <f t="shared" si="1"/>
        <v/>
      </c>
      <c r="AL28" s="180"/>
    </row>
    <row r="29" spans="1:38" s="183" customFormat="1" ht="15.75" customHeight="1" x14ac:dyDescent="0.25">
      <c r="A29" s="250">
        <f>IF(+ASISTENCIA!A30="","",ASISTENCIA!A30)</f>
        <v>17</v>
      </c>
      <c r="B29" s="12" t="e">
        <f>IF(LEN(C29)&gt;0,VLOOKUP($F$6,DATA!$A:$S,2,FALSE),"")</f>
        <v>#N/A</v>
      </c>
      <c r="C29" s="11" t="str">
        <f t="shared" si="2"/>
        <v>MAYO</v>
      </c>
      <c r="D29" s="133" t="str">
        <f>IF(+ASISTENCIA!D30="","",ASISTENCIA!D30)</f>
        <v>42549561</v>
      </c>
      <c r="E29" s="128" t="str">
        <f>IF(+ASISTENCIA!E30="","",ASISTENCIA!E30)</f>
        <v>ANCHAPURI APAZA, FREDDY</v>
      </c>
      <c r="F29" s="136" t="str">
        <f>IF(+ASISTENCIA!F30="","",ASISTENCIA!F30)</f>
        <v>Profesor</v>
      </c>
      <c r="G29" s="136" t="str">
        <f>IF(+ASISTENCIA!G30="","",ASISTENCIA!G30)</f>
        <v>Contratado</v>
      </c>
      <c r="H29" s="129">
        <f>IF(+ASISTENCIA!H30="","",ASISTENCIA!H30)</f>
        <v>30</v>
      </c>
      <c r="I29" s="197"/>
      <c r="J29" s="199">
        <f>ASISTENCIA!AQ30</f>
        <v>0</v>
      </c>
      <c r="K29" s="197"/>
      <c r="L29" s="129">
        <f>ASISTENCIA!AR30</f>
        <v>0</v>
      </c>
      <c r="M29" s="129">
        <f>ASISTENCIA!AS30</f>
        <v>0</v>
      </c>
      <c r="N29" s="129">
        <f>ASISTENCIA!AT30</f>
        <v>0</v>
      </c>
      <c r="O29" s="197"/>
      <c r="P29" s="129">
        <f>ASISTENCIA!AU30</f>
        <v>0</v>
      </c>
      <c r="Q29" s="197"/>
      <c r="R29" s="129">
        <f>ASISTENCIA!AV30</f>
        <v>0</v>
      </c>
      <c r="S29" s="200"/>
      <c r="T29" s="129">
        <f>ASISTENCIA!AW30</f>
        <v>0</v>
      </c>
      <c r="U29" s="19"/>
      <c r="V29" s="200"/>
      <c r="W29" s="19">
        <f>ASISTENCIA!AX30</f>
        <v>0</v>
      </c>
      <c r="X29" s="19"/>
      <c r="Y29" s="200"/>
      <c r="Z29" s="19">
        <f>ASISTENCIA!AY30</f>
        <v>0</v>
      </c>
      <c r="AA29" s="200"/>
      <c r="AB29" s="309"/>
      <c r="AC29" s="310"/>
      <c r="AD29" s="310"/>
      <c r="AE29" s="310"/>
      <c r="AF29" s="310"/>
      <c r="AG29" s="310"/>
      <c r="AH29" s="310"/>
      <c r="AI29" s="310"/>
      <c r="AJ29" s="311"/>
      <c r="AK29" s="128" t="str">
        <f t="shared" si="1"/>
        <v/>
      </c>
      <c r="AL29" s="180"/>
    </row>
    <row r="30" spans="1:38" s="183" customFormat="1" ht="15.75" customHeight="1" x14ac:dyDescent="0.25">
      <c r="A30" s="250">
        <f>IF(+ASISTENCIA!A31="","",ASISTENCIA!A31)</f>
        <v>18</v>
      </c>
      <c r="B30" s="12" t="e">
        <f>IF(LEN(C30)&gt;0,VLOOKUP($F$6,DATA!$A:$S,2,FALSE),"")</f>
        <v>#N/A</v>
      </c>
      <c r="C30" s="11" t="str">
        <f t="shared" si="2"/>
        <v>MAYO</v>
      </c>
      <c r="D30" s="133" t="str">
        <f>IF(+ASISTENCIA!D31="","",ASISTENCIA!D31)</f>
        <v>01343435</v>
      </c>
      <c r="E30" s="128" t="str">
        <f>IF(+ASISTENCIA!E31="","",ASISTENCIA!E31)</f>
        <v>PEREZ NINA, DENYS</v>
      </c>
      <c r="F30" s="136" t="str">
        <f>IF(+ASISTENCIA!F31="","",ASISTENCIA!F31)</f>
        <v>Profesor</v>
      </c>
      <c r="G30" s="136" t="str">
        <f>IF(+ASISTENCIA!G31="","",ASISTENCIA!G31)</f>
        <v>Contratado</v>
      </c>
      <c r="H30" s="129">
        <f>IF(+ASISTENCIA!H31="","",ASISTENCIA!H31)</f>
        <v>30</v>
      </c>
      <c r="I30" s="197"/>
      <c r="J30" s="199">
        <f>ASISTENCIA!AQ31</f>
        <v>0</v>
      </c>
      <c r="K30" s="197"/>
      <c r="L30" s="129">
        <f>ASISTENCIA!AR31</f>
        <v>0</v>
      </c>
      <c r="M30" s="129">
        <f>ASISTENCIA!AS31</f>
        <v>0</v>
      </c>
      <c r="N30" s="129">
        <f>ASISTENCIA!AT31</f>
        <v>0</v>
      </c>
      <c r="O30" s="197"/>
      <c r="P30" s="129">
        <f>ASISTENCIA!AU31</f>
        <v>0</v>
      </c>
      <c r="Q30" s="197"/>
      <c r="R30" s="129">
        <f>ASISTENCIA!AV31</f>
        <v>0</v>
      </c>
      <c r="S30" s="200"/>
      <c r="T30" s="129">
        <v>20</v>
      </c>
      <c r="U30" s="19" t="s">
        <v>157</v>
      </c>
      <c r="V30" s="200"/>
      <c r="W30" s="19">
        <f>ASISTENCIA!AX31</f>
        <v>0</v>
      </c>
      <c r="X30" s="19"/>
      <c r="Y30" s="200"/>
      <c r="Z30" s="19">
        <f>ASISTENCIA!AY31</f>
        <v>0</v>
      </c>
      <c r="AA30" s="200"/>
      <c r="AB30" s="309"/>
      <c r="AC30" s="310"/>
      <c r="AD30" s="310"/>
      <c r="AE30" s="310"/>
      <c r="AF30" s="310"/>
      <c r="AG30" s="310"/>
      <c r="AH30" s="310"/>
      <c r="AI30" s="310"/>
      <c r="AJ30" s="311"/>
      <c r="AK30" s="128" t="str">
        <f t="shared" si="1"/>
        <v/>
      </c>
      <c r="AL30" s="180"/>
    </row>
    <row r="31" spans="1:38" s="183" customFormat="1" ht="15.75" customHeight="1" x14ac:dyDescent="0.25">
      <c r="A31" s="250">
        <f>IF(+ASISTENCIA!A32="","",ASISTENCIA!A32)</f>
        <v>19</v>
      </c>
      <c r="B31" s="12" t="e">
        <f>IF(LEN(C31)&gt;0,VLOOKUP($F$6,DATA!$A:$S,2,FALSE),"")</f>
        <v>#N/A</v>
      </c>
      <c r="C31" s="11" t="str">
        <f t="shared" si="2"/>
        <v>MAYO</v>
      </c>
      <c r="D31" s="133" t="str">
        <f>IF(+ASISTENCIA!D32="","",ASISTENCIA!D32)</f>
        <v>41867710</v>
      </c>
      <c r="E31" s="128" t="str">
        <f>IF(+ASISTENCIA!E32="","",ASISTENCIA!E32)</f>
        <v>VELA  SANTOS, NESTOR LUCHO</v>
      </c>
      <c r="F31" s="136" t="str">
        <f>IF(+ASISTENCIA!F32="","",ASISTENCIA!F32)</f>
        <v>Profesor</v>
      </c>
      <c r="G31" s="136" t="str">
        <f>IF(+ASISTENCIA!G32="","",ASISTENCIA!G32)</f>
        <v>Contratado</v>
      </c>
      <c r="H31" s="129">
        <f>IF(+ASISTENCIA!H32="","",ASISTENCIA!H32)</f>
        <v>30</v>
      </c>
      <c r="I31" s="197"/>
      <c r="J31" s="199">
        <f>ASISTENCIA!AQ32</f>
        <v>0</v>
      </c>
      <c r="K31" s="197"/>
      <c r="L31" s="129">
        <f>ASISTENCIA!AR32</f>
        <v>0</v>
      </c>
      <c r="M31" s="129">
        <f>ASISTENCIA!AS32</f>
        <v>0</v>
      </c>
      <c r="N31" s="129">
        <f>ASISTENCIA!AT32</f>
        <v>0</v>
      </c>
      <c r="O31" s="197"/>
      <c r="P31" s="129">
        <f>ASISTENCIA!AU32</f>
        <v>0</v>
      </c>
      <c r="Q31" s="197"/>
      <c r="R31" s="129">
        <f>ASISTENCIA!AV32</f>
        <v>0</v>
      </c>
      <c r="S31" s="200"/>
      <c r="T31" s="129">
        <f>ASISTENCIA!AW32</f>
        <v>0</v>
      </c>
      <c r="U31" s="19"/>
      <c r="V31" s="200"/>
      <c r="W31" s="19">
        <f>ASISTENCIA!AX32</f>
        <v>0</v>
      </c>
      <c r="X31" s="19"/>
      <c r="Y31" s="200"/>
      <c r="Z31" s="19">
        <f>ASISTENCIA!AY32</f>
        <v>0</v>
      </c>
      <c r="AA31" s="200"/>
      <c r="AB31" s="309"/>
      <c r="AC31" s="310"/>
      <c r="AD31" s="310"/>
      <c r="AE31" s="310"/>
      <c r="AF31" s="310"/>
      <c r="AG31" s="310"/>
      <c r="AH31" s="310"/>
      <c r="AI31" s="310"/>
      <c r="AJ31" s="311"/>
      <c r="AK31" s="128" t="str">
        <f t="shared" si="1"/>
        <v/>
      </c>
      <c r="AL31" s="180"/>
    </row>
    <row r="32" spans="1:38" s="183" customFormat="1" ht="15.75" customHeight="1" x14ac:dyDescent="0.25">
      <c r="A32" s="250">
        <f>IF(+ASISTENCIA!A33="","",ASISTENCIA!A33)</f>
        <v>20</v>
      </c>
      <c r="B32" s="12" t="e">
        <f>IF(LEN(C32)&gt;0,VLOOKUP($F$6,DATA!$A:$S,2,FALSE),"")</f>
        <v>#N/A</v>
      </c>
      <c r="C32" s="11" t="str">
        <f t="shared" si="2"/>
        <v>MAYO</v>
      </c>
      <c r="D32" s="133" t="str">
        <f>IF(+ASISTENCIA!D33="","",ASISTENCIA!D33)</f>
        <v>01306159</v>
      </c>
      <c r="E32" s="128" t="str">
        <f>IF(+ASISTENCIA!E33="","",ASISTENCIA!E33)</f>
        <v>ORDOÑEZ IGNACIOS, ARMINDA MARCIA</v>
      </c>
      <c r="F32" s="136" t="str">
        <f>IF(+ASISTENCIA!F33="","",ASISTENCIA!F33)</f>
        <v>Profesor</v>
      </c>
      <c r="G32" s="136" t="str">
        <f>IF(+ASISTENCIA!G33="","",ASISTENCIA!G33)</f>
        <v>Contratado</v>
      </c>
      <c r="H32" s="129">
        <f>IF(+ASISTENCIA!H33="","",ASISTENCIA!H33)</f>
        <v>30</v>
      </c>
      <c r="I32" s="197"/>
      <c r="J32" s="199">
        <f>ASISTENCIA!AQ33</f>
        <v>0</v>
      </c>
      <c r="K32" s="197"/>
      <c r="L32" s="129">
        <f>ASISTENCIA!AR33</f>
        <v>0</v>
      </c>
      <c r="M32" s="129">
        <f>ASISTENCIA!AS33</f>
        <v>0</v>
      </c>
      <c r="N32" s="129">
        <f>ASISTENCIA!AT33</f>
        <v>0</v>
      </c>
      <c r="O32" s="197"/>
      <c r="P32" s="129">
        <f>ASISTENCIA!AU33</f>
        <v>0</v>
      </c>
      <c r="Q32" s="197"/>
      <c r="R32" s="129">
        <f>ASISTENCIA!AV33</f>
        <v>0</v>
      </c>
      <c r="S32" s="200"/>
      <c r="T32" s="129">
        <f>ASISTENCIA!AW33</f>
        <v>0</v>
      </c>
      <c r="U32" s="19"/>
      <c r="V32" s="200"/>
      <c r="W32" s="19">
        <f>ASISTENCIA!AX33</f>
        <v>0</v>
      </c>
      <c r="X32" s="19"/>
      <c r="Y32" s="200"/>
      <c r="Z32" s="19">
        <f>ASISTENCIA!AY33</f>
        <v>0</v>
      </c>
      <c r="AA32" s="200"/>
      <c r="AB32" s="309"/>
      <c r="AC32" s="310"/>
      <c r="AD32" s="310"/>
      <c r="AE32" s="310"/>
      <c r="AF32" s="310"/>
      <c r="AG32" s="310"/>
      <c r="AH32" s="310"/>
      <c r="AI32" s="310"/>
      <c r="AJ32" s="311"/>
      <c r="AK32" s="128" t="str">
        <f t="shared" si="1"/>
        <v/>
      </c>
      <c r="AL32" s="180"/>
    </row>
    <row r="33" spans="1:38" s="183" customFormat="1" ht="15.75" customHeight="1" x14ac:dyDescent="0.25">
      <c r="A33" s="250">
        <f>IF(+ASISTENCIA!A34="","",ASISTENCIA!A34)</f>
        <v>21</v>
      </c>
      <c r="B33" s="12" t="e">
        <f>IF(LEN(C33)&gt;0,VLOOKUP($F$6,DATA!$A:$S,2,FALSE),"")</f>
        <v>#N/A</v>
      </c>
      <c r="C33" s="11" t="str">
        <f t="shared" si="2"/>
        <v>MAYO</v>
      </c>
      <c r="D33" s="133" t="str">
        <f>IF(+ASISTENCIA!D34="","",ASISTENCIA!D34)</f>
        <v>62445374</v>
      </c>
      <c r="E33" s="128" t="str">
        <f>IF(+ASISTENCIA!E34="","",ASISTENCIA!E34)</f>
        <v>LUQUE MASCO, MEYER</v>
      </c>
      <c r="F33" s="136" t="str">
        <f>IF(+ASISTENCIA!F34="","",ASISTENCIA!F34)</f>
        <v>Profesor</v>
      </c>
      <c r="G33" s="136" t="str">
        <f>IF(+ASISTENCIA!G34="","",ASISTENCIA!G34)</f>
        <v>Contratado</v>
      </c>
      <c r="H33" s="129">
        <f>IF(+ASISTENCIA!H34="","",ASISTENCIA!H34)</f>
        <v>30</v>
      </c>
      <c r="I33" s="197"/>
      <c r="J33" s="199">
        <f>ASISTENCIA!AQ34</f>
        <v>0</v>
      </c>
      <c r="K33" s="197"/>
      <c r="L33" s="129">
        <f>ASISTENCIA!AR34</f>
        <v>0</v>
      </c>
      <c r="M33" s="129">
        <f>ASISTENCIA!AS34</f>
        <v>0</v>
      </c>
      <c r="N33" s="129">
        <f>ASISTENCIA!AT34</f>
        <v>0</v>
      </c>
      <c r="O33" s="197"/>
      <c r="P33" s="129">
        <f>ASISTENCIA!AU34</f>
        <v>0</v>
      </c>
      <c r="Q33" s="197"/>
      <c r="R33" s="129">
        <f>ASISTENCIA!AV34</f>
        <v>0</v>
      </c>
      <c r="S33" s="200"/>
      <c r="T33" s="129">
        <f>ASISTENCIA!AW34</f>
        <v>0</v>
      </c>
      <c r="U33" s="19"/>
      <c r="V33" s="200"/>
      <c r="W33" s="19">
        <f>ASISTENCIA!AX34</f>
        <v>0</v>
      </c>
      <c r="X33" s="19"/>
      <c r="Y33" s="200"/>
      <c r="Z33" s="19">
        <f>ASISTENCIA!AY34</f>
        <v>0</v>
      </c>
      <c r="AA33" s="200"/>
      <c r="AB33" s="309"/>
      <c r="AC33" s="310"/>
      <c r="AD33" s="310"/>
      <c r="AE33" s="310"/>
      <c r="AF33" s="310"/>
      <c r="AG33" s="310"/>
      <c r="AH33" s="310"/>
      <c r="AI33" s="310"/>
      <c r="AJ33" s="311"/>
      <c r="AK33" s="128" t="str">
        <f t="shared" si="1"/>
        <v/>
      </c>
      <c r="AL33" s="180"/>
    </row>
    <row r="34" spans="1:38" s="183" customFormat="1" ht="15.75" customHeight="1" x14ac:dyDescent="0.25">
      <c r="A34" s="250">
        <f>IF(+ASISTENCIA!A35="","",ASISTENCIA!A35)</f>
        <v>22</v>
      </c>
      <c r="B34" s="12" t="e">
        <f>IF(LEN(C34)&gt;0,VLOOKUP($F$6,DATA!$A:$S,2,FALSE),"")</f>
        <v>#N/A</v>
      </c>
      <c r="C34" s="11" t="str">
        <f t="shared" si="2"/>
        <v>MAYO</v>
      </c>
      <c r="D34" s="133" t="str">
        <f>IF(+ASISTENCIA!D35="","",ASISTENCIA!D35)</f>
        <v>40923659</v>
      </c>
      <c r="E34" s="128" t="str">
        <f>IF(+ASISTENCIA!E35="","",ASISTENCIA!E35)</f>
        <v>CHATA CLAROA JUAN JOSÉ</v>
      </c>
      <c r="F34" s="136" t="str">
        <f>IF(+ASISTENCIA!F35="","",ASISTENCIA!F35)</f>
        <v>Profesor</v>
      </c>
      <c r="G34" s="136" t="str">
        <f>IF(+ASISTENCIA!G35="","",ASISTENCIA!G35)</f>
        <v>Contratado</v>
      </c>
      <c r="H34" s="129">
        <f>IF(+ASISTENCIA!H35="","",ASISTENCIA!H35)</f>
        <v>30</v>
      </c>
      <c r="I34" s="197"/>
      <c r="J34" s="199">
        <f>ASISTENCIA!AQ35</f>
        <v>0</v>
      </c>
      <c r="K34" s="197"/>
      <c r="L34" s="129">
        <f>ASISTENCIA!AR35</f>
        <v>0</v>
      </c>
      <c r="M34" s="129">
        <f>ASISTENCIA!AS35</f>
        <v>0</v>
      </c>
      <c r="N34" s="129">
        <f>ASISTENCIA!AT35</f>
        <v>0</v>
      </c>
      <c r="O34" s="197"/>
      <c r="P34" s="129">
        <f>ASISTENCIA!AU35</f>
        <v>0</v>
      </c>
      <c r="Q34" s="197"/>
      <c r="R34" s="129">
        <f>ASISTENCIA!AV35</f>
        <v>0</v>
      </c>
      <c r="S34" s="200"/>
      <c r="T34" s="129">
        <f>ASISTENCIA!AW35</f>
        <v>0</v>
      </c>
      <c r="U34" s="19"/>
      <c r="V34" s="200"/>
      <c r="W34" s="19">
        <f>ASISTENCIA!AX35</f>
        <v>0</v>
      </c>
      <c r="X34" s="19"/>
      <c r="Y34" s="200"/>
      <c r="Z34" s="19">
        <f>ASISTENCIA!AY35</f>
        <v>0</v>
      </c>
      <c r="AA34" s="200"/>
      <c r="AB34" s="309"/>
      <c r="AC34" s="310"/>
      <c r="AD34" s="310"/>
      <c r="AE34" s="310"/>
      <c r="AF34" s="310"/>
      <c r="AG34" s="310"/>
      <c r="AH34" s="310"/>
      <c r="AI34" s="310"/>
      <c r="AJ34" s="311"/>
      <c r="AK34" s="128" t="str">
        <f t="shared" si="1"/>
        <v/>
      </c>
      <c r="AL34" s="180"/>
    </row>
    <row r="35" spans="1:38" s="183" customFormat="1" ht="15.75" customHeight="1" x14ac:dyDescent="0.25">
      <c r="A35" s="250">
        <f>IF(+ASISTENCIA!A36="","",ASISTENCIA!A36)</f>
        <v>23</v>
      </c>
      <c r="B35" s="12" t="e">
        <f>IF(LEN(C35)&gt;0,VLOOKUP($F$6,DATA!$A:$S,2,FALSE),"")</f>
        <v>#N/A</v>
      </c>
      <c r="C35" s="11" t="str">
        <f t="shared" si="2"/>
        <v>MAYO</v>
      </c>
      <c r="D35" s="133">
        <f>IF(+ASISTENCIA!D36="","",ASISTENCIA!D36)</f>
        <v>45324439</v>
      </c>
      <c r="E35" s="128" t="str">
        <f>IF(+ASISTENCIA!E36="","",ASISTENCIA!E36)</f>
        <v>APAZA MAMANI, JULIO JAVIER</v>
      </c>
      <c r="F35" s="136" t="str">
        <f>IF(+ASISTENCIA!F36="","",ASISTENCIA!F36)</f>
        <v>Profesor</v>
      </c>
      <c r="G35" s="136" t="str">
        <f>IF(+ASISTENCIA!G36="","",ASISTENCIA!G36)</f>
        <v>Contratado</v>
      </c>
      <c r="H35" s="129">
        <f>IF(+ASISTENCIA!H36="","",ASISTENCIA!H36)</f>
        <v>30</v>
      </c>
      <c r="I35" s="197"/>
      <c r="J35" s="199">
        <f>ASISTENCIA!AQ36</f>
        <v>0</v>
      </c>
      <c r="K35" s="197"/>
      <c r="L35" s="129">
        <f>ASISTENCIA!AR36</f>
        <v>0</v>
      </c>
      <c r="M35" s="129">
        <f>ASISTENCIA!AS36</f>
        <v>0</v>
      </c>
      <c r="N35" s="129">
        <f>ASISTENCIA!AT36</f>
        <v>0</v>
      </c>
      <c r="O35" s="197"/>
      <c r="P35" s="129">
        <f>ASISTENCIA!AU36</f>
        <v>0</v>
      </c>
      <c r="Q35" s="197"/>
      <c r="R35" s="129">
        <f>ASISTENCIA!AV36</f>
        <v>0</v>
      </c>
      <c r="S35" s="200"/>
      <c r="T35" s="129">
        <f>ASISTENCIA!AW36</f>
        <v>0</v>
      </c>
      <c r="U35" s="19"/>
      <c r="V35" s="200"/>
      <c r="W35" s="19">
        <f>ASISTENCIA!AX36</f>
        <v>0</v>
      </c>
      <c r="X35" s="19"/>
      <c r="Y35" s="200"/>
      <c r="Z35" s="19">
        <f>ASISTENCIA!AY36</f>
        <v>0</v>
      </c>
      <c r="AA35" s="200"/>
      <c r="AB35" s="309"/>
      <c r="AC35" s="310"/>
      <c r="AD35" s="310"/>
      <c r="AE35" s="310"/>
      <c r="AF35" s="310"/>
      <c r="AG35" s="310"/>
      <c r="AH35" s="310"/>
      <c r="AI35" s="310"/>
      <c r="AJ35" s="311"/>
      <c r="AK35" s="128" t="str">
        <f t="shared" si="1"/>
        <v/>
      </c>
      <c r="AL35" s="180"/>
    </row>
    <row r="36" spans="1:38" s="183" customFormat="1" ht="15.75" customHeight="1" x14ac:dyDescent="0.25">
      <c r="A36" s="250">
        <f>IF(+ASISTENCIA!A37="","",ASISTENCIA!A37)</f>
        <v>24</v>
      </c>
      <c r="B36" s="12" t="e">
        <f>IF(LEN(C36)&gt;0,VLOOKUP($F$6,DATA!$A:$S,2,FALSE),"")</f>
        <v>#N/A</v>
      </c>
      <c r="C36" s="11" t="str">
        <f t="shared" si="2"/>
        <v>MAYO</v>
      </c>
      <c r="D36" s="133" t="str">
        <f>IF(+ASISTENCIA!D37="","",ASISTENCIA!D37)</f>
        <v>40968968</v>
      </c>
      <c r="E36" s="128" t="str">
        <f>IF(+ASISTENCIA!E37="","",ASISTENCIA!E37)</f>
        <v>CENTENO TEVES, DARIO</v>
      </c>
      <c r="F36" s="136" t="str">
        <f>IF(+ASISTENCIA!F37="","",ASISTENCIA!F37)</f>
        <v>Profesor</v>
      </c>
      <c r="G36" s="136" t="str">
        <f>IF(+ASISTENCIA!G37="","",ASISTENCIA!G37)</f>
        <v>Contratado</v>
      </c>
      <c r="H36" s="129">
        <f>IF(+ASISTENCIA!H37="","",ASISTENCIA!H37)</f>
        <v>30</v>
      </c>
      <c r="I36" s="197"/>
      <c r="J36" s="199">
        <f>ASISTENCIA!AQ37</f>
        <v>0</v>
      </c>
      <c r="K36" s="197"/>
      <c r="L36" s="129">
        <f>ASISTENCIA!AR37</f>
        <v>0</v>
      </c>
      <c r="M36" s="129">
        <f>ASISTENCIA!AS37</f>
        <v>0</v>
      </c>
      <c r="N36" s="129">
        <f>ASISTENCIA!AT37</f>
        <v>0</v>
      </c>
      <c r="O36" s="197"/>
      <c r="P36" s="129">
        <f>ASISTENCIA!AU37</f>
        <v>0</v>
      </c>
      <c r="Q36" s="197"/>
      <c r="R36" s="129">
        <f>ASISTENCIA!AV37</f>
        <v>0</v>
      </c>
      <c r="S36" s="200"/>
      <c r="T36" s="129">
        <f>ASISTENCIA!AW37</f>
        <v>0</v>
      </c>
      <c r="U36" s="19"/>
      <c r="V36" s="200"/>
      <c r="W36" s="19">
        <f>ASISTENCIA!AX37</f>
        <v>0</v>
      </c>
      <c r="X36" s="19"/>
      <c r="Y36" s="200"/>
      <c r="Z36" s="19">
        <f>ASISTENCIA!AY37</f>
        <v>0</v>
      </c>
      <c r="AA36" s="200"/>
      <c r="AB36" s="309"/>
      <c r="AC36" s="310"/>
      <c r="AD36" s="310"/>
      <c r="AE36" s="310"/>
      <c r="AF36" s="310"/>
      <c r="AG36" s="310"/>
      <c r="AH36" s="310"/>
      <c r="AI36" s="310"/>
      <c r="AJ36" s="311"/>
      <c r="AK36" s="128" t="str">
        <f t="shared" si="1"/>
        <v/>
      </c>
      <c r="AL36" s="180"/>
    </row>
    <row r="37" spans="1:38" s="183" customFormat="1" ht="15.75" customHeight="1" x14ac:dyDescent="0.25">
      <c r="A37" s="250">
        <f>IF(+ASISTENCIA!A38="","",ASISTENCIA!A38)</f>
        <v>25</v>
      </c>
      <c r="B37" s="12" t="e">
        <f>IF(LEN(C37)&gt;0,VLOOKUP($F$6,DATA!$A:$S,2,FALSE),"")</f>
        <v>#N/A</v>
      </c>
      <c r="C37" s="11" t="str">
        <f t="shared" si="2"/>
        <v>MAYO</v>
      </c>
      <c r="D37" s="133" t="str">
        <f>IF(+ASISTENCIA!D38="","",ASISTENCIA!D38)</f>
        <v>01341641</v>
      </c>
      <c r="E37" s="128" t="str">
        <f>IF(+ASISTENCIA!E38="","",ASISTENCIA!E38)</f>
        <v>RIOS PACORI SIDGAR MARIO</v>
      </c>
      <c r="F37" s="136" t="str">
        <f>IF(+ASISTENCIA!F38="","",ASISTENCIA!F38)</f>
        <v>Profesor</v>
      </c>
      <c r="G37" s="136" t="str">
        <f>IF(+ASISTENCIA!G38="","",ASISTENCIA!G38)</f>
        <v>Contratado</v>
      </c>
      <c r="H37" s="129">
        <f>IF(+ASISTENCIA!H38="","",ASISTENCIA!H38)</f>
        <v>30</v>
      </c>
      <c r="I37" s="197"/>
      <c r="J37" s="199">
        <f>ASISTENCIA!AQ38</f>
        <v>0</v>
      </c>
      <c r="K37" s="197"/>
      <c r="L37" s="129">
        <f>ASISTENCIA!AR38</f>
        <v>0</v>
      </c>
      <c r="M37" s="129">
        <f>ASISTENCIA!AS38</f>
        <v>0</v>
      </c>
      <c r="N37" s="129">
        <f>ASISTENCIA!AT38</f>
        <v>0</v>
      </c>
      <c r="O37" s="197"/>
      <c r="P37" s="129">
        <f>ASISTENCIA!AU38</f>
        <v>0</v>
      </c>
      <c r="Q37" s="197"/>
      <c r="R37" s="129">
        <f>ASISTENCIA!AV38</f>
        <v>0</v>
      </c>
      <c r="S37" s="200"/>
      <c r="T37" s="129">
        <f>ASISTENCIA!AW38</f>
        <v>0</v>
      </c>
      <c r="U37" s="19"/>
      <c r="V37" s="200"/>
      <c r="W37" s="19">
        <f>ASISTENCIA!AX38</f>
        <v>0</v>
      </c>
      <c r="X37" s="19"/>
      <c r="Y37" s="200"/>
      <c r="Z37" s="19">
        <f>ASISTENCIA!AY38</f>
        <v>0</v>
      </c>
      <c r="AA37" s="200"/>
      <c r="AB37" s="309"/>
      <c r="AC37" s="310"/>
      <c r="AD37" s="310"/>
      <c r="AE37" s="310"/>
      <c r="AF37" s="310"/>
      <c r="AG37" s="310"/>
      <c r="AH37" s="310"/>
      <c r="AI37" s="310"/>
      <c r="AJ37" s="311"/>
      <c r="AK37" s="128" t="str">
        <f t="shared" si="1"/>
        <v/>
      </c>
      <c r="AL37" s="180"/>
    </row>
    <row r="38" spans="1:38" s="183" customFormat="1" ht="15.75" customHeight="1" x14ac:dyDescent="0.25">
      <c r="A38" s="250">
        <f>IF(+ASISTENCIA!A39="","",ASISTENCIA!A39)</f>
        <v>26</v>
      </c>
      <c r="B38" s="12" t="e">
        <f>IF(LEN(C38)&gt;0,VLOOKUP($F$6,DATA!$A:$S,2,FALSE),"")</f>
        <v>#N/A</v>
      </c>
      <c r="C38" s="11" t="str">
        <f t="shared" si="2"/>
        <v>MAYO</v>
      </c>
      <c r="D38" s="133" t="str">
        <f>IF(+ASISTENCIA!D39="","",ASISTENCIA!D39)</f>
        <v>44158734</v>
      </c>
      <c r="E38" s="128" t="str">
        <f>IF(+ASISTENCIA!E39="","",ASISTENCIA!E39)</f>
        <v>TOMA HUARAHUARA, YANET</v>
      </c>
      <c r="F38" s="136" t="str">
        <f>IF(+ASISTENCIA!F39="","",ASISTENCIA!F39)</f>
        <v>Profesor</v>
      </c>
      <c r="G38" s="136" t="str">
        <f>IF(+ASISTENCIA!G39="","",ASISTENCIA!G39)</f>
        <v>Contratado</v>
      </c>
      <c r="H38" s="129">
        <f>IF(+ASISTENCIA!H39="","",ASISTENCIA!H39)</f>
        <v>30</v>
      </c>
      <c r="I38" s="197"/>
      <c r="J38" s="199">
        <f>ASISTENCIA!AQ39</f>
        <v>0</v>
      </c>
      <c r="K38" s="197"/>
      <c r="L38" s="129">
        <f>ASISTENCIA!AR39</f>
        <v>0</v>
      </c>
      <c r="M38" s="129">
        <f>ASISTENCIA!AS39</f>
        <v>0</v>
      </c>
      <c r="N38" s="129">
        <f>ASISTENCIA!AT39</f>
        <v>0</v>
      </c>
      <c r="O38" s="197"/>
      <c r="P38" s="129">
        <f>ASISTENCIA!AU39</f>
        <v>0</v>
      </c>
      <c r="Q38" s="197"/>
      <c r="R38" s="129">
        <f>ASISTENCIA!AV39</f>
        <v>0</v>
      </c>
      <c r="S38" s="200"/>
      <c r="T38" s="129">
        <f>ASISTENCIA!AW39</f>
        <v>0</v>
      </c>
      <c r="U38" s="19"/>
      <c r="V38" s="200"/>
      <c r="W38" s="19">
        <f>ASISTENCIA!AX39</f>
        <v>0</v>
      </c>
      <c r="X38" s="19"/>
      <c r="Y38" s="200"/>
      <c r="Z38" s="19">
        <f>ASISTENCIA!AY39</f>
        <v>0</v>
      </c>
      <c r="AA38" s="200"/>
      <c r="AB38" s="309"/>
      <c r="AC38" s="310"/>
      <c r="AD38" s="310"/>
      <c r="AE38" s="310"/>
      <c r="AF38" s="310"/>
      <c r="AG38" s="310"/>
      <c r="AH38" s="310"/>
      <c r="AI38" s="310"/>
      <c r="AJ38" s="311"/>
      <c r="AK38" s="128" t="str">
        <f t="shared" si="1"/>
        <v/>
      </c>
      <c r="AL38" s="180"/>
    </row>
    <row r="39" spans="1:38" s="183" customFormat="1" ht="15.75" customHeight="1" x14ac:dyDescent="0.25">
      <c r="A39" s="250">
        <f>IF(+ASISTENCIA!A40="","",ASISTENCIA!A40)</f>
        <v>27</v>
      </c>
      <c r="B39" s="12" t="e">
        <f>IF(LEN(C39)&gt;0,VLOOKUP($F$6,DATA!$A:$S,2,FALSE),"")</f>
        <v>#N/A</v>
      </c>
      <c r="C39" s="11" t="str">
        <f t="shared" si="2"/>
        <v>MAYO</v>
      </c>
      <c r="D39" s="133" t="str">
        <f>IF(+ASISTENCIA!D40="","",ASISTENCIA!D40)</f>
        <v>42951315</v>
      </c>
      <c r="E39" s="128" t="str">
        <f>IF(+ASISTENCIA!E40="","",ASISTENCIA!E40)</f>
        <v>ARACA VIZCARRA JUAN DE LA CRUZ</v>
      </c>
      <c r="F39" s="136" t="str">
        <f>IF(+ASISTENCIA!F40="","",ASISTENCIA!F40)</f>
        <v>Profesor</v>
      </c>
      <c r="G39" s="136" t="str">
        <f>IF(+ASISTENCIA!G40="","",ASISTENCIA!G40)</f>
        <v>Contratado</v>
      </c>
      <c r="H39" s="129">
        <f>IF(+ASISTENCIA!H40="","",ASISTENCIA!H40)</f>
        <v>30</v>
      </c>
      <c r="I39" s="197"/>
      <c r="J39" s="199">
        <f>ASISTENCIA!AQ40</f>
        <v>0</v>
      </c>
      <c r="K39" s="197"/>
      <c r="L39" s="129">
        <f>ASISTENCIA!AR40</f>
        <v>0</v>
      </c>
      <c r="M39" s="129">
        <f>ASISTENCIA!AS40</f>
        <v>0</v>
      </c>
      <c r="N39" s="129">
        <f>ASISTENCIA!AT40</f>
        <v>0</v>
      </c>
      <c r="O39" s="197"/>
      <c r="P39" s="129">
        <f>ASISTENCIA!AU40</f>
        <v>0</v>
      </c>
      <c r="Q39" s="197"/>
      <c r="R39" s="129">
        <f>ASISTENCIA!AV40</f>
        <v>0</v>
      </c>
      <c r="S39" s="200"/>
      <c r="T39" s="129">
        <f>ASISTENCIA!AW40</f>
        <v>0</v>
      </c>
      <c r="U39" s="19"/>
      <c r="V39" s="200"/>
      <c r="W39" s="19">
        <f>ASISTENCIA!AX40</f>
        <v>0</v>
      </c>
      <c r="X39" s="19"/>
      <c r="Y39" s="200"/>
      <c r="Z39" s="19">
        <f>ASISTENCIA!AY40</f>
        <v>0</v>
      </c>
      <c r="AA39" s="200"/>
      <c r="AB39" s="309"/>
      <c r="AC39" s="310"/>
      <c r="AD39" s="310"/>
      <c r="AE39" s="310"/>
      <c r="AF39" s="310"/>
      <c r="AG39" s="310"/>
      <c r="AH39" s="310"/>
      <c r="AI39" s="310"/>
      <c r="AJ39" s="311"/>
      <c r="AK39" s="128" t="str">
        <f t="shared" si="1"/>
        <v/>
      </c>
      <c r="AL39" s="180"/>
    </row>
    <row r="40" spans="1:38" s="183" customFormat="1" ht="15.75" customHeight="1" x14ac:dyDescent="0.25">
      <c r="A40" s="250">
        <f>IF(+ASISTENCIA!A41="","",ASISTENCIA!A41)</f>
        <v>28</v>
      </c>
      <c r="B40" s="12" t="e">
        <f>IF(LEN(C40)&gt;0,VLOOKUP($F$6,DATA!$A:$S,2,FALSE),"")</f>
        <v>#N/A</v>
      </c>
      <c r="C40" s="11" t="str">
        <f t="shared" si="2"/>
        <v>MAYO</v>
      </c>
      <c r="D40" s="133" t="str">
        <f>IF(+ASISTENCIA!D41="","",ASISTENCIA!D41)</f>
        <v>01319357</v>
      </c>
      <c r="E40" s="128" t="str">
        <f>IF(+ASISTENCIA!E41="","",ASISTENCIA!E41)</f>
        <v>ARCE ALVAREZ, ANTONIETA</v>
      </c>
      <c r="F40" s="136" t="str">
        <f>IF(+ASISTENCIA!F41="","",ASISTENCIA!F41)</f>
        <v>Profesor</v>
      </c>
      <c r="G40" s="136" t="str">
        <f>IF(+ASISTENCIA!G41="","",ASISTENCIA!G41)</f>
        <v>Contratado</v>
      </c>
      <c r="H40" s="129">
        <f>IF(+ASISTENCIA!H41="","",ASISTENCIA!H41)</f>
        <v>30</v>
      </c>
      <c r="I40" s="197"/>
      <c r="J40" s="199">
        <f>ASISTENCIA!AQ41</f>
        <v>0</v>
      </c>
      <c r="K40" s="197"/>
      <c r="L40" s="129">
        <f>ASISTENCIA!AR41</f>
        <v>0</v>
      </c>
      <c r="M40" s="129">
        <f>ASISTENCIA!AS41</f>
        <v>0</v>
      </c>
      <c r="N40" s="129">
        <f>ASISTENCIA!AT41</f>
        <v>0</v>
      </c>
      <c r="O40" s="197"/>
      <c r="P40" s="129">
        <f>ASISTENCIA!AU41</f>
        <v>0</v>
      </c>
      <c r="Q40" s="197"/>
      <c r="R40" s="129">
        <f>ASISTENCIA!AV41</f>
        <v>0</v>
      </c>
      <c r="S40" s="200"/>
      <c r="T40" s="129">
        <v>70</v>
      </c>
      <c r="U40" s="19"/>
      <c r="V40" s="200"/>
      <c r="W40" s="19">
        <f>ASISTENCIA!AX41</f>
        <v>0</v>
      </c>
      <c r="X40" s="19"/>
      <c r="Y40" s="200"/>
      <c r="Z40" s="19">
        <f>ASISTENCIA!AY41</f>
        <v>0</v>
      </c>
      <c r="AA40" s="200"/>
      <c r="AB40" s="309"/>
      <c r="AC40" s="310"/>
      <c r="AD40" s="310"/>
      <c r="AE40" s="310"/>
      <c r="AF40" s="310"/>
      <c r="AG40" s="310"/>
      <c r="AH40" s="310"/>
      <c r="AI40" s="310"/>
      <c r="AJ40" s="311"/>
      <c r="AK40" s="128" t="str">
        <f t="shared" si="1"/>
        <v/>
      </c>
      <c r="AL40" s="180"/>
    </row>
    <row r="41" spans="1:38" s="183" customFormat="1" ht="15.75" customHeight="1" x14ac:dyDescent="0.25">
      <c r="A41" s="250">
        <f>IF(+ASISTENCIA!A42="","",ASISTENCIA!A42)</f>
        <v>29</v>
      </c>
      <c r="B41" s="12" t="e">
        <f>IF(LEN(C41)&gt;0,VLOOKUP($F$6,DATA!$A:$S,2,FALSE),"")</f>
        <v>#N/A</v>
      </c>
      <c r="C41" s="11" t="str">
        <f t="shared" si="2"/>
        <v>MAYO</v>
      </c>
      <c r="D41" s="133" t="str">
        <f>IF(+ASISTENCIA!D42="","",ASISTENCIA!D42)</f>
        <v>02145784</v>
      </c>
      <c r="E41" s="128" t="str">
        <f>IF(+ASISTENCIA!E42="","",ASISTENCIA!E42)</f>
        <v>PARICOTO CASTILLO, FLORENTINA</v>
      </c>
      <c r="F41" s="136" t="str">
        <f>IF(+ASISTENCIA!F42="","",ASISTENCIA!F42)</f>
        <v>Secretaria(o)</v>
      </c>
      <c r="G41" s="136" t="str">
        <f>IF(+ASISTENCIA!G42="","",ASISTENCIA!G42)</f>
        <v>Nombrado</v>
      </c>
      <c r="H41" s="129">
        <f>IF(+ASISTENCIA!H42="","",ASISTENCIA!H42)</f>
        <v>40</v>
      </c>
      <c r="I41" s="197"/>
      <c r="J41" s="199">
        <f>ASISTENCIA!AQ42</f>
        <v>0</v>
      </c>
      <c r="K41" s="197"/>
      <c r="L41" s="129">
        <f>ASISTENCIA!AR42</f>
        <v>0</v>
      </c>
      <c r="M41" s="129">
        <f>ASISTENCIA!AS42</f>
        <v>0</v>
      </c>
      <c r="N41" s="129">
        <f>ASISTENCIA!AT42</f>
        <v>0</v>
      </c>
      <c r="O41" s="197"/>
      <c r="P41" s="129">
        <f>ASISTENCIA!AU42</f>
        <v>0</v>
      </c>
      <c r="Q41" s="197"/>
      <c r="R41" s="129">
        <f>ASISTENCIA!AV42</f>
        <v>0</v>
      </c>
      <c r="S41" s="200"/>
      <c r="T41" s="129">
        <f>ASISTENCIA!AW42</f>
        <v>0</v>
      </c>
      <c r="U41" s="19"/>
      <c r="V41" s="200"/>
      <c r="W41" s="19">
        <f>ASISTENCIA!AX42</f>
        <v>0</v>
      </c>
      <c r="X41" s="19"/>
      <c r="Y41" s="200"/>
      <c r="Z41" s="19">
        <f>ASISTENCIA!AY42</f>
        <v>0</v>
      </c>
      <c r="AA41" s="200"/>
      <c r="AB41" s="309"/>
      <c r="AC41" s="310"/>
      <c r="AD41" s="310"/>
      <c r="AE41" s="310"/>
      <c r="AF41" s="310"/>
      <c r="AG41" s="310"/>
      <c r="AH41" s="310"/>
      <c r="AI41" s="310"/>
      <c r="AJ41" s="311"/>
      <c r="AK41" s="128" t="str">
        <f t="shared" si="1"/>
        <v/>
      </c>
      <c r="AL41" s="180"/>
    </row>
    <row r="42" spans="1:38" s="183" customFormat="1" ht="15.75" customHeight="1" x14ac:dyDescent="0.25">
      <c r="A42" s="250">
        <f>IF(+ASISTENCIA!A43="","",ASISTENCIA!A43)</f>
        <v>30</v>
      </c>
      <c r="B42" s="12" t="e">
        <f>IF(LEN(C42)&gt;0,VLOOKUP($F$6,DATA!$A:$S,2,FALSE),"")</f>
        <v>#N/A</v>
      </c>
      <c r="C42" s="11" t="str">
        <f t="shared" si="2"/>
        <v>MAYO</v>
      </c>
      <c r="D42" s="133" t="str">
        <f>IF(+ASISTENCIA!D43="","",ASISTENCIA!D43)</f>
        <v>01795674</v>
      </c>
      <c r="E42" s="128" t="str">
        <f>IF(+ASISTENCIA!E43="","",ASISTENCIA!E43)</f>
        <v>MAMANI HUISA, EDGAR</v>
      </c>
      <c r="F42" s="136" t="str">
        <f>IF(+ASISTENCIA!F43="","",ASISTENCIA!F43)</f>
        <v>Pers. Servicio</v>
      </c>
      <c r="G42" s="136" t="str">
        <f>IF(+ASISTENCIA!G43="","",ASISTENCIA!G43)</f>
        <v>Nombrado</v>
      </c>
      <c r="H42" s="129">
        <f>IF(+ASISTENCIA!H43="","",ASISTENCIA!H43)</f>
        <v>40</v>
      </c>
      <c r="I42" s="197"/>
      <c r="J42" s="199">
        <f>ASISTENCIA!AQ43</f>
        <v>0</v>
      </c>
      <c r="K42" s="197"/>
      <c r="L42" s="129">
        <f>ASISTENCIA!AR43</f>
        <v>0</v>
      </c>
      <c r="M42" s="129">
        <f>ASISTENCIA!AS43</f>
        <v>0</v>
      </c>
      <c r="N42" s="129">
        <f>ASISTENCIA!AT43</f>
        <v>0</v>
      </c>
      <c r="O42" s="197"/>
      <c r="P42" s="129">
        <f>ASISTENCIA!AU43</f>
        <v>0</v>
      </c>
      <c r="Q42" s="197"/>
      <c r="R42" s="129">
        <f>ASISTENCIA!AV43</f>
        <v>0</v>
      </c>
      <c r="S42" s="200"/>
      <c r="T42" s="129">
        <f>ASISTENCIA!AW43</f>
        <v>0</v>
      </c>
      <c r="U42" s="19"/>
      <c r="V42" s="200"/>
      <c r="W42" s="19">
        <f>ASISTENCIA!AX43</f>
        <v>0</v>
      </c>
      <c r="X42" s="19"/>
      <c r="Y42" s="200"/>
      <c r="Z42" s="19">
        <f>ASISTENCIA!AY43</f>
        <v>0</v>
      </c>
      <c r="AA42" s="200"/>
      <c r="AB42" s="309"/>
      <c r="AC42" s="310"/>
      <c r="AD42" s="310"/>
      <c r="AE42" s="310"/>
      <c r="AF42" s="310"/>
      <c r="AG42" s="310"/>
      <c r="AH42" s="310"/>
      <c r="AI42" s="310"/>
      <c r="AJ42" s="311"/>
      <c r="AK42" s="128" t="str">
        <f t="shared" si="1"/>
        <v/>
      </c>
      <c r="AL42" s="180"/>
    </row>
    <row r="43" spans="1:38" s="183" customFormat="1" ht="15.75" customHeight="1" x14ac:dyDescent="0.25">
      <c r="A43" s="250">
        <f>IF(+ASISTENCIA!A44="","",ASISTENCIA!A44)</f>
        <v>31</v>
      </c>
      <c r="B43" s="12" t="e">
        <f>IF(LEN(C43)&gt;0,VLOOKUP($F$6,DATA!$A:$S,2,FALSE),"")</f>
        <v>#N/A</v>
      </c>
      <c r="C43" s="11" t="str">
        <f t="shared" si="2"/>
        <v>MAYO</v>
      </c>
      <c r="D43" s="133" t="str">
        <f>IF(+ASISTENCIA!D44="","",ASISTENCIA!D44)</f>
        <v>01800178</v>
      </c>
      <c r="E43" s="128" t="str">
        <f>IF(+ASISTENCIA!E44="","",ASISTENCIA!E44)</f>
        <v>ARO CATACHURA, AGUSTÍN</v>
      </c>
      <c r="F43" s="136" t="str">
        <f>IF(+ASISTENCIA!F44="","",ASISTENCIA!F44)</f>
        <v>Pers. Servicio</v>
      </c>
      <c r="G43" s="136" t="str">
        <f>IF(+ASISTENCIA!G44="","",ASISTENCIA!G44)</f>
        <v>Nombrado</v>
      </c>
      <c r="H43" s="129">
        <f>IF(+ASISTENCIA!H44="","",ASISTENCIA!H44)</f>
        <v>40</v>
      </c>
      <c r="I43" s="197"/>
      <c r="J43" s="199">
        <f>ASISTENCIA!AQ44</f>
        <v>0</v>
      </c>
      <c r="K43" s="197"/>
      <c r="L43" s="129">
        <f>ASISTENCIA!AR44</f>
        <v>0</v>
      </c>
      <c r="M43" s="129">
        <f>ASISTENCIA!AS44</f>
        <v>0</v>
      </c>
      <c r="N43" s="129">
        <f>ASISTENCIA!AT44</f>
        <v>0</v>
      </c>
      <c r="O43" s="197"/>
      <c r="P43" s="129">
        <f>ASISTENCIA!AU44</f>
        <v>0</v>
      </c>
      <c r="Q43" s="197"/>
      <c r="R43" s="129">
        <f>ASISTENCIA!AV44</f>
        <v>0</v>
      </c>
      <c r="S43" s="200"/>
      <c r="T43" s="129">
        <f>ASISTENCIA!AW44</f>
        <v>0</v>
      </c>
      <c r="U43" s="19"/>
      <c r="V43" s="200"/>
      <c r="W43" s="19">
        <f>ASISTENCIA!AX44</f>
        <v>0</v>
      </c>
      <c r="X43" s="19"/>
      <c r="Y43" s="200"/>
      <c r="Z43" s="19">
        <f>ASISTENCIA!AY44</f>
        <v>0</v>
      </c>
      <c r="AA43" s="200"/>
      <c r="AB43" s="309"/>
      <c r="AC43" s="310"/>
      <c r="AD43" s="310"/>
      <c r="AE43" s="310"/>
      <c r="AF43" s="310"/>
      <c r="AG43" s="310"/>
      <c r="AH43" s="310"/>
      <c r="AI43" s="310"/>
      <c r="AJ43" s="311"/>
      <c r="AK43" s="128" t="str">
        <f t="shared" si="1"/>
        <v/>
      </c>
      <c r="AL43" s="180"/>
    </row>
    <row r="44" spans="1:38" s="183" customFormat="1" ht="15.75" customHeight="1" x14ac:dyDescent="0.25">
      <c r="A44" s="250">
        <f>IF(+ASISTENCIA!A45="","",ASISTENCIA!A45)</f>
        <v>32</v>
      </c>
      <c r="B44" s="12"/>
      <c r="C44" s="11"/>
      <c r="D44" s="133" t="str">
        <f>IF(+ASISTENCIA!D45="","",ASISTENCIA!D45)</f>
        <v>01852943</v>
      </c>
      <c r="E44" s="128" t="str">
        <f>IF(+ASISTENCIA!E45="","",ASISTENCIA!E45)</f>
        <v>YAPURASI PACOHUANACO, JORGE</v>
      </c>
      <c r="F44" s="136" t="str">
        <f>IF(+ASISTENCIA!F45="","",ASISTENCIA!F45)</f>
        <v>Pers. Servicio</v>
      </c>
      <c r="G44" s="136" t="str">
        <f>IF(+ASISTENCIA!G45="","",ASISTENCIA!G45)</f>
        <v>Nombrado</v>
      </c>
      <c r="H44" s="129">
        <f>IF(+ASISTENCIA!H45="","",ASISTENCIA!H45)</f>
        <v>40</v>
      </c>
      <c r="I44" s="197"/>
      <c r="J44" s="199">
        <f>ASISTENCIA!AQ45</f>
        <v>0</v>
      </c>
      <c r="K44" s="197"/>
      <c r="L44" s="129">
        <f>ASISTENCIA!AR45</f>
        <v>0</v>
      </c>
      <c r="M44" s="129">
        <f>ASISTENCIA!AS45</f>
        <v>0</v>
      </c>
      <c r="N44" s="129">
        <f>ASISTENCIA!AT45</f>
        <v>0</v>
      </c>
      <c r="O44" s="197"/>
      <c r="P44" s="129">
        <f>ASISTENCIA!AU45</f>
        <v>0</v>
      </c>
      <c r="Q44" s="197"/>
      <c r="R44" s="129">
        <f>ASISTENCIA!AV45</f>
        <v>0</v>
      </c>
      <c r="S44" s="200"/>
      <c r="T44" s="129">
        <v>40</v>
      </c>
      <c r="U44" s="19"/>
      <c r="V44" s="200"/>
      <c r="W44" s="19">
        <f>ASISTENCIA!AX45</f>
        <v>0</v>
      </c>
      <c r="X44" s="19"/>
      <c r="Y44" s="200"/>
      <c r="Z44" s="19">
        <f>ASISTENCIA!AY45</f>
        <v>0</v>
      </c>
      <c r="AA44" s="200"/>
      <c r="AB44" s="309"/>
      <c r="AC44" s="310"/>
      <c r="AD44" s="310"/>
      <c r="AE44" s="310"/>
      <c r="AF44" s="310"/>
      <c r="AG44" s="310"/>
      <c r="AH44" s="310"/>
      <c r="AI44" s="310"/>
      <c r="AJ44" s="311"/>
      <c r="AK44" s="128" t="str">
        <f t="shared" si="1"/>
        <v/>
      </c>
      <c r="AL44" s="180"/>
    </row>
    <row r="45" spans="1:38" s="183" customFormat="1" ht="15.75" customHeight="1" x14ac:dyDescent="0.25">
      <c r="A45" s="250">
        <f>IF(+ASISTENCIA!A46="","",ASISTENCIA!A46)</f>
        <v>33</v>
      </c>
      <c r="B45" s="12"/>
      <c r="C45" s="11"/>
      <c r="D45" s="133" t="str">
        <f>IF(+ASISTENCIA!D46="","",ASISTENCIA!D46)</f>
        <v>01863882</v>
      </c>
      <c r="E45" s="128" t="str">
        <f>IF(+ASISTENCIA!E46="","",ASISTENCIA!E46)</f>
        <v>CAXI MAQUERA, Gerardo</v>
      </c>
      <c r="F45" s="136" t="str">
        <f>IF(+ASISTENCIA!F46="","",ASISTENCIA!F46)</f>
        <v>Pers. Servicio</v>
      </c>
      <c r="G45" s="136" t="str">
        <f>IF(+ASISTENCIA!G46="","",ASISTENCIA!G46)</f>
        <v>Nombrado</v>
      </c>
      <c r="H45" s="129">
        <f>IF(+ASISTENCIA!H46="","",ASISTENCIA!H46)</f>
        <v>40</v>
      </c>
      <c r="I45" s="197"/>
      <c r="J45" s="199">
        <f>ASISTENCIA!AQ46</f>
        <v>0</v>
      </c>
      <c r="K45" s="197"/>
      <c r="L45" s="129">
        <f>ASISTENCIA!AR46</f>
        <v>0</v>
      </c>
      <c r="M45" s="129">
        <f>ASISTENCIA!AS46</f>
        <v>0</v>
      </c>
      <c r="N45" s="129">
        <f>ASISTENCIA!AT46</f>
        <v>0</v>
      </c>
      <c r="O45" s="197"/>
      <c r="P45" s="129">
        <f>ASISTENCIA!AU46</f>
        <v>0</v>
      </c>
      <c r="Q45" s="197"/>
      <c r="R45" s="129">
        <f>ASISTENCIA!AV46</f>
        <v>0</v>
      </c>
      <c r="S45" s="200"/>
      <c r="T45" s="129">
        <f>ASISTENCIA!AW46</f>
        <v>0</v>
      </c>
      <c r="U45" s="19"/>
      <c r="V45" s="200"/>
      <c r="W45" s="19">
        <f>ASISTENCIA!AX46</f>
        <v>0</v>
      </c>
      <c r="X45" s="19"/>
      <c r="Y45" s="200"/>
      <c r="Z45" s="19">
        <f>ASISTENCIA!AY46</f>
        <v>0</v>
      </c>
      <c r="AA45" s="200"/>
      <c r="AB45" s="309"/>
      <c r="AC45" s="310"/>
      <c r="AD45" s="310"/>
      <c r="AE45" s="310"/>
      <c r="AF45" s="310"/>
      <c r="AG45" s="310"/>
      <c r="AH45" s="310"/>
      <c r="AI45" s="310"/>
      <c r="AJ45" s="311"/>
      <c r="AK45" s="128" t="str">
        <f t="shared" si="1"/>
        <v/>
      </c>
      <c r="AL45" s="180"/>
    </row>
    <row r="46" spans="1:38" s="183" customFormat="1" ht="15.75" hidden="1" customHeight="1" x14ac:dyDescent="0.25">
      <c r="A46" s="160" t="str">
        <f>IF(+ASISTENCIA!A47="","",ASISTENCIA!A47)</f>
        <v/>
      </c>
      <c r="B46" s="12"/>
      <c r="C46" s="11"/>
      <c r="D46" s="133" t="str">
        <f>IF(+ASISTENCIA!D47="","",ASISTENCIA!D47)</f>
        <v/>
      </c>
      <c r="E46" s="128" t="str">
        <f>IF(+ASISTENCIA!E47="","",ASISTENCIA!E47)</f>
        <v/>
      </c>
      <c r="F46" s="136" t="str">
        <f>IF(+ASISTENCIA!F47="","",ASISTENCIA!F47)</f>
        <v>Pers. Servicio</v>
      </c>
      <c r="G46" s="136" t="str">
        <f>IF(+ASISTENCIA!G47="","",ASISTENCIA!G47)</f>
        <v>Nombrado</v>
      </c>
      <c r="H46" s="129">
        <f>IF(+ASISTENCIA!H47="","",ASISTENCIA!H47)</f>
        <v>40</v>
      </c>
      <c r="I46" s="197"/>
      <c r="J46" s="199">
        <f>ASISTENCIA!AQ47</f>
        <v>0</v>
      </c>
      <c r="K46" s="197"/>
      <c r="L46" s="129">
        <f>ASISTENCIA!AR47</f>
        <v>0</v>
      </c>
      <c r="M46" s="129">
        <f>ASISTENCIA!AS47</f>
        <v>0</v>
      </c>
      <c r="N46" s="129">
        <f>ASISTENCIA!AU47</f>
        <v>0</v>
      </c>
      <c r="O46" s="197"/>
      <c r="P46" s="129">
        <f>ASISTENCIA!AV47</f>
        <v>0</v>
      </c>
      <c r="Q46" s="197"/>
      <c r="R46" s="129">
        <f>ASISTENCIA!AT47</f>
        <v>0</v>
      </c>
      <c r="S46" s="200"/>
      <c r="T46" s="129">
        <f>ASISTENCIA!AW47</f>
        <v>0</v>
      </c>
      <c r="U46" s="129"/>
      <c r="V46" s="200"/>
      <c r="W46" s="129"/>
      <c r="X46" s="129"/>
      <c r="Y46" s="200"/>
      <c r="Z46" s="129"/>
      <c r="AA46" s="200"/>
      <c r="AB46" s="312"/>
      <c r="AC46" s="313"/>
      <c r="AD46" s="313"/>
      <c r="AE46" s="313"/>
      <c r="AF46" s="313"/>
      <c r="AG46" s="313"/>
      <c r="AH46" s="313"/>
      <c r="AI46" s="313"/>
      <c r="AJ46" s="314"/>
      <c r="AK46" s="128" t="str">
        <f t="shared" si="1"/>
        <v/>
      </c>
      <c r="AL46" s="180"/>
    </row>
    <row r="47" spans="1:38" s="183" customFormat="1" ht="15.75" hidden="1" customHeight="1" x14ac:dyDescent="0.25">
      <c r="A47" s="160" t="str">
        <f>IF(+ASISTENCIA!A48="","",ASISTENCIA!A48)</f>
        <v/>
      </c>
      <c r="B47" s="12"/>
      <c r="C47" s="11"/>
      <c r="D47" s="133" t="str">
        <f>IF(+ASISTENCIA!D48="","",ASISTENCIA!D48)</f>
        <v/>
      </c>
      <c r="E47" s="128" t="str">
        <f>IF(+ASISTENCIA!E48="","",ASISTENCIA!E48)</f>
        <v/>
      </c>
      <c r="F47" s="136" t="str">
        <f>IF(+ASISTENCIA!F48="","",ASISTENCIA!F48)</f>
        <v>Pers. Servicio</v>
      </c>
      <c r="G47" s="136" t="str">
        <f>IF(+ASISTENCIA!G48="","",ASISTENCIA!G48)</f>
        <v>Nombrado</v>
      </c>
      <c r="H47" s="129">
        <f>IF(+ASISTENCIA!H48="","",ASISTENCIA!H48)</f>
        <v>40</v>
      </c>
      <c r="I47" s="197"/>
      <c r="J47" s="199">
        <f>ASISTENCIA!AQ48</f>
        <v>0</v>
      </c>
      <c r="K47" s="197"/>
      <c r="L47" s="129">
        <f>ASISTENCIA!AR48</f>
        <v>0</v>
      </c>
      <c r="M47" s="129">
        <f>ASISTENCIA!AS48</f>
        <v>0</v>
      </c>
      <c r="N47" s="129">
        <f>ASISTENCIA!AU48</f>
        <v>0</v>
      </c>
      <c r="O47" s="197"/>
      <c r="P47" s="129">
        <f>ASISTENCIA!AV48</f>
        <v>0</v>
      </c>
      <c r="Q47" s="197"/>
      <c r="R47" s="129">
        <f>ASISTENCIA!AT48</f>
        <v>0</v>
      </c>
      <c r="S47" s="200"/>
      <c r="T47" s="129">
        <f>ASISTENCIA!AW48</f>
        <v>0</v>
      </c>
      <c r="U47" s="129"/>
      <c r="V47" s="200"/>
      <c r="W47" s="129"/>
      <c r="X47" s="129"/>
      <c r="Y47" s="200"/>
      <c r="Z47" s="129"/>
      <c r="AA47" s="200"/>
      <c r="AB47" s="312"/>
      <c r="AC47" s="313"/>
      <c r="AD47" s="313"/>
      <c r="AE47" s="313"/>
      <c r="AF47" s="313"/>
      <c r="AG47" s="313"/>
      <c r="AH47" s="313"/>
      <c r="AI47" s="313"/>
      <c r="AJ47" s="314"/>
      <c r="AK47" s="128" t="str">
        <f t="shared" si="1"/>
        <v/>
      </c>
      <c r="AL47" s="180"/>
    </row>
    <row r="48" spans="1:38" s="183" customFormat="1" ht="15.75" hidden="1" customHeight="1" x14ac:dyDescent="0.25">
      <c r="A48" s="160" t="str">
        <f>IF(+ASISTENCIA!A49="","",ASISTENCIA!A49)</f>
        <v/>
      </c>
      <c r="B48" s="12"/>
      <c r="C48" s="11"/>
      <c r="D48" s="133" t="str">
        <f>IF(+ASISTENCIA!D49="","",ASISTENCIA!D49)</f>
        <v/>
      </c>
      <c r="E48" s="128" t="str">
        <f>IF(+ASISTENCIA!E49="","",ASISTENCIA!E49)</f>
        <v/>
      </c>
      <c r="F48" s="136" t="str">
        <f>IF(+ASISTENCIA!F49="","",ASISTENCIA!F49)</f>
        <v>Pers. Servicio</v>
      </c>
      <c r="G48" s="136" t="str">
        <f>IF(+ASISTENCIA!G49="","",ASISTENCIA!G49)</f>
        <v>Nombrado</v>
      </c>
      <c r="H48" s="129">
        <f>IF(+ASISTENCIA!H49="","",ASISTENCIA!H49)</f>
        <v>40</v>
      </c>
      <c r="I48" s="197"/>
      <c r="J48" s="199">
        <f>ASISTENCIA!AQ49</f>
        <v>0</v>
      </c>
      <c r="K48" s="197"/>
      <c r="L48" s="129">
        <f>ASISTENCIA!AR49</f>
        <v>0</v>
      </c>
      <c r="M48" s="129">
        <f>ASISTENCIA!AS49</f>
        <v>0</v>
      </c>
      <c r="N48" s="129">
        <f>ASISTENCIA!AU49</f>
        <v>0</v>
      </c>
      <c r="O48" s="197"/>
      <c r="P48" s="129">
        <f>ASISTENCIA!AV49</f>
        <v>0</v>
      </c>
      <c r="Q48" s="197"/>
      <c r="R48" s="129">
        <f>ASISTENCIA!AT49</f>
        <v>0</v>
      </c>
      <c r="S48" s="200"/>
      <c r="T48" s="129">
        <f>ASISTENCIA!AW49</f>
        <v>0</v>
      </c>
      <c r="U48" s="129"/>
      <c r="V48" s="200"/>
      <c r="W48" s="129"/>
      <c r="X48" s="129"/>
      <c r="Y48" s="200"/>
      <c r="Z48" s="129"/>
      <c r="AA48" s="200"/>
      <c r="AB48" s="312"/>
      <c r="AC48" s="313"/>
      <c r="AD48" s="313"/>
      <c r="AE48" s="313"/>
      <c r="AF48" s="313"/>
      <c r="AG48" s="313"/>
      <c r="AH48" s="313"/>
      <c r="AI48" s="313"/>
      <c r="AJ48" s="314"/>
      <c r="AK48" s="128" t="str">
        <f t="shared" si="1"/>
        <v/>
      </c>
      <c r="AL48" s="180"/>
    </row>
    <row r="49" spans="1:38" s="183" customFormat="1" ht="15.75" hidden="1" customHeight="1" x14ac:dyDescent="0.25">
      <c r="A49" s="160" t="str">
        <f>IF(+ASISTENCIA!A50="","",ASISTENCIA!A50)</f>
        <v/>
      </c>
      <c r="B49" s="12"/>
      <c r="C49" s="11"/>
      <c r="D49" s="133" t="str">
        <f>IF(+ASISTENCIA!D50="","",ASISTENCIA!D50)</f>
        <v/>
      </c>
      <c r="E49" s="128" t="str">
        <f>IF(+ASISTENCIA!E50="","",ASISTENCIA!E50)</f>
        <v/>
      </c>
      <c r="F49" s="136" t="str">
        <f>IF(+ASISTENCIA!F50="","",ASISTENCIA!F50)</f>
        <v>Pers. Servicio</v>
      </c>
      <c r="G49" s="136" t="str">
        <f>IF(+ASISTENCIA!G50="","",ASISTENCIA!G50)</f>
        <v>Nombrado</v>
      </c>
      <c r="H49" s="129">
        <f>IF(+ASISTENCIA!H50="","",ASISTENCIA!H50)</f>
        <v>40</v>
      </c>
      <c r="I49" s="197"/>
      <c r="J49" s="199">
        <f>ASISTENCIA!AQ50</f>
        <v>0</v>
      </c>
      <c r="K49" s="197"/>
      <c r="L49" s="129">
        <f>ASISTENCIA!AR50</f>
        <v>0</v>
      </c>
      <c r="M49" s="129">
        <f>ASISTENCIA!AS50</f>
        <v>0</v>
      </c>
      <c r="N49" s="129">
        <f>ASISTENCIA!AU50</f>
        <v>0</v>
      </c>
      <c r="O49" s="197"/>
      <c r="P49" s="129">
        <f>ASISTENCIA!AV50</f>
        <v>0</v>
      </c>
      <c r="Q49" s="197"/>
      <c r="R49" s="129">
        <f>ASISTENCIA!AT50</f>
        <v>0</v>
      </c>
      <c r="S49" s="200"/>
      <c r="T49" s="129">
        <f>ASISTENCIA!AW50</f>
        <v>0</v>
      </c>
      <c r="U49" s="129"/>
      <c r="V49" s="200"/>
      <c r="W49" s="129"/>
      <c r="X49" s="129"/>
      <c r="Y49" s="200"/>
      <c r="Z49" s="129"/>
      <c r="AA49" s="200"/>
      <c r="AB49" s="312"/>
      <c r="AC49" s="313"/>
      <c r="AD49" s="313"/>
      <c r="AE49" s="313"/>
      <c r="AF49" s="313"/>
      <c r="AG49" s="313"/>
      <c r="AH49" s="313"/>
      <c r="AI49" s="313"/>
      <c r="AJ49" s="314"/>
      <c r="AK49" s="128" t="str">
        <f t="shared" si="1"/>
        <v/>
      </c>
      <c r="AL49" s="180"/>
    </row>
    <row r="50" spans="1:38" s="183" customFormat="1" ht="15.75" hidden="1" customHeight="1" x14ac:dyDescent="0.25">
      <c r="A50" s="160" t="str">
        <f>IF(+ASISTENCIA!A51="","",ASISTENCIA!A51)</f>
        <v/>
      </c>
      <c r="B50" s="12"/>
      <c r="C50" s="11"/>
      <c r="D50" s="133" t="str">
        <f>IF(+ASISTENCIA!D51="","",ASISTENCIA!D51)</f>
        <v/>
      </c>
      <c r="E50" s="128" t="str">
        <f>IF(+ASISTENCIA!E51="","",ASISTENCIA!E51)</f>
        <v/>
      </c>
      <c r="F50" s="136" t="str">
        <f>IF(+ASISTENCIA!F51="","",ASISTENCIA!F51)</f>
        <v>Pers. Servicio</v>
      </c>
      <c r="G50" s="136" t="str">
        <f>IF(+ASISTENCIA!G51="","",ASISTENCIA!G51)</f>
        <v>Nombrado</v>
      </c>
      <c r="H50" s="129">
        <f>IF(+ASISTENCIA!H51="","",ASISTENCIA!H51)</f>
        <v>40</v>
      </c>
      <c r="I50" s="197"/>
      <c r="J50" s="199">
        <f>ASISTENCIA!AQ51</f>
        <v>0</v>
      </c>
      <c r="K50" s="197"/>
      <c r="L50" s="129">
        <f>ASISTENCIA!AR51</f>
        <v>0</v>
      </c>
      <c r="M50" s="129">
        <f>ASISTENCIA!AS51</f>
        <v>0</v>
      </c>
      <c r="N50" s="129">
        <f>ASISTENCIA!AU51</f>
        <v>0</v>
      </c>
      <c r="O50" s="197"/>
      <c r="P50" s="129">
        <f>ASISTENCIA!AV51</f>
        <v>0</v>
      </c>
      <c r="Q50" s="197"/>
      <c r="R50" s="129">
        <f>ASISTENCIA!AT51</f>
        <v>0</v>
      </c>
      <c r="S50" s="200"/>
      <c r="T50" s="129">
        <f>ASISTENCIA!AW51</f>
        <v>0</v>
      </c>
      <c r="U50" s="129"/>
      <c r="V50" s="200"/>
      <c r="W50" s="129"/>
      <c r="X50" s="129"/>
      <c r="Y50" s="200"/>
      <c r="Z50" s="129"/>
      <c r="AA50" s="200"/>
      <c r="AB50" s="312"/>
      <c r="AC50" s="313"/>
      <c r="AD50" s="313"/>
      <c r="AE50" s="313"/>
      <c r="AF50" s="313"/>
      <c r="AG50" s="313"/>
      <c r="AH50" s="313"/>
      <c r="AI50" s="313"/>
      <c r="AJ50" s="314"/>
      <c r="AK50" s="128" t="str">
        <f t="shared" si="1"/>
        <v/>
      </c>
      <c r="AL50" s="180"/>
    </row>
    <row r="51" spans="1:38" s="183" customFormat="1" ht="15.75" hidden="1" customHeight="1" x14ac:dyDescent="0.25">
      <c r="A51" s="160" t="str">
        <f>IF(+ASISTENCIA!A52="","",ASISTENCIA!A52)</f>
        <v/>
      </c>
      <c r="B51" s="12"/>
      <c r="C51" s="11"/>
      <c r="D51" s="133" t="str">
        <f>IF(+ASISTENCIA!D52="","",ASISTENCIA!D52)</f>
        <v/>
      </c>
      <c r="E51" s="128" t="str">
        <f>IF(+ASISTENCIA!E52="","",ASISTENCIA!E52)</f>
        <v/>
      </c>
      <c r="F51" s="136" t="str">
        <f>IF(+ASISTENCIA!F52="","",ASISTENCIA!F52)</f>
        <v>Pers. Servicio</v>
      </c>
      <c r="G51" s="136" t="str">
        <f>IF(+ASISTENCIA!G52="","",ASISTENCIA!G52)</f>
        <v>Nombrado</v>
      </c>
      <c r="H51" s="129">
        <f>IF(+ASISTENCIA!H52="","",ASISTENCIA!H52)</f>
        <v>40</v>
      </c>
      <c r="I51" s="197"/>
      <c r="J51" s="199">
        <f>ASISTENCIA!AQ52</f>
        <v>0</v>
      </c>
      <c r="K51" s="197"/>
      <c r="L51" s="129">
        <f>ASISTENCIA!AR52</f>
        <v>0</v>
      </c>
      <c r="M51" s="129">
        <f>ASISTENCIA!AS52</f>
        <v>0</v>
      </c>
      <c r="N51" s="129">
        <f>ASISTENCIA!AU52</f>
        <v>0</v>
      </c>
      <c r="O51" s="197"/>
      <c r="P51" s="129">
        <f>ASISTENCIA!AV52</f>
        <v>0</v>
      </c>
      <c r="Q51" s="197"/>
      <c r="R51" s="129">
        <f>ASISTENCIA!AT52</f>
        <v>0</v>
      </c>
      <c r="S51" s="200"/>
      <c r="T51" s="129">
        <f>ASISTENCIA!AW52</f>
        <v>0</v>
      </c>
      <c r="U51" s="129"/>
      <c r="V51" s="200"/>
      <c r="W51" s="129"/>
      <c r="X51" s="129"/>
      <c r="Y51" s="200"/>
      <c r="Z51" s="129"/>
      <c r="AA51" s="200"/>
      <c r="AB51" s="312"/>
      <c r="AC51" s="313"/>
      <c r="AD51" s="313"/>
      <c r="AE51" s="313"/>
      <c r="AF51" s="313"/>
      <c r="AG51" s="313"/>
      <c r="AH51" s="313"/>
      <c r="AI51" s="313"/>
      <c r="AJ51" s="314"/>
      <c r="AK51" s="128" t="str">
        <f t="shared" si="1"/>
        <v/>
      </c>
      <c r="AL51" s="180"/>
    </row>
    <row r="52" spans="1:38" s="183" customFormat="1" ht="15.75" hidden="1" customHeight="1" x14ac:dyDescent="0.25">
      <c r="A52" s="160" t="str">
        <f>IF(+ASISTENCIA!A53="","",ASISTENCIA!A53)</f>
        <v/>
      </c>
      <c r="B52" s="12"/>
      <c r="C52" s="11"/>
      <c r="D52" s="133" t="str">
        <f>IF(+ASISTENCIA!D53="","",ASISTENCIA!D53)</f>
        <v/>
      </c>
      <c r="E52" s="128" t="str">
        <f>IF(+ASISTENCIA!E53="","",ASISTENCIA!E53)</f>
        <v/>
      </c>
      <c r="F52" s="136" t="str">
        <f>IF(+ASISTENCIA!F53="","",ASISTENCIA!F53)</f>
        <v>Pers. Servicio</v>
      </c>
      <c r="G52" s="136" t="str">
        <f>IF(+ASISTENCIA!G53="","",ASISTENCIA!G53)</f>
        <v>Nombrado</v>
      </c>
      <c r="H52" s="129">
        <f>IF(+ASISTENCIA!H53="","",ASISTENCIA!H53)</f>
        <v>40</v>
      </c>
      <c r="I52" s="197"/>
      <c r="J52" s="199">
        <f>ASISTENCIA!AQ53</f>
        <v>0</v>
      </c>
      <c r="K52" s="197"/>
      <c r="L52" s="129">
        <f>ASISTENCIA!AR53</f>
        <v>0</v>
      </c>
      <c r="M52" s="129">
        <f>ASISTENCIA!AS53</f>
        <v>0</v>
      </c>
      <c r="N52" s="129">
        <f>ASISTENCIA!AU53</f>
        <v>0</v>
      </c>
      <c r="O52" s="197"/>
      <c r="P52" s="129">
        <f>ASISTENCIA!AV53</f>
        <v>0</v>
      </c>
      <c r="Q52" s="197"/>
      <c r="R52" s="129">
        <f>ASISTENCIA!AT53</f>
        <v>0</v>
      </c>
      <c r="S52" s="200"/>
      <c r="T52" s="129">
        <f>ASISTENCIA!AW53</f>
        <v>0</v>
      </c>
      <c r="U52" s="129"/>
      <c r="V52" s="200"/>
      <c r="W52" s="129"/>
      <c r="X52" s="129"/>
      <c r="Y52" s="200"/>
      <c r="Z52" s="129"/>
      <c r="AA52" s="200"/>
      <c r="AB52" s="312"/>
      <c r="AC52" s="313"/>
      <c r="AD52" s="313"/>
      <c r="AE52" s="313"/>
      <c r="AF52" s="313"/>
      <c r="AG52" s="313"/>
      <c r="AH52" s="313"/>
      <c r="AI52" s="313"/>
      <c r="AJ52" s="314"/>
      <c r="AK52" s="128" t="str">
        <f t="shared" si="1"/>
        <v/>
      </c>
      <c r="AL52" s="180"/>
    </row>
    <row r="53" spans="1:38" s="183" customFormat="1" ht="15.75" hidden="1" customHeight="1" x14ac:dyDescent="0.25">
      <c r="A53" s="160" t="str">
        <f>IF(+ASISTENCIA!A54="","",ASISTENCIA!A54)</f>
        <v/>
      </c>
      <c r="B53" s="12"/>
      <c r="C53" s="11"/>
      <c r="D53" s="133" t="str">
        <f>IF(+ASISTENCIA!D54="","",ASISTENCIA!D54)</f>
        <v/>
      </c>
      <c r="E53" s="128" t="str">
        <f>IF(+ASISTENCIA!E54="","",ASISTENCIA!E54)</f>
        <v/>
      </c>
      <c r="F53" s="136" t="str">
        <f>IF(+ASISTENCIA!F54="","",ASISTENCIA!F54)</f>
        <v>Pers. Servicio</v>
      </c>
      <c r="G53" s="136" t="str">
        <f>IF(+ASISTENCIA!G54="","",ASISTENCIA!G54)</f>
        <v>Nombrado</v>
      </c>
      <c r="H53" s="129">
        <f>IF(+ASISTENCIA!H54="","",ASISTENCIA!H54)</f>
        <v>40</v>
      </c>
      <c r="I53" s="197"/>
      <c r="J53" s="199">
        <f>ASISTENCIA!AQ54</f>
        <v>0</v>
      </c>
      <c r="K53" s="197"/>
      <c r="L53" s="129">
        <f>ASISTENCIA!AR54</f>
        <v>0</v>
      </c>
      <c r="M53" s="129">
        <f>ASISTENCIA!AS54</f>
        <v>0</v>
      </c>
      <c r="N53" s="129">
        <f>ASISTENCIA!AU54</f>
        <v>0</v>
      </c>
      <c r="O53" s="197"/>
      <c r="P53" s="129">
        <f>ASISTENCIA!AV54</f>
        <v>0</v>
      </c>
      <c r="Q53" s="197"/>
      <c r="R53" s="129">
        <f>ASISTENCIA!AT54</f>
        <v>0</v>
      </c>
      <c r="S53" s="200"/>
      <c r="T53" s="129">
        <f>ASISTENCIA!AW54</f>
        <v>0</v>
      </c>
      <c r="U53" s="129"/>
      <c r="V53" s="200"/>
      <c r="W53" s="129"/>
      <c r="X53" s="129"/>
      <c r="Y53" s="200"/>
      <c r="Z53" s="129"/>
      <c r="AA53" s="200"/>
      <c r="AB53" s="312"/>
      <c r="AC53" s="313"/>
      <c r="AD53" s="313"/>
      <c r="AE53" s="313"/>
      <c r="AF53" s="313"/>
      <c r="AG53" s="313"/>
      <c r="AH53" s="313"/>
      <c r="AI53" s="313"/>
      <c r="AJ53" s="314"/>
      <c r="AK53" s="128" t="str">
        <f t="shared" si="1"/>
        <v/>
      </c>
      <c r="AL53" s="180"/>
    </row>
    <row r="54" spans="1:38" s="183" customFormat="1" ht="15.75" hidden="1" customHeight="1" x14ac:dyDescent="0.25">
      <c r="A54" s="160" t="str">
        <f>IF(+ASISTENCIA!A55="","",ASISTENCIA!A55)</f>
        <v/>
      </c>
      <c r="B54" s="12"/>
      <c r="C54" s="11"/>
      <c r="D54" s="133" t="str">
        <f>IF(+ASISTENCIA!D55="","",ASISTENCIA!D55)</f>
        <v/>
      </c>
      <c r="E54" s="128" t="str">
        <f>IF(+ASISTENCIA!E55="","",ASISTENCIA!E55)</f>
        <v/>
      </c>
      <c r="F54" s="136" t="str">
        <f>IF(+ASISTENCIA!F55="","",ASISTENCIA!F55)</f>
        <v>Pers. Servicio</v>
      </c>
      <c r="G54" s="136" t="str">
        <f>IF(+ASISTENCIA!G55="","",ASISTENCIA!G55)</f>
        <v>Nombrado</v>
      </c>
      <c r="H54" s="129">
        <f>IF(+ASISTENCIA!H55="","",ASISTENCIA!H55)</f>
        <v>40</v>
      </c>
      <c r="I54" s="197"/>
      <c r="J54" s="199">
        <f>ASISTENCIA!AQ55</f>
        <v>0</v>
      </c>
      <c r="K54" s="197"/>
      <c r="L54" s="129">
        <f>ASISTENCIA!AR55</f>
        <v>0</v>
      </c>
      <c r="M54" s="129">
        <f>ASISTENCIA!AS55</f>
        <v>0</v>
      </c>
      <c r="N54" s="129">
        <f>ASISTENCIA!AU55</f>
        <v>0</v>
      </c>
      <c r="O54" s="197"/>
      <c r="P54" s="129">
        <f>ASISTENCIA!AV55</f>
        <v>0</v>
      </c>
      <c r="Q54" s="197"/>
      <c r="R54" s="129">
        <f>ASISTENCIA!AT55</f>
        <v>0</v>
      </c>
      <c r="S54" s="200"/>
      <c r="T54" s="129">
        <f>ASISTENCIA!AW55</f>
        <v>0</v>
      </c>
      <c r="U54" s="129"/>
      <c r="V54" s="200"/>
      <c r="W54" s="129"/>
      <c r="X54" s="129"/>
      <c r="Y54" s="200"/>
      <c r="Z54" s="129"/>
      <c r="AA54" s="200"/>
      <c r="AB54" s="312"/>
      <c r="AC54" s="313"/>
      <c r="AD54" s="313"/>
      <c r="AE54" s="313"/>
      <c r="AF54" s="313"/>
      <c r="AG54" s="313"/>
      <c r="AH54" s="313"/>
      <c r="AI54" s="313"/>
      <c r="AJ54" s="314"/>
      <c r="AK54" s="128" t="str">
        <f t="shared" si="1"/>
        <v/>
      </c>
      <c r="AL54" s="180"/>
    </row>
    <row r="55" spans="1:38" s="183" customFormat="1" ht="15.75" hidden="1" customHeight="1" x14ac:dyDescent="0.25">
      <c r="A55" s="160" t="str">
        <f>IF(+ASISTENCIA!A56="","",ASISTENCIA!A56)</f>
        <v/>
      </c>
      <c r="B55" s="12"/>
      <c r="C55" s="11"/>
      <c r="D55" s="133" t="str">
        <f>IF(+ASISTENCIA!D56="","",ASISTENCIA!D56)</f>
        <v/>
      </c>
      <c r="E55" s="128" t="str">
        <f>IF(+ASISTENCIA!E56="","",ASISTENCIA!E56)</f>
        <v/>
      </c>
      <c r="F55" s="136" t="str">
        <f>IF(+ASISTENCIA!F56="","",ASISTENCIA!F56)</f>
        <v>Pers. Servicio</v>
      </c>
      <c r="G55" s="136" t="str">
        <f>IF(+ASISTENCIA!G56="","",ASISTENCIA!G56)</f>
        <v>Nombrado</v>
      </c>
      <c r="H55" s="129">
        <f>IF(+ASISTENCIA!H56="","",ASISTENCIA!H56)</f>
        <v>40</v>
      </c>
      <c r="I55" s="197"/>
      <c r="J55" s="199">
        <f>ASISTENCIA!AQ56</f>
        <v>0</v>
      </c>
      <c r="K55" s="197"/>
      <c r="L55" s="129">
        <f>ASISTENCIA!AR56</f>
        <v>0</v>
      </c>
      <c r="M55" s="129">
        <f>ASISTENCIA!AS56</f>
        <v>0</v>
      </c>
      <c r="N55" s="129">
        <f>ASISTENCIA!AU56</f>
        <v>0</v>
      </c>
      <c r="O55" s="197"/>
      <c r="P55" s="129">
        <f>ASISTENCIA!AV56</f>
        <v>0</v>
      </c>
      <c r="Q55" s="197"/>
      <c r="R55" s="129">
        <f>ASISTENCIA!AT56</f>
        <v>0</v>
      </c>
      <c r="S55" s="200"/>
      <c r="T55" s="129">
        <f>ASISTENCIA!AW56</f>
        <v>0</v>
      </c>
      <c r="U55" s="129"/>
      <c r="V55" s="200"/>
      <c r="W55" s="129"/>
      <c r="X55" s="129"/>
      <c r="Y55" s="200"/>
      <c r="Z55" s="129"/>
      <c r="AA55" s="200"/>
      <c r="AB55" s="312"/>
      <c r="AC55" s="313"/>
      <c r="AD55" s="313"/>
      <c r="AE55" s="313"/>
      <c r="AF55" s="313"/>
      <c r="AG55" s="313"/>
      <c r="AH55" s="313"/>
      <c r="AI55" s="313"/>
      <c r="AJ55" s="314"/>
      <c r="AK55" s="128" t="str">
        <f t="shared" si="1"/>
        <v/>
      </c>
      <c r="AL55" s="180"/>
    </row>
    <row r="56" spans="1:38" s="183" customFormat="1" ht="15.75" hidden="1" customHeight="1" x14ac:dyDescent="0.25">
      <c r="A56" s="160" t="str">
        <f>IF(+ASISTENCIA!A57="","",ASISTENCIA!A57)</f>
        <v/>
      </c>
      <c r="B56" s="12"/>
      <c r="C56" s="11"/>
      <c r="D56" s="133" t="str">
        <f>IF(+ASISTENCIA!D57="","",ASISTENCIA!D57)</f>
        <v/>
      </c>
      <c r="E56" s="128" t="str">
        <f>IF(+ASISTENCIA!E57="","",ASISTENCIA!E57)</f>
        <v/>
      </c>
      <c r="F56" s="136" t="str">
        <f>IF(+ASISTENCIA!F57="","",ASISTENCIA!F57)</f>
        <v>Pers. Servicio</v>
      </c>
      <c r="G56" s="136" t="str">
        <f>IF(+ASISTENCIA!G57="","",ASISTENCIA!G57)</f>
        <v>Nombrado</v>
      </c>
      <c r="H56" s="129">
        <f>IF(+ASISTENCIA!H57="","",ASISTENCIA!H57)</f>
        <v>40</v>
      </c>
      <c r="I56" s="197"/>
      <c r="J56" s="199">
        <f>ASISTENCIA!AQ57</f>
        <v>0</v>
      </c>
      <c r="K56" s="197"/>
      <c r="L56" s="129">
        <f>ASISTENCIA!AR57</f>
        <v>0</v>
      </c>
      <c r="M56" s="129">
        <f>ASISTENCIA!AS57</f>
        <v>0</v>
      </c>
      <c r="N56" s="129">
        <f>ASISTENCIA!AU57</f>
        <v>0</v>
      </c>
      <c r="O56" s="197"/>
      <c r="P56" s="129">
        <f>ASISTENCIA!AV57</f>
        <v>0</v>
      </c>
      <c r="Q56" s="197"/>
      <c r="R56" s="129">
        <f>ASISTENCIA!AT57</f>
        <v>0</v>
      </c>
      <c r="S56" s="200"/>
      <c r="T56" s="129">
        <f>ASISTENCIA!AW57</f>
        <v>0</v>
      </c>
      <c r="U56" s="129"/>
      <c r="V56" s="200"/>
      <c r="W56" s="129"/>
      <c r="X56" s="129"/>
      <c r="Y56" s="200"/>
      <c r="Z56" s="129"/>
      <c r="AA56" s="200"/>
      <c r="AB56" s="312"/>
      <c r="AC56" s="313"/>
      <c r="AD56" s="313"/>
      <c r="AE56" s="313"/>
      <c r="AF56" s="313"/>
      <c r="AG56" s="313"/>
      <c r="AH56" s="313"/>
      <c r="AI56" s="313"/>
      <c r="AJ56" s="314"/>
      <c r="AK56" s="128" t="str">
        <f t="shared" si="1"/>
        <v/>
      </c>
      <c r="AL56" s="180"/>
    </row>
    <row r="57" spans="1:38" s="183" customFormat="1" ht="15.75" hidden="1" customHeight="1" x14ac:dyDescent="0.25">
      <c r="A57" s="160" t="str">
        <f>IF(+ASISTENCIA!A58="","",ASISTENCIA!A58)</f>
        <v/>
      </c>
      <c r="B57" s="12"/>
      <c r="C57" s="11"/>
      <c r="D57" s="133" t="str">
        <f>IF(+ASISTENCIA!D58="","",ASISTENCIA!D58)</f>
        <v/>
      </c>
      <c r="E57" s="128" t="str">
        <f>IF(+ASISTENCIA!E58="","",ASISTENCIA!E58)</f>
        <v/>
      </c>
      <c r="F57" s="136" t="str">
        <f>IF(+ASISTENCIA!F58="","",ASISTENCIA!F58)</f>
        <v>Pers. Servicio</v>
      </c>
      <c r="G57" s="136" t="str">
        <f>IF(+ASISTENCIA!G58="","",ASISTENCIA!G58)</f>
        <v>Nombrado</v>
      </c>
      <c r="H57" s="129">
        <f>IF(+ASISTENCIA!H58="","",ASISTENCIA!H58)</f>
        <v>40</v>
      </c>
      <c r="I57" s="197"/>
      <c r="J57" s="199">
        <f>ASISTENCIA!AQ58</f>
        <v>0</v>
      </c>
      <c r="K57" s="197"/>
      <c r="L57" s="129">
        <f>ASISTENCIA!AR58</f>
        <v>0</v>
      </c>
      <c r="M57" s="129">
        <f>ASISTENCIA!AS58</f>
        <v>0</v>
      </c>
      <c r="N57" s="129">
        <f>ASISTENCIA!AU58</f>
        <v>0</v>
      </c>
      <c r="O57" s="197"/>
      <c r="P57" s="129">
        <f>ASISTENCIA!AV58</f>
        <v>0</v>
      </c>
      <c r="Q57" s="197"/>
      <c r="R57" s="129">
        <f>ASISTENCIA!AT58</f>
        <v>0</v>
      </c>
      <c r="S57" s="200"/>
      <c r="T57" s="129">
        <f>ASISTENCIA!AW58</f>
        <v>0</v>
      </c>
      <c r="U57" s="129"/>
      <c r="V57" s="200"/>
      <c r="W57" s="129"/>
      <c r="X57" s="129"/>
      <c r="Y57" s="200"/>
      <c r="Z57" s="129"/>
      <c r="AA57" s="200"/>
      <c r="AB57" s="312"/>
      <c r="AC57" s="313"/>
      <c r="AD57" s="313"/>
      <c r="AE57" s="313"/>
      <c r="AF57" s="313"/>
      <c r="AG57" s="313"/>
      <c r="AH57" s="313"/>
      <c r="AI57" s="313"/>
      <c r="AJ57" s="314"/>
      <c r="AK57" s="128" t="str">
        <f t="shared" si="1"/>
        <v/>
      </c>
      <c r="AL57" s="180"/>
    </row>
    <row r="58" spans="1:38" s="183" customFormat="1" ht="15.75" hidden="1" customHeight="1" x14ac:dyDescent="0.25">
      <c r="A58" s="160" t="str">
        <f>IF(+ASISTENCIA!A59="","",ASISTENCIA!A59)</f>
        <v/>
      </c>
      <c r="B58" s="12"/>
      <c r="C58" s="11"/>
      <c r="D58" s="133" t="str">
        <f>IF(+ASISTENCIA!D59="","",ASISTENCIA!D59)</f>
        <v/>
      </c>
      <c r="E58" s="128" t="str">
        <f>IF(+ASISTENCIA!E59="","",ASISTENCIA!E59)</f>
        <v/>
      </c>
      <c r="F58" s="136" t="str">
        <f>IF(+ASISTENCIA!F59="","",ASISTENCIA!F59)</f>
        <v>Pers. Servicio</v>
      </c>
      <c r="G58" s="136" t="str">
        <f>IF(+ASISTENCIA!G59="","",ASISTENCIA!G59)</f>
        <v>Nombrado</v>
      </c>
      <c r="H58" s="129">
        <f>IF(+ASISTENCIA!H59="","",ASISTENCIA!H59)</f>
        <v>40</v>
      </c>
      <c r="I58" s="197"/>
      <c r="J58" s="199">
        <f>ASISTENCIA!AQ59</f>
        <v>0</v>
      </c>
      <c r="K58" s="197"/>
      <c r="L58" s="129">
        <f>ASISTENCIA!AR59</f>
        <v>0</v>
      </c>
      <c r="M58" s="129">
        <f>ASISTENCIA!AS59</f>
        <v>0</v>
      </c>
      <c r="N58" s="129">
        <f>ASISTENCIA!AU59</f>
        <v>0</v>
      </c>
      <c r="O58" s="197"/>
      <c r="P58" s="129">
        <f>ASISTENCIA!AV59</f>
        <v>0</v>
      </c>
      <c r="Q58" s="197"/>
      <c r="R58" s="129">
        <f>ASISTENCIA!AT59</f>
        <v>0</v>
      </c>
      <c r="S58" s="200"/>
      <c r="T58" s="129">
        <f>ASISTENCIA!AW59</f>
        <v>0</v>
      </c>
      <c r="U58" s="129"/>
      <c r="V58" s="200"/>
      <c r="W58" s="129"/>
      <c r="X58" s="129"/>
      <c r="Y58" s="200"/>
      <c r="Z58" s="129"/>
      <c r="AA58" s="200"/>
      <c r="AB58" s="312"/>
      <c r="AC58" s="313"/>
      <c r="AD58" s="313"/>
      <c r="AE58" s="313"/>
      <c r="AF58" s="313"/>
      <c r="AG58" s="313"/>
      <c r="AH58" s="313"/>
      <c r="AI58" s="313"/>
      <c r="AJ58" s="314"/>
      <c r="AK58" s="128" t="str">
        <f t="shared" si="1"/>
        <v/>
      </c>
      <c r="AL58" s="180"/>
    </row>
    <row r="59" spans="1:38" s="183" customFormat="1" ht="15.75" hidden="1" customHeight="1" x14ac:dyDescent="0.25">
      <c r="A59" s="160" t="str">
        <f>IF(+ASISTENCIA!A60="","",ASISTENCIA!A60)</f>
        <v/>
      </c>
      <c r="B59" s="12"/>
      <c r="C59" s="11"/>
      <c r="D59" s="133" t="str">
        <f>IF(+ASISTENCIA!D60="","",ASISTENCIA!D60)</f>
        <v/>
      </c>
      <c r="E59" s="128" t="str">
        <f>IF(+ASISTENCIA!E60="","",ASISTENCIA!E60)</f>
        <v/>
      </c>
      <c r="F59" s="136" t="str">
        <f>IF(+ASISTENCIA!F60="","",ASISTENCIA!F60)</f>
        <v>Pers. Servicio</v>
      </c>
      <c r="G59" s="136" t="str">
        <f>IF(+ASISTENCIA!G60="","",ASISTENCIA!G60)</f>
        <v>Nombrado</v>
      </c>
      <c r="H59" s="129">
        <f>IF(+ASISTENCIA!H60="","",ASISTENCIA!H60)</f>
        <v>40</v>
      </c>
      <c r="I59" s="197"/>
      <c r="J59" s="199">
        <f>ASISTENCIA!AQ60</f>
        <v>0</v>
      </c>
      <c r="K59" s="197"/>
      <c r="L59" s="129">
        <f>ASISTENCIA!AR60</f>
        <v>0</v>
      </c>
      <c r="M59" s="129">
        <f>ASISTENCIA!AS60</f>
        <v>0</v>
      </c>
      <c r="N59" s="129">
        <f>ASISTENCIA!AU60</f>
        <v>0</v>
      </c>
      <c r="O59" s="197"/>
      <c r="P59" s="129">
        <f>ASISTENCIA!AV60</f>
        <v>0</v>
      </c>
      <c r="Q59" s="197"/>
      <c r="R59" s="129">
        <f>ASISTENCIA!AT60</f>
        <v>0</v>
      </c>
      <c r="S59" s="200"/>
      <c r="T59" s="129">
        <f>ASISTENCIA!AW60</f>
        <v>0</v>
      </c>
      <c r="U59" s="129"/>
      <c r="V59" s="200"/>
      <c r="W59" s="129"/>
      <c r="X59" s="129"/>
      <c r="Y59" s="200"/>
      <c r="Z59" s="129"/>
      <c r="AA59" s="200"/>
      <c r="AB59" s="312"/>
      <c r="AC59" s="313"/>
      <c r="AD59" s="313"/>
      <c r="AE59" s="313"/>
      <c r="AF59" s="313"/>
      <c r="AG59" s="313"/>
      <c r="AH59" s="313"/>
      <c r="AI59" s="313"/>
      <c r="AJ59" s="314"/>
      <c r="AK59" s="128" t="str">
        <f t="shared" si="1"/>
        <v/>
      </c>
      <c r="AL59" s="180"/>
    </row>
    <row r="60" spans="1:38" s="183" customFormat="1" ht="15.75" hidden="1" customHeight="1" x14ac:dyDescent="0.25">
      <c r="A60" s="160" t="str">
        <f>IF(+ASISTENCIA!A61="","",ASISTENCIA!A61)</f>
        <v/>
      </c>
      <c r="B60" s="12"/>
      <c r="C60" s="11"/>
      <c r="D60" s="133" t="str">
        <f>IF(+ASISTENCIA!D61="","",ASISTENCIA!D61)</f>
        <v/>
      </c>
      <c r="E60" s="128" t="str">
        <f>IF(+ASISTENCIA!E61="","",ASISTENCIA!E61)</f>
        <v/>
      </c>
      <c r="F60" s="136" t="str">
        <f>IF(+ASISTENCIA!F61="","",ASISTENCIA!F61)</f>
        <v>Pers. Servicio</v>
      </c>
      <c r="G60" s="136" t="str">
        <f>IF(+ASISTENCIA!G61="","",ASISTENCIA!G61)</f>
        <v>Nombrado</v>
      </c>
      <c r="H60" s="129">
        <f>IF(+ASISTENCIA!H61="","",ASISTENCIA!H61)</f>
        <v>40</v>
      </c>
      <c r="I60" s="197"/>
      <c r="J60" s="199">
        <f>ASISTENCIA!AQ61</f>
        <v>0</v>
      </c>
      <c r="K60" s="197"/>
      <c r="L60" s="129">
        <f>ASISTENCIA!AR61</f>
        <v>0</v>
      </c>
      <c r="M60" s="129">
        <f>ASISTENCIA!AS61</f>
        <v>0</v>
      </c>
      <c r="N60" s="129">
        <f>ASISTENCIA!AU61</f>
        <v>0</v>
      </c>
      <c r="O60" s="197"/>
      <c r="P60" s="129">
        <f>ASISTENCIA!AV61</f>
        <v>0</v>
      </c>
      <c r="Q60" s="197"/>
      <c r="R60" s="129">
        <f>ASISTENCIA!AT61</f>
        <v>0</v>
      </c>
      <c r="S60" s="200"/>
      <c r="T60" s="129">
        <f>ASISTENCIA!AW61</f>
        <v>0</v>
      </c>
      <c r="U60" s="129"/>
      <c r="V60" s="200"/>
      <c r="W60" s="129"/>
      <c r="X60" s="129"/>
      <c r="Y60" s="200"/>
      <c r="Z60" s="129"/>
      <c r="AA60" s="200"/>
      <c r="AB60" s="312"/>
      <c r="AC60" s="313"/>
      <c r="AD60" s="313"/>
      <c r="AE60" s="313"/>
      <c r="AF60" s="313"/>
      <c r="AG60" s="313"/>
      <c r="AH60" s="313"/>
      <c r="AI60" s="313"/>
      <c r="AJ60" s="314"/>
      <c r="AK60" s="128" t="str">
        <f t="shared" si="1"/>
        <v/>
      </c>
      <c r="AL60" s="180"/>
    </row>
    <row r="61" spans="1:38" s="183" customFormat="1" ht="15.75" hidden="1" customHeight="1" x14ac:dyDescent="0.25">
      <c r="A61" s="160" t="str">
        <f>IF(+ASISTENCIA!A62="","",ASISTENCIA!A62)</f>
        <v/>
      </c>
      <c r="B61" s="12"/>
      <c r="C61" s="11"/>
      <c r="D61" s="133" t="str">
        <f>IF(+ASISTENCIA!D62="","",ASISTENCIA!D62)</f>
        <v/>
      </c>
      <c r="E61" s="128" t="str">
        <f>IF(+ASISTENCIA!E62="","",ASISTENCIA!E62)</f>
        <v/>
      </c>
      <c r="F61" s="136" t="str">
        <f>IF(+ASISTENCIA!F62="","",ASISTENCIA!F62)</f>
        <v>Pers. Servicio</v>
      </c>
      <c r="G61" s="136" t="str">
        <f>IF(+ASISTENCIA!G62="","",ASISTENCIA!G62)</f>
        <v>Nombrado</v>
      </c>
      <c r="H61" s="129">
        <f>IF(+ASISTENCIA!H62="","",ASISTENCIA!H62)</f>
        <v>40</v>
      </c>
      <c r="I61" s="197"/>
      <c r="J61" s="199">
        <f>ASISTENCIA!AQ62</f>
        <v>0</v>
      </c>
      <c r="K61" s="197"/>
      <c r="L61" s="129">
        <f>ASISTENCIA!AR62</f>
        <v>0</v>
      </c>
      <c r="M61" s="129">
        <f>ASISTENCIA!AS62</f>
        <v>0</v>
      </c>
      <c r="N61" s="129">
        <f>ASISTENCIA!AU62</f>
        <v>0</v>
      </c>
      <c r="O61" s="197"/>
      <c r="P61" s="129">
        <f>ASISTENCIA!AV62</f>
        <v>0</v>
      </c>
      <c r="Q61" s="197"/>
      <c r="R61" s="129">
        <f>ASISTENCIA!AT62</f>
        <v>0</v>
      </c>
      <c r="S61" s="200"/>
      <c r="T61" s="129">
        <f>ASISTENCIA!AW62</f>
        <v>0</v>
      </c>
      <c r="U61" s="129"/>
      <c r="V61" s="200"/>
      <c r="W61" s="129"/>
      <c r="X61" s="129"/>
      <c r="Y61" s="200"/>
      <c r="Z61" s="129"/>
      <c r="AA61" s="200"/>
      <c r="AB61" s="312"/>
      <c r="AC61" s="313"/>
      <c r="AD61" s="313"/>
      <c r="AE61" s="313"/>
      <c r="AF61" s="313"/>
      <c r="AG61" s="313"/>
      <c r="AH61" s="313"/>
      <c r="AI61" s="313"/>
      <c r="AJ61" s="314"/>
      <c r="AK61" s="128" t="str">
        <f t="shared" si="1"/>
        <v/>
      </c>
      <c r="AL61" s="180"/>
    </row>
    <row r="62" spans="1:38" s="183" customFormat="1" ht="15.75" hidden="1" customHeight="1" x14ac:dyDescent="0.25">
      <c r="A62" s="160" t="str">
        <f>IF(+ASISTENCIA!A63="","",ASISTENCIA!A63)</f>
        <v/>
      </c>
      <c r="B62" s="12"/>
      <c r="C62" s="11"/>
      <c r="D62" s="133" t="str">
        <f>IF(+ASISTENCIA!D63="","",ASISTENCIA!D63)</f>
        <v/>
      </c>
      <c r="E62" s="128" t="str">
        <f>IF(+ASISTENCIA!E63="","",ASISTENCIA!E63)</f>
        <v/>
      </c>
      <c r="F62" s="136" t="str">
        <f>IF(+ASISTENCIA!F63="","",ASISTENCIA!F63)</f>
        <v>Pers. Servicio</v>
      </c>
      <c r="G62" s="136" t="str">
        <f>IF(+ASISTENCIA!G63="","",ASISTENCIA!G63)</f>
        <v>Nombrado</v>
      </c>
      <c r="H62" s="129">
        <f>IF(+ASISTENCIA!H63="","",ASISTENCIA!H63)</f>
        <v>40</v>
      </c>
      <c r="I62" s="197"/>
      <c r="J62" s="199">
        <f>ASISTENCIA!AQ63</f>
        <v>0</v>
      </c>
      <c r="K62" s="197"/>
      <c r="L62" s="129">
        <f>ASISTENCIA!AR63</f>
        <v>0</v>
      </c>
      <c r="M62" s="129">
        <f>ASISTENCIA!AS63</f>
        <v>0</v>
      </c>
      <c r="N62" s="129">
        <f>ASISTENCIA!AU63</f>
        <v>0</v>
      </c>
      <c r="O62" s="197"/>
      <c r="P62" s="129">
        <f>ASISTENCIA!AV63</f>
        <v>0</v>
      </c>
      <c r="Q62" s="197"/>
      <c r="R62" s="129">
        <f>ASISTENCIA!AT63</f>
        <v>0</v>
      </c>
      <c r="S62" s="200"/>
      <c r="T62" s="129">
        <f>ASISTENCIA!AW63</f>
        <v>0</v>
      </c>
      <c r="U62" s="129"/>
      <c r="V62" s="200"/>
      <c r="W62" s="129"/>
      <c r="X62" s="129"/>
      <c r="Y62" s="200"/>
      <c r="Z62" s="129"/>
      <c r="AA62" s="200"/>
      <c r="AB62" s="312"/>
      <c r="AC62" s="313"/>
      <c r="AD62" s="313"/>
      <c r="AE62" s="313"/>
      <c r="AF62" s="313"/>
      <c r="AG62" s="313"/>
      <c r="AH62" s="313"/>
      <c r="AI62" s="313"/>
      <c r="AJ62" s="314"/>
      <c r="AK62" s="128" t="str">
        <f t="shared" si="1"/>
        <v/>
      </c>
      <c r="AL62" s="180"/>
    </row>
    <row r="63" spans="1:38" s="183" customFormat="1" ht="15.75" hidden="1" customHeight="1" x14ac:dyDescent="0.25">
      <c r="A63" s="160" t="str">
        <f>IF(+ASISTENCIA!A64="","",ASISTENCIA!A64)</f>
        <v/>
      </c>
      <c r="B63" s="12"/>
      <c r="C63" s="11"/>
      <c r="D63" s="133" t="str">
        <f>IF(+ASISTENCIA!D64="","",ASISTENCIA!D64)</f>
        <v/>
      </c>
      <c r="E63" s="128" t="str">
        <f>IF(+ASISTENCIA!E64="","",ASISTENCIA!E64)</f>
        <v/>
      </c>
      <c r="F63" s="136" t="str">
        <f>IF(+ASISTENCIA!F64="","",ASISTENCIA!F64)</f>
        <v>Pers. Servicio</v>
      </c>
      <c r="G63" s="136" t="str">
        <f>IF(+ASISTENCIA!G64="","",ASISTENCIA!G64)</f>
        <v>Nombrado</v>
      </c>
      <c r="H63" s="129">
        <f>IF(+ASISTENCIA!H64="","",ASISTENCIA!H64)</f>
        <v>40</v>
      </c>
      <c r="I63" s="197"/>
      <c r="J63" s="199">
        <f>ASISTENCIA!AQ64</f>
        <v>0</v>
      </c>
      <c r="K63" s="197"/>
      <c r="L63" s="129">
        <f>ASISTENCIA!AR64</f>
        <v>0</v>
      </c>
      <c r="M63" s="129">
        <f>ASISTENCIA!AS64</f>
        <v>0</v>
      </c>
      <c r="N63" s="129">
        <f>ASISTENCIA!AU64</f>
        <v>0</v>
      </c>
      <c r="O63" s="197"/>
      <c r="P63" s="129">
        <f>ASISTENCIA!AV64</f>
        <v>0</v>
      </c>
      <c r="Q63" s="197"/>
      <c r="R63" s="129">
        <f>ASISTENCIA!AT64</f>
        <v>0</v>
      </c>
      <c r="S63" s="200"/>
      <c r="T63" s="129">
        <f>ASISTENCIA!AW64</f>
        <v>0</v>
      </c>
      <c r="U63" s="129"/>
      <c r="V63" s="200"/>
      <c r="W63" s="129"/>
      <c r="X63" s="129"/>
      <c r="Y63" s="200"/>
      <c r="Z63" s="129"/>
      <c r="AA63" s="200"/>
      <c r="AB63" s="312"/>
      <c r="AC63" s="313"/>
      <c r="AD63" s="313"/>
      <c r="AE63" s="313"/>
      <c r="AF63" s="313"/>
      <c r="AG63" s="313"/>
      <c r="AH63" s="313"/>
      <c r="AI63" s="313"/>
      <c r="AJ63" s="314"/>
      <c r="AK63" s="128" t="str">
        <f t="shared" si="1"/>
        <v/>
      </c>
      <c r="AL63" s="180"/>
    </row>
    <row r="64" spans="1:38" s="183" customFormat="1" ht="15.75" hidden="1" customHeight="1" x14ac:dyDescent="0.25">
      <c r="A64" s="160" t="str">
        <f>IF(+ASISTENCIA!A65="","",ASISTENCIA!A65)</f>
        <v/>
      </c>
      <c r="B64" s="12"/>
      <c r="C64" s="11"/>
      <c r="D64" s="133" t="str">
        <f>IF(+ASISTENCIA!D65="","",ASISTENCIA!D65)</f>
        <v/>
      </c>
      <c r="E64" s="128" t="str">
        <f>IF(+ASISTENCIA!E65="","",ASISTENCIA!E65)</f>
        <v/>
      </c>
      <c r="F64" s="136" t="str">
        <f>IF(+ASISTENCIA!F65="","",ASISTENCIA!F65)</f>
        <v>Pers. Servicio</v>
      </c>
      <c r="G64" s="136" t="str">
        <f>IF(+ASISTENCIA!G65="","",ASISTENCIA!G65)</f>
        <v>Nombrado</v>
      </c>
      <c r="H64" s="129">
        <f>IF(+ASISTENCIA!H65="","",ASISTENCIA!H65)</f>
        <v>40</v>
      </c>
      <c r="I64" s="197"/>
      <c r="J64" s="199">
        <f>ASISTENCIA!AQ65</f>
        <v>0</v>
      </c>
      <c r="K64" s="197"/>
      <c r="L64" s="129">
        <f>ASISTENCIA!AR65</f>
        <v>0</v>
      </c>
      <c r="M64" s="129">
        <f>ASISTENCIA!AS65</f>
        <v>0</v>
      </c>
      <c r="N64" s="129">
        <f>ASISTENCIA!AU65</f>
        <v>0</v>
      </c>
      <c r="O64" s="197"/>
      <c r="P64" s="129">
        <f>ASISTENCIA!AV65</f>
        <v>0</v>
      </c>
      <c r="Q64" s="197"/>
      <c r="R64" s="129">
        <f>ASISTENCIA!AT65</f>
        <v>0</v>
      </c>
      <c r="S64" s="200"/>
      <c r="T64" s="129">
        <f>ASISTENCIA!AW65</f>
        <v>0</v>
      </c>
      <c r="U64" s="129"/>
      <c r="V64" s="200"/>
      <c r="W64" s="129"/>
      <c r="X64" s="129"/>
      <c r="Y64" s="200"/>
      <c r="Z64" s="129"/>
      <c r="AA64" s="200"/>
      <c r="AB64" s="312"/>
      <c r="AC64" s="313"/>
      <c r="AD64" s="313"/>
      <c r="AE64" s="313"/>
      <c r="AF64" s="313"/>
      <c r="AG64" s="313"/>
      <c r="AH64" s="313"/>
      <c r="AI64" s="313"/>
      <c r="AJ64" s="314"/>
      <c r="AK64" s="128" t="str">
        <f t="shared" si="1"/>
        <v/>
      </c>
      <c r="AL64" s="180"/>
    </row>
    <row r="65" spans="1:38" s="183" customFormat="1" ht="15.75" hidden="1" customHeight="1" x14ac:dyDescent="0.25">
      <c r="A65" s="160" t="str">
        <f>IF(+ASISTENCIA!A66="","",ASISTENCIA!A66)</f>
        <v/>
      </c>
      <c r="B65" s="12"/>
      <c r="C65" s="11"/>
      <c r="D65" s="133" t="str">
        <f>IF(+ASISTENCIA!D66="","",ASISTENCIA!D66)</f>
        <v/>
      </c>
      <c r="E65" s="128" t="str">
        <f>IF(+ASISTENCIA!E66="","",ASISTENCIA!E66)</f>
        <v/>
      </c>
      <c r="F65" s="136" t="str">
        <f>IF(+ASISTENCIA!F66="","",ASISTENCIA!F66)</f>
        <v>Pers. Servicio</v>
      </c>
      <c r="G65" s="136" t="str">
        <f>IF(+ASISTENCIA!G66="","",ASISTENCIA!G66)</f>
        <v>Nombrado</v>
      </c>
      <c r="H65" s="129">
        <f>IF(+ASISTENCIA!H66="","",ASISTENCIA!H66)</f>
        <v>40</v>
      </c>
      <c r="I65" s="197"/>
      <c r="J65" s="199">
        <f>ASISTENCIA!AQ66</f>
        <v>0</v>
      </c>
      <c r="K65" s="197"/>
      <c r="L65" s="129">
        <f>ASISTENCIA!AR66</f>
        <v>0</v>
      </c>
      <c r="M65" s="129">
        <f>ASISTENCIA!AS66</f>
        <v>0</v>
      </c>
      <c r="N65" s="129">
        <f>ASISTENCIA!AU66</f>
        <v>0</v>
      </c>
      <c r="O65" s="197"/>
      <c r="P65" s="129">
        <f>ASISTENCIA!AV66</f>
        <v>0</v>
      </c>
      <c r="Q65" s="197"/>
      <c r="R65" s="129">
        <f>ASISTENCIA!AT66</f>
        <v>0</v>
      </c>
      <c r="S65" s="200"/>
      <c r="T65" s="129">
        <f>ASISTENCIA!AW66</f>
        <v>0</v>
      </c>
      <c r="U65" s="129"/>
      <c r="V65" s="200"/>
      <c r="W65" s="129"/>
      <c r="X65" s="129"/>
      <c r="Y65" s="200"/>
      <c r="Z65" s="129"/>
      <c r="AA65" s="200"/>
      <c r="AB65" s="312"/>
      <c r="AC65" s="313"/>
      <c r="AD65" s="313"/>
      <c r="AE65" s="313"/>
      <c r="AF65" s="313"/>
      <c r="AG65" s="313"/>
      <c r="AH65" s="313"/>
      <c r="AI65" s="313"/>
      <c r="AJ65" s="314"/>
      <c r="AK65" s="128" t="str">
        <f t="shared" si="1"/>
        <v/>
      </c>
      <c r="AL65" s="180"/>
    </row>
    <row r="66" spans="1:38" s="183" customFormat="1" ht="15.75" hidden="1" customHeight="1" x14ac:dyDescent="0.25">
      <c r="A66" s="160" t="str">
        <f>IF(+ASISTENCIA!A67="","",ASISTENCIA!A67)</f>
        <v/>
      </c>
      <c r="B66" s="12"/>
      <c r="C66" s="11"/>
      <c r="D66" s="133" t="str">
        <f>IF(+ASISTENCIA!D67="","",ASISTENCIA!D67)</f>
        <v/>
      </c>
      <c r="E66" s="128" t="str">
        <f>IF(+ASISTENCIA!E67="","",ASISTENCIA!E67)</f>
        <v/>
      </c>
      <c r="F66" s="136" t="str">
        <f>IF(+ASISTENCIA!F67="","",ASISTENCIA!F67)</f>
        <v>Pers. Servicio</v>
      </c>
      <c r="G66" s="136" t="str">
        <f>IF(+ASISTENCIA!G67="","",ASISTENCIA!G67)</f>
        <v>Nombrado</v>
      </c>
      <c r="H66" s="129">
        <f>IF(+ASISTENCIA!H67="","",ASISTENCIA!H67)</f>
        <v>40</v>
      </c>
      <c r="I66" s="197"/>
      <c r="J66" s="199">
        <f>ASISTENCIA!AQ67</f>
        <v>0</v>
      </c>
      <c r="K66" s="197"/>
      <c r="L66" s="129">
        <f>ASISTENCIA!AR67</f>
        <v>0</v>
      </c>
      <c r="M66" s="129">
        <f>ASISTENCIA!AS67</f>
        <v>0</v>
      </c>
      <c r="N66" s="129">
        <f>ASISTENCIA!AU67</f>
        <v>0</v>
      </c>
      <c r="O66" s="197"/>
      <c r="P66" s="129">
        <f>ASISTENCIA!AV67</f>
        <v>0</v>
      </c>
      <c r="Q66" s="197"/>
      <c r="R66" s="129">
        <f>ASISTENCIA!AT67</f>
        <v>0</v>
      </c>
      <c r="S66" s="200"/>
      <c r="T66" s="129">
        <f>ASISTENCIA!AW67</f>
        <v>0</v>
      </c>
      <c r="U66" s="129"/>
      <c r="V66" s="200"/>
      <c r="W66" s="129"/>
      <c r="X66" s="129"/>
      <c r="Y66" s="200"/>
      <c r="Z66" s="129"/>
      <c r="AA66" s="200"/>
      <c r="AB66" s="312"/>
      <c r="AC66" s="313"/>
      <c r="AD66" s="313"/>
      <c r="AE66" s="313"/>
      <c r="AF66" s="313"/>
      <c r="AG66" s="313"/>
      <c r="AH66" s="313"/>
      <c r="AI66" s="313"/>
      <c r="AJ66" s="314"/>
      <c r="AK66" s="128" t="str">
        <f t="shared" si="1"/>
        <v/>
      </c>
      <c r="AL66" s="180"/>
    </row>
    <row r="67" spans="1:38" s="183" customFormat="1" ht="15.75" hidden="1" customHeight="1" x14ac:dyDescent="0.25">
      <c r="A67" s="160" t="str">
        <f>IF(+ASISTENCIA!A68="","",ASISTENCIA!A68)</f>
        <v/>
      </c>
      <c r="B67" s="12"/>
      <c r="C67" s="11"/>
      <c r="D67" s="133" t="str">
        <f>IF(+ASISTENCIA!D68="","",ASISTENCIA!D68)</f>
        <v/>
      </c>
      <c r="E67" s="128" t="str">
        <f>IF(+ASISTENCIA!E68="","",ASISTENCIA!E68)</f>
        <v/>
      </c>
      <c r="F67" s="136" t="str">
        <f>IF(+ASISTENCIA!F68="","",ASISTENCIA!F68)</f>
        <v>Pers. Servicio</v>
      </c>
      <c r="G67" s="136" t="str">
        <f>IF(+ASISTENCIA!G68="","",ASISTENCIA!G68)</f>
        <v>Nombrado</v>
      </c>
      <c r="H67" s="129">
        <f>IF(+ASISTENCIA!H68="","",ASISTENCIA!H68)</f>
        <v>40</v>
      </c>
      <c r="I67" s="197"/>
      <c r="J67" s="199">
        <f>ASISTENCIA!AQ68</f>
        <v>0</v>
      </c>
      <c r="K67" s="197"/>
      <c r="L67" s="129">
        <f>ASISTENCIA!AR68</f>
        <v>0</v>
      </c>
      <c r="M67" s="129">
        <f>ASISTENCIA!AS68</f>
        <v>0</v>
      </c>
      <c r="N67" s="129">
        <f>ASISTENCIA!AU68</f>
        <v>0</v>
      </c>
      <c r="O67" s="197"/>
      <c r="P67" s="129">
        <f>ASISTENCIA!AV68</f>
        <v>0</v>
      </c>
      <c r="Q67" s="197"/>
      <c r="R67" s="129">
        <f>ASISTENCIA!AT68</f>
        <v>0</v>
      </c>
      <c r="S67" s="200"/>
      <c r="T67" s="129">
        <f>ASISTENCIA!AW68</f>
        <v>0</v>
      </c>
      <c r="U67" s="129"/>
      <c r="V67" s="200"/>
      <c r="W67" s="129"/>
      <c r="X67" s="129"/>
      <c r="Y67" s="200"/>
      <c r="Z67" s="129"/>
      <c r="AA67" s="200"/>
      <c r="AB67" s="312"/>
      <c r="AC67" s="313"/>
      <c r="AD67" s="313"/>
      <c r="AE67" s="313"/>
      <c r="AF67" s="313"/>
      <c r="AG67" s="313"/>
      <c r="AH67" s="313"/>
      <c r="AI67" s="313"/>
      <c r="AJ67" s="314"/>
      <c r="AK67" s="128" t="str">
        <f t="shared" si="1"/>
        <v/>
      </c>
      <c r="AL67" s="180"/>
    </row>
    <row r="68" spans="1:38" s="183" customFormat="1" ht="15.75" hidden="1" customHeight="1" x14ac:dyDescent="0.25">
      <c r="A68" s="160" t="str">
        <f>IF(+ASISTENCIA!A69="","",ASISTENCIA!A69)</f>
        <v/>
      </c>
      <c r="B68" s="12"/>
      <c r="C68" s="11"/>
      <c r="D68" s="133" t="str">
        <f>IF(+ASISTENCIA!D69="","",ASISTENCIA!D69)</f>
        <v/>
      </c>
      <c r="E68" s="128" t="str">
        <f>IF(+ASISTENCIA!E69="","",ASISTENCIA!E69)</f>
        <v/>
      </c>
      <c r="F68" s="136" t="str">
        <f>IF(+ASISTENCIA!F69="","",ASISTENCIA!F69)</f>
        <v>Pers. Servicio</v>
      </c>
      <c r="G68" s="136" t="str">
        <f>IF(+ASISTENCIA!G69="","",ASISTENCIA!G69)</f>
        <v>Nombrado</v>
      </c>
      <c r="H68" s="129">
        <f>IF(+ASISTENCIA!H69="","",ASISTENCIA!H69)</f>
        <v>40</v>
      </c>
      <c r="I68" s="197"/>
      <c r="J68" s="199">
        <f>ASISTENCIA!AQ69</f>
        <v>0</v>
      </c>
      <c r="K68" s="197"/>
      <c r="L68" s="129">
        <f>ASISTENCIA!AR69</f>
        <v>0</v>
      </c>
      <c r="M68" s="129">
        <f>ASISTENCIA!AS69</f>
        <v>0</v>
      </c>
      <c r="N68" s="129">
        <f>ASISTENCIA!AU69</f>
        <v>0</v>
      </c>
      <c r="O68" s="197"/>
      <c r="P68" s="129">
        <f>ASISTENCIA!AV69</f>
        <v>0</v>
      </c>
      <c r="Q68" s="197"/>
      <c r="R68" s="129">
        <f>ASISTENCIA!AT69</f>
        <v>0</v>
      </c>
      <c r="S68" s="200"/>
      <c r="T68" s="129">
        <f>ASISTENCIA!AW69</f>
        <v>0</v>
      </c>
      <c r="U68" s="129"/>
      <c r="V68" s="200"/>
      <c r="W68" s="129"/>
      <c r="X68" s="129"/>
      <c r="Y68" s="200"/>
      <c r="Z68" s="129"/>
      <c r="AA68" s="200"/>
      <c r="AB68" s="312"/>
      <c r="AC68" s="313"/>
      <c r="AD68" s="313"/>
      <c r="AE68" s="313"/>
      <c r="AF68" s="313"/>
      <c r="AG68" s="313"/>
      <c r="AH68" s="313"/>
      <c r="AI68" s="313"/>
      <c r="AJ68" s="314"/>
      <c r="AK68" s="128" t="str">
        <f t="shared" si="1"/>
        <v/>
      </c>
      <c r="AL68" s="180"/>
    </row>
    <row r="69" spans="1:38" s="183" customFormat="1" ht="15.75" hidden="1" customHeight="1" x14ac:dyDescent="0.25">
      <c r="A69" s="160" t="str">
        <f>IF(+ASISTENCIA!A70="","",ASISTENCIA!A70)</f>
        <v/>
      </c>
      <c r="B69" s="12"/>
      <c r="C69" s="11"/>
      <c r="D69" s="133" t="str">
        <f>IF(+ASISTENCIA!D70="","",ASISTENCIA!D70)</f>
        <v/>
      </c>
      <c r="E69" s="128" t="str">
        <f>IF(+ASISTENCIA!E70="","",ASISTENCIA!E70)</f>
        <v/>
      </c>
      <c r="F69" s="136" t="str">
        <f>IF(+ASISTENCIA!F70="","",ASISTENCIA!F70)</f>
        <v>Pers. Servicio</v>
      </c>
      <c r="G69" s="136" t="str">
        <f>IF(+ASISTENCIA!G70="","",ASISTENCIA!G70)</f>
        <v>Nombrado</v>
      </c>
      <c r="H69" s="129">
        <f>IF(+ASISTENCIA!H70="","",ASISTENCIA!H70)</f>
        <v>40</v>
      </c>
      <c r="I69" s="197"/>
      <c r="J69" s="199">
        <f>ASISTENCIA!AQ70</f>
        <v>0</v>
      </c>
      <c r="K69" s="197"/>
      <c r="L69" s="129">
        <f>ASISTENCIA!AR70</f>
        <v>0</v>
      </c>
      <c r="M69" s="129">
        <f>ASISTENCIA!AS70</f>
        <v>0</v>
      </c>
      <c r="N69" s="129">
        <f>ASISTENCIA!AU70</f>
        <v>0</v>
      </c>
      <c r="O69" s="197"/>
      <c r="P69" s="129">
        <f>ASISTENCIA!AV70</f>
        <v>0</v>
      </c>
      <c r="Q69" s="197"/>
      <c r="R69" s="129">
        <f>ASISTENCIA!AT70</f>
        <v>0</v>
      </c>
      <c r="S69" s="200"/>
      <c r="T69" s="129">
        <f>ASISTENCIA!AW70</f>
        <v>0</v>
      </c>
      <c r="U69" s="129"/>
      <c r="V69" s="200"/>
      <c r="W69" s="129"/>
      <c r="X69" s="129"/>
      <c r="Y69" s="200"/>
      <c r="Z69" s="129"/>
      <c r="AA69" s="200"/>
      <c r="AB69" s="312"/>
      <c r="AC69" s="313"/>
      <c r="AD69" s="313"/>
      <c r="AE69" s="313"/>
      <c r="AF69" s="313"/>
      <c r="AG69" s="313"/>
      <c r="AH69" s="313"/>
      <c r="AI69" s="313"/>
      <c r="AJ69" s="314"/>
      <c r="AK69" s="128" t="str">
        <f t="shared" si="1"/>
        <v/>
      </c>
      <c r="AL69" s="180"/>
    </row>
    <row r="70" spans="1:38" s="183" customFormat="1" ht="15.75" hidden="1" customHeight="1" x14ac:dyDescent="0.25">
      <c r="A70" s="160" t="str">
        <f>IF(+ASISTENCIA!A71="","",ASISTENCIA!A71)</f>
        <v/>
      </c>
      <c r="B70" s="12"/>
      <c r="C70" s="11"/>
      <c r="D70" s="133" t="str">
        <f>IF(+ASISTENCIA!D71="","",ASISTENCIA!D71)</f>
        <v/>
      </c>
      <c r="E70" s="128" t="str">
        <f>IF(+ASISTENCIA!E71="","",ASISTENCIA!E71)</f>
        <v/>
      </c>
      <c r="F70" s="136" t="str">
        <f>IF(+ASISTENCIA!F71="","",ASISTENCIA!F71)</f>
        <v>Pers. Servicio</v>
      </c>
      <c r="G70" s="136" t="str">
        <f>IF(+ASISTENCIA!G71="","",ASISTENCIA!G71)</f>
        <v>Nombrado</v>
      </c>
      <c r="H70" s="129">
        <f>IF(+ASISTENCIA!H71="","",ASISTENCIA!H71)</f>
        <v>40</v>
      </c>
      <c r="I70" s="197"/>
      <c r="J70" s="199">
        <f>ASISTENCIA!AQ71</f>
        <v>0</v>
      </c>
      <c r="K70" s="197"/>
      <c r="L70" s="129">
        <f>ASISTENCIA!AR71</f>
        <v>0</v>
      </c>
      <c r="M70" s="129">
        <f>ASISTENCIA!AS71</f>
        <v>0</v>
      </c>
      <c r="N70" s="129">
        <f>ASISTENCIA!AU71</f>
        <v>0</v>
      </c>
      <c r="O70" s="197"/>
      <c r="P70" s="129">
        <f>ASISTENCIA!AV71</f>
        <v>0</v>
      </c>
      <c r="Q70" s="197"/>
      <c r="R70" s="129">
        <f>ASISTENCIA!AT71</f>
        <v>0</v>
      </c>
      <c r="S70" s="200"/>
      <c r="T70" s="129">
        <f>ASISTENCIA!AW71</f>
        <v>0</v>
      </c>
      <c r="U70" s="129"/>
      <c r="V70" s="200"/>
      <c r="W70" s="129"/>
      <c r="X70" s="129"/>
      <c r="Y70" s="200"/>
      <c r="Z70" s="129"/>
      <c r="AA70" s="200"/>
      <c r="AB70" s="312"/>
      <c r="AC70" s="313"/>
      <c r="AD70" s="313"/>
      <c r="AE70" s="313"/>
      <c r="AF70" s="313"/>
      <c r="AG70" s="313"/>
      <c r="AH70" s="313"/>
      <c r="AI70" s="313"/>
      <c r="AJ70" s="314"/>
      <c r="AK70" s="128" t="str">
        <f t="shared" si="1"/>
        <v/>
      </c>
      <c r="AL70" s="180"/>
    </row>
    <row r="71" spans="1:38" s="183" customFormat="1" ht="15.75" hidden="1" customHeight="1" x14ac:dyDescent="0.25">
      <c r="A71" s="160" t="str">
        <f>IF(+ASISTENCIA!A72="","",ASISTENCIA!A72)</f>
        <v/>
      </c>
      <c r="B71" s="12"/>
      <c r="C71" s="11"/>
      <c r="D71" s="133" t="str">
        <f>IF(+ASISTENCIA!D72="","",ASISTENCIA!D72)</f>
        <v/>
      </c>
      <c r="E71" s="128" t="str">
        <f>IF(+ASISTENCIA!E72="","",ASISTENCIA!E72)</f>
        <v/>
      </c>
      <c r="F71" s="136" t="str">
        <f>IF(+ASISTENCIA!F72="","",ASISTENCIA!F72)</f>
        <v>Pers. Servicio</v>
      </c>
      <c r="G71" s="136" t="str">
        <f>IF(+ASISTENCIA!G72="","",ASISTENCIA!G72)</f>
        <v>Nombrado</v>
      </c>
      <c r="H71" s="129">
        <f>IF(+ASISTENCIA!H72="","",ASISTENCIA!H72)</f>
        <v>40</v>
      </c>
      <c r="I71" s="197"/>
      <c r="J71" s="199">
        <f>ASISTENCIA!AQ72</f>
        <v>0</v>
      </c>
      <c r="K71" s="197"/>
      <c r="L71" s="129">
        <f>ASISTENCIA!AR72</f>
        <v>0</v>
      </c>
      <c r="M71" s="129">
        <f>ASISTENCIA!AS72</f>
        <v>0</v>
      </c>
      <c r="N71" s="129">
        <f>ASISTENCIA!AU72</f>
        <v>0</v>
      </c>
      <c r="O71" s="197"/>
      <c r="P71" s="129">
        <f>ASISTENCIA!AV72</f>
        <v>0</v>
      </c>
      <c r="Q71" s="197"/>
      <c r="R71" s="129">
        <f>ASISTENCIA!AT72</f>
        <v>0</v>
      </c>
      <c r="S71" s="200"/>
      <c r="T71" s="129">
        <f>ASISTENCIA!AW72</f>
        <v>0</v>
      </c>
      <c r="U71" s="129"/>
      <c r="V71" s="200"/>
      <c r="W71" s="129"/>
      <c r="X71" s="129"/>
      <c r="Y71" s="200"/>
      <c r="Z71" s="129"/>
      <c r="AA71" s="200"/>
      <c r="AB71" s="312"/>
      <c r="AC71" s="313"/>
      <c r="AD71" s="313"/>
      <c r="AE71" s="313"/>
      <c r="AF71" s="313"/>
      <c r="AG71" s="313"/>
      <c r="AH71" s="313"/>
      <c r="AI71" s="313"/>
      <c r="AJ71" s="314"/>
      <c r="AK71" s="128" t="str">
        <f t="shared" si="1"/>
        <v/>
      </c>
      <c r="AL71" s="180"/>
    </row>
    <row r="72" spans="1:38" s="183" customFormat="1" ht="15.75" hidden="1" customHeight="1" x14ac:dyDescent="0.25">
      <c r="A72" s="160" t="str">
        <f>IF(+ASISTENCIA!A73="","",ASISTENCIA!A73)</f>
        <v/>
      </c>
      <c r="B72" s="12"/>
      <c r="C72" s="11"/>
      <c r="D72" s="133" t="str">
        <f>IF(+ASISTENCIA!D73="","",ASISTENCIA!D73)</f>
        <v/>
      </c>
      <c r="E72" s="128" t="str">
        <f>IF(+ASISTENCIA!E73="","",ASISTENCIA!E73)</f>
        <v/>
      </c>
      <c r="F72" s="136" t="str">
        <f>IF(+ASISTENCIA!F73="","",ASISTENCIA!F73)</f>
        <v>Pers. Servicio</v>
      </c>
      <c r="G72" s="136" t="str">
        <f>IF(+ASISTENCIA!G73="","",ASISTENCIA!G73)</f>
        <v>Nombrado</v>
      </c>
      <c r="H72" s="129">
        <f>IF(+ASISTENCIA!H73="","",ASISTENCIA!H73)</f>
        <v>40</v>
      </c>
      <c r="I72" s="197"/>
      <c r="J72" s="199">
        <f>ASISTENCIA!AQ73</f>
        <v>0</v>
      </c>
      <c r="K72" s="197"/>
      <c r="L72" s="129">
        <f>ASISTENCIA!AR73</f>
        <v>0</v>
      </c>
      <c r="M72" s="129">
        <f>ASISTENCIA!AS73</f>
        <v>0</v>
      </c>
      <c r="N72" s="129">
        <f>ASISTENCIA!AU73</f>
        <v>0</v>
      </c>
      <c r="O72" s="197"/>
      <c r="P72" s="129">
        <f>ASISTENCIA!AV73</f>
        <v>0</v>
      </c>
      <c r="Q72" s="197"/>
      <c r="R72" s="129">
        <f>ASISTENCIA!AT73</f>
        <v>0</v>
      </c>
      <c r="S72" s="200"/>
      <c r="T72" s="129">
        <f>ASISTENCIA!AW73</f>
        <v>0</v>
      </c>
      <c r="U72" s="129"/>
      <c r="V72" s="200"/>
      <c r="W72" s="129"/>
      <c r="X72" s="129"/>
      <c r="Y72" s="200"/>
      <c r="Z72" s="129"/>
      <c r="AA72" s="200"/>
      <c r="AB72" s="312"/>
      <c r="AC72" s="313"/>
      <c r="AD72" s="313"/>
      <c r="AE72" s="313"/>
      <c r="AF72" s="313"/>
      <c r="AG72" s="313"/>
      <c r="AH72" s="313"/>
      <c r="AI72" s="313"/>
      <c r="AJ72" s="314"/>
      <c r="AK72" s="128" t="str">
        <f t="shared" si="1"/>
        <v/>
      </c>
      <c r="AL72" s="180"/>
    </row>
    <row r="73" spans="1:38" s="183" customFormat="1" ht="15.75" hidden="1" customHeight="1" x14ac:dyDescent="0.25">
      <c r="A73" s="160" t="str">
        <f>IF(+ASISTENCIA!A74="","",ASISTENCIA!A74)</f>
        <v/>
      </c>
      <c r="B73" s="12"/>
      <c r="C73" s="11"/>
      <c r="D73" s="133" t="str">
        <f>IF(+ASISTENCIA!D74="","",ASISTENCIA!D74)</f>
        <v/>
      </c>
      <c r="E73" s="128" t="str">
        <f>IF(+ASISTENCIA!E74="","",ASISTENCIA!E74)</f>
        <v/>
      </c>
      <c r="F73" s="136" t="str">
        <f>IF(+ASISTENCIA!F74="","",ASISTENCIA!F74)</f>
        <v>Pers. Servicio</v>
      </c>
      <c r="G73" s="136" t="str">
        <f>IF(+ASISTENCIA!G74="","",ASISTENCIA!G74)</f>
        <v>Nombrado</v>
      </c>
      <c r="H73" s="129">
        <f>IF(+ASISTENCIA!H74="","",ASISTENCIA!H74)</f>
        <v>40</v>
      </c>
      <c r="I73" s="197"/>
      <c r="J73" s="199">
        <f>ASISTENCIA!AQ74</f>
        <v>0</v>
      </c>
      <c r="K73" s="197"/>
      <c r="L73" s="129">
        <f>ASISTENCIA!AR74</f>
        <v>0</v>
      </c>
      <c r="M73" s="129">
        <f>ASISTENCIA!AS74</f>
        <v>0</v>
      </c>
      <c r="N73" s="129">
        <f>ASISTENCIA!AU74</f>
        <v>0</v>
      </c>
      <c r="O73" s="197"/>
      <c r="P73" s="129">
        <f>ASISTENCIA!AV74</f>
        <v>0</v>
      </c>
      <c r="Q73" s="197"/>
      <c r="R73" s="129">
        <f>ASISTENCIA!AT74</f>
        <v>0</v>
      </c>
      <c r="S73" s="200"/>
      <c r="T73" s="129">
        <f>ASISTENCIA!AW74</f>
        <v>0</v>
      </c>
      <c r="U73" s="129"/>
      <c r="V73" s="200"/>
      <c r="W73" s="129"/>
      <c r="X73" s="129"/>
      <c r="Y73" s="200"/>
      <c r="Z73" s="129"/>
      <c r="AA73" s="200"/>
      <c r="AB73" s="312"/>
      <c r="AC73" s="313"/>
      <c r="AD73" s="313"/>
      <c r="AE73" s="313"/>
      <c r="AF73" s="313"/>
      <c r="AG73" s="313"/>
      <c r="AH73" s="313"/>
      <c r="AI73" s="313"/>
      <c r="AJ73" s="314"/>
      <c r="AK73" s="128" t="str">
        <f t="shared" si="1"/>
        <v/>
      </c>
      <c r="AL73" s="180"/>
    </row>
    <row r="74" spans="1:38" s="183" customFormat="1" ht="15.75" hidden="1" customHeight="1" x14ac:dyDescent="0.25">
      <c r="A74" s="160" t="str">
        <f>IF(+ASISTENCIA!A75="","",ASISTENCIA!A75)</f>
        <v/>
      </c>
      <c r="B74" s="12"/>
      <c r="C74" s="11"/>
      <c r="D74" s="133" t="str">
        <f>IF(+ASISTENCIA!D75="","",ASISTENCIA!D75)</f>
        <v/>
      </c>
      <c r="E74" s="128" t="str">
        <f>IF(+ASISTENCIA!E75="","",ASISTENCIA!E75)</f>
        <v/>
      </c>
      <c r="F74" s="136" t="str">
        <f>IF(+ASISTENCIA!F75="","",ASISTENCIA!F75)</f>
        <v>Pers. Servicio</v>
      </c>
      <c r="G74" s="136" t="str">
        <f>IF(+ASISTENCIA!G75="","",ASISTENCIA!G75)</f>
        <v>Nombrado</v>
      </c>
      <c r="H74" s="129">
        <f>IF(+ASISTENCIA!H75="","",ASISTENCIA!H75)</f>
        <v>40</v>
      </c>
      <c r="I74" s="197"/>
      <c r="J74" s="199">
        <f>ASISTENCIA!AQ75</f>
        <v>0</v>
      </c>
      <c r="K74" s="197"/>
      <c r="L74" s="129">
        <f>ASISTENCIA!AR75</f>
        <v>0</v>
      </c>
      <c r="M74" s="129">
        <f>ASISTENCIA!AS75</f>
        <v>0</v>
      </c>
      <c r="N74" s="129">
        <f>ASISTENCIA!AU75</f>
        <v>0</v>
      </c>
      <c r="O74" s="197"/>
      <c r="P74" s="129">
        <f>ASISTENCIA!AV75</f>
        <v>0</v>
      </c>
      <c r="Q74" s="197"/>
      <c r="R74" s="129">
        <f>ASISTENCIA!AT75</f>
        <v>0</v>
      </c>
      <c r="S74" s="200"/>
      <c r="T74" s="129">
        <f>ASISTENCIA!AW75</f>
        <v>0</v>
      </c>
      <c r="U74" s="129"/>
      <c r="V74" s="200"/>
      <c r="W74" s="129"/>
      <c r="X74" s="129"/>
      <c r="Y74" s="200"/>
      <c r="Z74" s="129"/>
      <c r="AA74" s="200"/>
      <c r="AB74" s="312"/>
      <c r="AC74" s="313"/>
      <c r="AD74" s="313"/>
      <c r="AE74" s="313"/>
      <c r="AF74" s="313"/>
      <c r="AG74" s="313"/>
      <c r="AH74" s="313"/>
      <c r="AI74" s="313"/>
      <c r="AJ74" s="314"/>
      <c r="AK74" s="128" t="str">
        <f t="shared" si="1"/>
        <v/>
      </c>
      <c r="AL74" s="180"/>
    </row>
    <row r="75" spans="1:38" s="183" customFormat="1" ht="15.75" hidden="1" customHeight="1" x14ac:dyDescent="0.25">
      <c r="A75" s="160" t="str">
        <f>IF(+ASISTENCIA!A76="","",ASISTENCIA!A76)</f>
        <v/>
      </c>
      <c r="B75" s="12"/>
      <c r="C75" s="11"/>
      <c r="D75" s="133" t="str">
        <f>IF(+ASISTENCIA!D76="","",ASISTENCIA!D76)</f>
        <v/>
      </c>
      <c r="E75" s="128" t="str">
        <f>IF(+ASISTENCIA!E76="","",ASISTENCIA!E76)</f>
        <v/>
      </c>
      <c r="F75" s="136" t="str">
        <f>IF(+ASISTENCIA!F76="","",ASISTENCIA!F76)</f>
        <v>Pers. Servicio</v>
      </c>
      <c r="G75" s="136" t="str">
        <f>IF(+ASISTENCIA!G76="","",ASISTENCIA!G76)</f>
        <v>Nombrado</v>
      </c>
      <c r="H75" s="129">
        <f>IF(+ASISTENCIA!H76="","",ASISTENCIA!H76)</f>
        <v>40</v>
      </c>
      <c r="I75" s="197"/>
      <c r="J75" s="199">
        <f>ASISTENCIA!AQ76</f>
        <v>0</v>
      </c>
      <c r="K75" s="197"/>
      <c r="L75" s="129">
        <f>ASISTENCIA!AR76</f>
        <v>0</v>
      </c>
      <c r="M75" s="129">
        <f>ASISTENCIA!AS76</f>
        <v>0</v>
      </c>
      <c r="N75" s="129">
        <f>ASISTENCIA!AU76</f>
        <v>0</v>
      </c>
      <c r="O75" s="197"/>
      <c r="P75" s="129">
        <f>ASISTENCIA!AV76</f>
        <v>0</v>
      </c>
      <c r="Q75" s="197"/>
      <c r="R75" s="129">
        <f>ASISTENCIA!AT76</f>
        <v>0</v>
      </c>
      <c r="S75" s="200"/>
      <c r="T75" s="129">
        <f>ASISTENCIA!AW76</f>
        <v>0</v>
      </c>
      <c r="U75" s="129"/>
      <c r="V75" s="200"/>
      <c r="W75" s="129"/>
      <c r="X75" s="129"/>
      <c r="Y75" s="200"/>
      <c r="Z75" s="129"/>
      <c r="AA75" s="200"/>
      <c r="AB75" s="312"/>
      <c r="AC75" s="313"/>
      <c r="AD75" s="313"/>
      <c r="AE75" s="313"/>
      <c r="AF75" s="313"/>
      <c r="AG75" s="313"/>
      <c r="AH75" s="313"/>
      <c r="AI75" s="313"/>
      <c r="AJ75" s="314"/>
      <c r="AK75" s="128" t="str">
        <f t="shared" si="1"/>
        <v/>
      </c>
      <c r="AL75" s="180"/>
    </row>
    <row r="76" spans="1:38" s="183" customFormat="1" ht="15.75" hidden="1" customHeight="1" x14ac:dyDescent="0.25">
      <c r="A76" s="160" t="str">
        <f>IF(+ASISTENCIA!A77="","",ASISTENCIA!A77)</f>
        <v/>
      </c>
      <c r="B76" s="12"/>
      <c r="C76" s="11"/>
      <c r="D76" s="133" t="str">
        <f>IF(+ASISTENCIA!D77="","",ASISTENCIA!D77)</f>
        <v/>
      </c>
      <c r="E76" s="128" t="str">
        <f>IF(+ASISTENCIA!E77="","",ASISTENCIA!E77)</f>
        <v/>
      </c>
      <c r="F76" s="136" t="str">
        <f>IF(+ASISTENCIA!F77="","",ASISTENCIA!F77)</f>
        <v>Pers. Servicio</v>
      </c>
      <c r="G76" s="136" t="str">
        <f>IF(+ASISTENCIA!G77="","",ASISTENCIA!G77)</f>
        <v>Nombrado</v>
      </c>
      <c r="H76" s="129">
        <f>IF(+ASISTENCIA!H77="","",ASISTENCIA!H77)</f>
        <v>40</v>
      </c>
      <c r="I76" s="197"/>
      <c r="J76" s="199">
        <f>ASISTENCIA!AQ77</f>
        <v>0</v>
      </c>
      <c r="K76" s="197"/>
      <c r="L76" s="129">
        <f>ASISTENCIA!AR77</f>
        <v>0</v>
      </c>
      <c r="M76" s="129">
        <f>ASISTENCIA!AS77</f>
        <v>0</v>
      </c>
      <c r="N76" s="129">
        <f>ASISTENCIA!AU77</f>
        <v>0</v>
      </c>
      <c r="O76" s="197"/>
      <c r="P76" s="129">
        <f>ASISTENCIA!AV77</f>
        <v>0</v>
      </c>
      <c r="Q76" s="197"/>
      <c r="R76" s="129">
        <f>ASISTENCIA!AT77</f>
        <v>0</v>
      </c>
      <c r="S76" s="200"/>
      <c r="T76" s="129">
        <f>ASISTENCIA!AW77</f>
        <v>0</v>
      </c>
      <c r="U76" s="129"/>
      <c r="V76" s="200"/>
      <c r="W76" s="129"/>
      <c r="X76" s="129"/>
      <c r="Y76" s="200"/>
      <c r="Z76" s="129"/>
      <c r="AA76" s="200"/>
      <c r="AB76" s="312"/>
      <c r="AC76" s="313"/>
      <c r="AD76" s="313"/>
      <c r="AE76" s="313"/>
      <c r="AF76" s="313"/>
      <c r="AG76" s="313"/>
      <c r="AH76" s="313"/>
      <c r="AI76" s="313"/>
      <c r="AJ76" s="314"/>
      <c r="AK76" s="128" t="str">
        <f t="shared" ref="AK76:AK139" si="3">IF(OR(COUNTIF($I76:$AJ76,"X")&gt;0,COUNTIF($I76:$AJ76,"L")&gt;0),COUNTIF($I76:$AJ76,"X")+COUNTIF($I76:$AJ76,"L"),"")</f>
        <v/>
      </c>
      <c r="AL76" s="180"/>
    </row>
    <row r="77" spans="1:38" s="183" customFormat="1" ht="15.75" hidden="1" customHeight="1" x14ac:dyDescent="0.25">
      <c r="A77" s="160" t="str">
        <f>IF(+ASISTENCIA!A78="","",ASISTENCIA!A78)</f>
        <v/>
      </c>
      <c r="B77" s="12"/>
      <c r="C77" s="11"/>
      <c r="D77" s="133" t="str">
        <f>IF(+ASISTENCIA!D78="","",ASISTENCIA!D78)</f>
        <v/>
      </c>
      <c r="E77" s="128" t="str">
        <f>IF(+ASISTENCIA!E78="","",ASISTENCIA!E78)</f>
        <v/>
      </c>
      <c r="F77" s="136" t="str">
        <f>IF(+ASISTENCIA!F78="","",ASISTENCIA!F78)</f>
        <v>Pers. Servicio</v>
      </c>
      <c r="G77" s="136" t="str">
        <f>IF(+ASISTENCIA!G78="","",ASISTENCIA!G78)</f>
        <v>Nombrado</v>
      </c>
      <c r="H77" s="129">
        <f>IF(+ASISTENCIA!H78="","",ASISTENCIA!H78)</f>
        <v>40</v>
      </c>
      <c r="I77" s="197"/>
      <c r="J77" s="199">
        <f>ASISTENCIA!AQ78</f>
        <v>0</v>
      </c>
      <c r="K77" s="197"/>
      <c r="L77" s="129">
        <f>ASISTENCIA!AR78</f>
        <v>0</v>
      </c>
      <c r="M77" s="129">
        <f>ASISTENCIA!AS78</f>
        <v>0</v>
      </c>
      <c r="N77" s="129">
        <f>ASISTENCIA!AU78</f>
        <v>0</v>
      </c>
      <c r="O77" s="197"/>
      <c r="P77" s="129">
        <f>ASISTENCIA!AV78</f>
        <v>0</v>
      </c>
      <c r="Q77" s="197"/>
      <c r="R77" s="129">
        <f>ASISTENCIA!AT78</f>
        <v>0</v>
      </c>
      <c r="S77" s="200"/>
      <c r="T77" s="129">
        <f>ASISTENCIA!AW78</f>
        <v>0</v>
      </c>
      <c r="U77" s="129"/>
      <c r="V77" s="200"/>
      <c r="W77" s="129"/>
      <c r="X77" s="129"/>
      <c r="Y77" s="200"/>
      <c r="Z77" s="129"/>
      <c r="AA77" s="200"/>
      <c r="AB77" s="312"/>
      <c r="AC77" s="313"/>
      <c r="AD77" s="313"/>
      <c r="AE77" s="313"/>
      <c r="AF77" s="313"/>
      <c r="AG77" s="313"/>
      <c r="AH77" s="313"/>
      <c r="AI77" s="313"/>
      <c r="AJ77" s="314"/>
      <c r="AK77" s="128" t="str">
        <f t="shared" si="3"/>
        <v/>
      </c>
      <c r="AL77" s="180"/>
    </row>
    <row r="78" spans="1:38" s="183" customFormat="1" ht="15.75" hidden="1" customHeight="1" x14ac:dyDescent="0.25">
      <c r="A78" s="160" t="str">
        <f>IF(+ASISTENCIA!A79="","",ASISTENCIA!A79)</f>
        <v/>
      </c>
      <c r="B78" s="12"/>
      <c r="C78" s="11"/>
      <c r="D78" s="133" t="str">
        <f>IF(+ASISTENCIA!D79="","",ASISTENCIA!D79)</f>
        <v/>
      </c>
      <c r="E78" s="128" t="str">
        <f>IF(+ASISTENCIA!E79="","",ASISTENCIA!E79)</f>
        <v/>
      </c>
      <c r="F78" s="136" t="str">
        <f>IF(+ASISTENCIA!F79="","",ASISTENCIA!F79)</f>
        <v>Pers. Servicio</v>
      </c>
      <c r="G78" s="136" t="str">
        <f>IF(+ASISTENCIA!G79="","",ASISTENCIA!G79)</f>
        <v>Nombrado</v>
      </c>
      <c r="H78" s="129">
        <f>IF(+ASISTENCIA!H79="","",ASISTENCIA!H79)</f>
        <v>40</v>
      </c>
      <c r="I78" s="197"/>
      <c r="J78" s="199">
        <f>ASISTENCIA!AQ79</f>
        <v>0</v>
      </c>
      <c r="K78" s="197"/>
      <c r="L78" s="129">
        <f>ASISTENCIA!AR79</f>
        <v>0</v>
      </c>
      <c r="M78" s="129">
        <f>ASISTENCIA!AS79</f>
        <v>0</v>
      </c>
      <c r="N78" s="129">
        <f>ASISTENCIA!AU79</f>
        <v>0</v>
      </c>
      <c r="O78" s="197"/>
      <c r="P78" s="129">
        <f>ASISTENCIA!AV79</f>
        <v>0</v>
      </c>
      <c r="Q78" s="197"/>
      <c r="R78" s="129">
        <f>ASISTENCIA!AT79</f>
        <v>0</v>
      </c>
      <c r="S78" s="200"/>
      <c r="T78" s="129">
        <f>ASISTENCIA!AW79</f>
        <v>0</v>
      </c>
      <c r="U78" s="129"/>
      <c r="V78" s="200"/>
      <c r="W78" s="129"/>
      <c r="X78" s="129"/>
      <c r="Y78" s="200"/>
      <c r="Z78" s="129"/>
      <c r="AA78" s="200"/>
      <c r="AB78" s="312"/>
      <c r="AC78" s="313"/>
      <c r="AD78" s="313"/>
      <c r="AE78" s="313"/>
      <c r="AF78" s="313"/>
      <c r="AG78" s="313"/>
      <c r="AH78" s="313"/>
      <c r="AI78" s="313"/>
      <c r="AJ78" s="314"/>
      <c r="AK78" s="128" t="str">
        <f t="shared" si="3"/>
        <v/>
      </c>
      <c r="AL78" s="180"/>
    </row>
    <row r="79" spans="1:38" s="183" customFormat="1" ht="15.75" hidden="1" customHeight="1" x14ac:dyDescent="0.25">
      <c r="A79" s="160" t="str">
        <f>IF(+ASISTENCIA!A80="","",ASISTENCIA!A80)</f>
        <v/>
      </c>
      <c r="B79" s="12"/>
      <c r="C79" s="11"/>
      <c r="D79" s="133" t="str">
        <f>IF(+ASISTENCIA!D80="","",ASISTENCIA!D80)</f>
        <v/>
      </c>
      <c r="E79" s="128" t="str">
        <f>IF(+ASISTENCIA!E80="","",ASISTENCIA!E80)</f>
        <v/>
      </c>
      <c r="F79" s="136" t="str">
        <f>IF(+ASISTENCIA!F80="","",ASISTENCIA!F80)</f>
        <v>Pers. Servicio</v>
      </c>
      <c r="G79" s="136" t="str">
        <f>IF(+ASISTENCIA!G80="","",ASISTENCIA!G80)</f>
        <v>Nombrado</v>
      </c>
      <c r="H79" s="129">
        <f>IF(+ASISTENCIA!H80="","",ASISTENCIA!H80)</f>
        <v>40</v>
      </c>
      <c r="I79" s="197"/>
      <c r="J79" s="199">
        <f>ASISTENCIA!AQ80</f>
        <v>0</v>
      </c>
      <c r="K79" s="197"/>
      <c r="L79" s="129">
        <f>ASISTENCIA!AR80</f>
        <v>0</v>
      </c>
      <c r="M79" s="129">
        <f>ASISTENCIA!AS80</f>
        <v>0</v>
      </c>
      <c r="N79" s="129">
        <f>ASISTENCIA!AU80</f>
        <v>0</v>
      </c>
      <c r="O79" s="197"/>
      <c r="P79" s="129">
        <f>ASISTENCIA!AV80</f>
        <v>0</v>
      </c>
      <c r="Q79" s="197"/>
      <c r="R79" s="129">
        <f>ASISTENCIA!AT80</f>
        <v>0</v>
      </c>
      <c r="S79" s="200"/>
      <c r="T79" s="129">
        <f>ASISTENCIA!AW80</f>
        <v>0</v>
      </c>
      <c r="U79" s="129"/>
      <c r="V79" s="200"/>
      <c r="W79" s="129"/>
      <c r="X79" s="129"/>
      <c r="Y79" s="200"/>
      <c r="Z79" s="129"/>
      <c r="AA79" s="200"/>
      <c r="AB79" s="312"/>
      <c r="AC79" s="313"/>
      <c r="AD79" s="313"/>
      <c r="AE79" s="313"/>
      <c r="AF79" s="313"/>
      <c r="AG79" s="313"/>
      <c r="AH79" s="313"/>
      <c r="AI79" s="313"/>
      <c r="AJ79" s="314"/>
      <c r="AK79" s="128" t="str">
        <f t="shared" si="3"/>
        <v/>
      </c>
      <c r="AL79" s="180"/>
    </row>
    <row r="80" spans="1:38" s="183" customFormat="1" ht="15.75" hidden="1" customHeight="1" x14ac:dyDescent="0.25">
      <c r="A80" s="160" t="str">
        <f>IF(+ASISTENCIA!A81="","",ASISTENCIA!A81)</f>
        <v/>
      </c>
      <c r="B80" s="12"/>
      <c r="C80" s="11"/>
      <c r="D80" s="133" t="str">
        <f>IF(+ASISTENCIA!D81="","",ASISTENCIA!D81)</f>
        <v/>
      </c>
      <c r="E80" s="128" t="str">
        <f>IF(+ASISTENCIA!E81="","",ASISTENCIA!E81)</f>
        <v/>
      </c>
      <c r="F80" s="136" t="str">
        <f>IF(+ASISTENCIA!F81="","",ASISTENCIA!F81)</f>
        <v>Pers. Servicio</v>
      </c>
      <c r="G80" s="136" t="str">
        <f>IF(+ASISTENCIA!G81="","",ASISTENCIA!G81)</f>
        <v>Nombrado</v>
      </c>
      <c r="H80" s="129">
        <f>IF(+ASISTENCIA!H81="","",ASISTENCIA!H81)</f>
        <v>40</v>
      </c>
      <c r="I80" s="197"/>
      <c r="J80" s="199">
        <f>ASISTENCIA!AQ81</f>
        <v>0</v>
      </c>
      <c r="K80" s="197"/>
      <c r="L80" s="129">
        <f>ASISTENCIA!AR81</f>
        <v>0</v>
      </c>
      <c r="M80" s="129">
        <f>ASISTENCIA!AS81</f>
        <v>0</v>
      </c>
      <c r="N80" s="129">
        <f>ASISTENCIA!AU81</f>
        <v>0</v>
      </c>
      <c r="O80" s="197"/>
      <c r="P80" s="129">
        <f>ASISTENCIA!AV81</f>
        <v>0</v>
      </c>
      <c r="Q80" s="197"/>
      <c r="R80" s="129">
        <f>ASISTENCIA!AT81</f>
        <v>0</v>
      </c>
      <c r="S80" s="200"/>
      <c r="T80" s="129">
        <f>ASISTENCIA!AW81</f>
        <v>0</v>
      </c>
      <c r="U80" s="129"/>
      <c r="V80" s="200"/>
      <c r="W80" s="129"/>
      <c r="X80" s="129"/>
      <c r="Y80" s="200"/>
      <c r="Z80" s="129"/>
      <c r="AA80" s="200"/>
      <c r="AB80" s="312"/>
      <c r="AC80" s="313"/>
      <c r="AD80" s="313"/>
      <c r="AE80" s="313"/>
      <c r="AF80" s="313"/>
      <c r="AG80" s="313"/>
      <c r="AH80" s="313"/>
      <c r="AI80" s="313"/>
      <c r="AJ80" s="314"/>
      <c r="AK80" s="128" t="str">
        <f t="shared" si="3"/>
        <v/>
      </c>
      <c r="AL80" s="180"/>
    </row>
    <row r="81" spans="1:38" s="183" customFormat="1" ht="15.75" hidden="1" customHeight="1" x14ac:dyDescent="0.25">
      <c r="A81" s="160" t="str">
        <f>IF(+ASISTENCIA!A82="","",ASISTENCIA!A82)</f>
        <v/>
      </c>
      <c r="B81" s="12"/>
      <c r="C81" s="11"/>
      <c r="D81" s="133" t="str">
        <f>IF(+ASISTENCIA!D82="","",ASISTENCIA!D82)</f>
        <v/>
      </c>
      <c r="E81" s="128" t="str">
        <f>IF(+ASISTENCIA!E82="","",ASISTENCIA!E82)</f>
        <v/>
      </c>
      <c r="F81" s="136" t="str">
        <f>IF(+ASISTENCIA!F82="","",ASISTENCIA!F82)</f>
        <v>Pers. Servicio</v>
      </c>
      <c r="G81" s="136" t="str">
        <f>IF(+ASISTENCIA!G82="","",ASISTENCIA!G82)</f>
        <v>Nombrado</v>
      </c>
      <c r="H81" s="129">
        <f>IF(+ASISTENCIA!H82="","",ASISTENCIA!H82)</f>
        <v>40</v>
      </c>
      <c r="I81" s="197"/>
      <c r="J81" s="199">
        <f>ASISTENCIA!AQ82</f>
        <v>0</v>
      </c>
      <c r="K81" s="197"/>
      <c r="L81" s="129">
        <f>ASISTENCIA!AR82</f>
        <v>0</v>
      </c>
      <c r="M81" s="129">
        <f>ASISTENCIA!AS82</f>
        <v>0</v>
      </c>
      <c r="N81" s="129">
        <f>ASISTENCIA!AU82</f>
        <v>0</v>
      </c>
      <c r="O81" s="197"/>
      <c r="P81" s="129">
        <f>ASISTENCIA!AV82</f>
        <v>0</v>
      </c>
      <c r="Q81" s="197"/>
      <c r="R81" s="129">
        <f>ASISTENCIA!AT82</f>
        <v>0</v>
      </c>
      <c r="S81" s="200"/>
      <c r="T81" s="129">
        <f>ASISTENCIA!AW82</f>
        <v>0</v>
      </c>
      <c r="U81" s="129"/>
      <c r="V81" s="200"/>
      <c r="W81" s="129"/>
      <c r="X81" s="129"/>
      <c r="Y81" s="200"/>
      <c r="Z81" s="129"/>
      <c r="AA81" s="200"/>
      <c r="AB81" s="312"/>
      <c r="AC81" s="313"/>
      <c r="AD81" s="313"/>
      <c r="AE81" s="313"/>
      <c r="AF81" s="313"/>
      <c r="AG81" s="313"/>
      <c r="AH81" s="313"/>
      <c r="AI81" s="313"/>
      <c r="AJ81" s="314"/>
      <c r="AK81" s="128" t="str">
        <f t="shared" si="3"/>
        <v/>
      </c>
      <c r="AL81" s="180"/>
    </row>
    <row r="82" spans="1:38" s="183" customFormat="1" ht="15.75" hidden="1" customHeight="1" x14ac:dyDescent="0.25">
      <c r="A82" s="160" t="str">
        <f>IF(+ASISTENCIA!A83="","",ASISTENCIA!A83)</f>
        <v/>
      </c>
      <c r="B82" s="12"/>
      <c r="C82" s="11"/>
      <c r="D82" s="133" t="str">
        <f>IF(+ASISTENCIA!D83="","",ASISTENCIA!D83)</f>
        <v/>
      </c>
      <c r="E82" s="128" t="str">
        <f>IF(+ASISTENCIA!E83="","",ASISTENCIA!E83)</f>
        <v/>
      </c>
      <c r="F82" s="136" t="str">
        <f>IF(+ASISTENCIA!F83="","",ASISTENCIA!F83)</f>
        <v>Pers. Servicio</v>
      </c>
      <c r="G82" s="136" t="str">
        <f>IF(+ASISTENCIA!G83="","",ASISTENCIA!G83)</f>
        <v>Nombrado</v>
      </c>
      <c r="H82" s="129">
        <f>IF(+ASISTENCIA!H83="","",ASISTENCIA!H83)</f>
        <v>40</v>
      </c>
      <c r="I82" s="197"/>
      <c r="J82" s="199">
        <f>ASISTENCIA!AQ83</f>
        <v>0</v>
      </c>
      <c r="K82" s="197"/>
      <c r="L82" s="129">
        <f>ASISTENCIA!AR83</f>
        <v>0</v>
      </c>
      <c r="M82" s="129">
        <f>ASISTENCIA!AS83</f>
        <v>0</v>
      </c>
      <c r="N82" s="129">
        <f>ASISTENCIA!AU83</f>
        <v>0</v>
      </c>
      <c r="O82" s="197"/>
      <c r="P82" s="129">
        <f>ASISTENCIA!AV83</f>
        <v>0</v>
      </c>
      <c r="Q82" s="197"/>
      <c r="R82" s="129">
        <f>ASISTENCIA!AT83</f>
        <v>0</v>
      </c>
      <c r="S82" s="200"/>
      <c r="T82" s="129">
        <f>ASISTENCIA!AW83</f>
        <v>0</v>
      </c>
      <c r="U82" s="129"/>
      <c r="V82" s="200"/>
      <c r="W82" s="129"/>
      <c r="X82" s="129"/>
      <c r="Y82" s="200"/>
      <c r="Z82" s="129"/>
      <c r="AA82" s="200"/>
      <c r="AB82" s="312"/>
      <c r="AC82" s="313"/>
      <c r="AD82" s="313"/>
      <c r="AE82" s="313"/>
      <c r="AF82" s="313"/>
      <c r="AG82" s="313"/>
      <c r="AH82" s="313"/>
      <c r="AI82" s="313"/>
      <c r="AJ82" s="314"/>
      <c r="AK82" s="128" t="str">
        <f t="shared" si="3"/>
        <v/>
      </c>
      <c r="AL82" s="180"/>
    </row>
    <row r="83" spans="1:38" s="183" customFormat="1" ht="15.75" hidden="1" customHeight="1" x14ac:dyDescent="0.25">
      <c r="A83" s="160" t="str">
        <f>IF(+ASISTENCIA!A84="","",ASISTENCIA!A84)</f>
        <v/>
      </c>
      <c r="B83" s="12"/>
      <c r="C83" s="11"/>
      <c r="D83" s="133" t="str">
        <f>IF(+ASISTENCIA!D84="","",ASISTENCIA!D84)</f>
        <v/>
      </c>
      <c r="E83" s="128" t="str">
        <f>IF(+ASISTENCIA!E84="","",ASISTENCIA!E84)</f>
        <v/>
      </c>
      <c r="F83" s="136" t="str">
        <f>IF(+ASISTENCIA!F84="","",ASISTENCIA!F84)</f>
        <v>Pers. Servicio</v>
      </c>
      <c r="G83" s="136" t="str">
        <f>IF(+ASISTENCIA!G84="","",ASISTENCIA!G84)</f>
        <v>Nombrado</v>
      </c>
      <c r="H83" s="129">
        <f>IF(+ASISTENCIA!H84="","",ASISTENCIA!H84)</f>
        <v>40</v>
      </c>
      <c r="I83" s="197"/>
      <c r="J83" s="199">
        <f>ASISTENCIA!AQ84</f>
        <v>0</v>
      </c>
      <c r="K83" s="197"/>
      <c r="L83" s="129">
        <f>ASISTENCIA!AR84</f>
        <v>0</v>
      </c>
      <c r="M83" s="129">
        <f>ASISTENCIA!AS84</f>
        <v>0</v>
      </c>
      <c r="N83" s="129">
        <f>ASISTENCIA!AU84</f>
        <v>0</v>
      </c>
      <c r="O83" s="197"/>
      <c r="P83" s="129">
        <f>ASISTENCIA!AV84</f>
        <v>0</v>
      </c>
      <c r="Q83" s="197"/>
      <c r="R83" s="129">
        <f>ASISTENCIA!AT84</f>
        <v>0</v>
      </c>
      <c r="S83" s="200"/>
      <c r="T83" s="129">
        <f>ASISTENCIA!AW84</f>
        <v>0</v>
      </c>
      <c r="U83" s="129"/>
      <c r="V83" s="200"/>
      <c r="W83" s="129"/>
      <c r="X83" s="129"/>
      <c r="Y83" s="200"/>
      <c r="Z83" s="129"/>
      <c r="AA83" s="200"/>
      <c r="AB83" s="312"/>
      <c r="AC83" s="313"/>
      <c r="AD83" s="313"/>
      <c r="AE83" s="313"/>
      <c r="AF83" s="313"/>
      <c r="AG83" s="313"/>
      <c r="AH83" s="313"/>
      <c r="AI83" s="313"/>
      <c r="AJ83" s="314"/>
      <c r="AK83" s="128" t="str">
        <f t="shared" si="3"/>
        <v/>
      </c>
      <c r="AL83" s="180"/>
    </row>
    <row r="84" spans="1:38" s="183" customFormat="1" ht="15.75" hidden="1" customHeight="1" x14ac:dyDescent="0.25">
      <c r="A84" s="160" t="str">
        <f>IF(+ASISTENCIA!A85="","",ASISTENCIA!A85)</f>
        <v/>
      </c>
      <c r="B84" s="12"/>
      <c r="C84" s="11"/>
      <c r="D84" s="133" t="str">
        <f>IF(+ASISTENCIA!D85="","",ASISTENCIA!D85)</f>
        <v/>
      </c>
      <c r="E84" s="128" t="str">
        <f>IF(+ASISTENCIA!E85="","",ASISTENCIA!E85)</f>
        <v/>
      </c>
      <c r="F84" s="136" t="str">
        <f>IF(+ASISTENCIA!F85="","",ASISTENCIA!F85)</f>
        <v>Pers. Servicio</v>
      </c>
      <c r="G84" s="136" t="str">
        <f>IF(+ASISTENCIA!G85="","",ASISTENCIA!G85)</f>
        <v>Nombrado</v>
      </c>
      <c r="H84" s="129">
        <f>IF(+ASISTENCIA!H85="","",ASISTENCIA!H85)</f>
        <v>40</v>
      </c>
      <c r="I84" s="197"/>
      <c r="J84" s="199">
        <f>ASISTENCIA!AQ85</f>
        <v>0</v>
      </c>
      <c r="K84" s="197"/>
      <c r="L84" s="129">
        <f>ASISTENCIA!AR85</f>
        <v>0</v>
      </c>
      <c r="M84" s="129">
        <f>ASISTENCIA!AS85</f>
        <v>0</v>
      </c>
      <c r="N84" s="129">
        <f>ASISTENCIA!AU85</f>
        <v>0</v>
      </c>
      <c r="O84" s="197"/>
      <c r="P84" s="129">
        <f>ASISTENCIA!AV85</f>
        <v>0</v>
      </c>
      <c r="Q84" s="197"/>
      <c r="R84" s="129">
        <f>ASISTENCIA!AT85</f>
        <v>0</v>
      </c>
      <c r="S84" s="200"/>
      <c r="T84" s="129">
        <f>ASISTENCIA!AW85</f>
        <v>0</v>
      </c>
      <c r="U84" s="129"/>
      <c r="V84" s="200"/>
      <c r="W84" s="129"/>
      <c r="X84" s="129"/>
      <c r="Y84" s="200"/>
      <c r="Z84" s="129"/>
      <c r="AA84" s="200"/>
      <c r="AB84" s="312"/>
      <c r="AC84" s="313"/>
      <c r="AD84" s="313"/>
      <c r="AE84" s="313"/>
      <c r="AF84" s="313"/>
      <c r="AG84" s="313"/>
      <c r="AH84" s="313"/>
      <c r="AI84" s="313"/>
      <c r="AJ84" s="314"/>
      <c r="AK84" s="128" t="str">
        <f t="shared" si="3"/>
        <v/>
      </c>
      <c r="AL84" s="180"/>
    </row>
    <row r="85" spans="1:38" s="183" customFormat="1" ht="15.75" hidden="1" customHeight="1" x14ac:dyDescent="0.25">
      <c r="A85" s="160" t="str">
        <f>IF(+ASISTENCIA!A86="","",ASISTENCIA!A86)</f>
        <v/>
      </c>
      <c r="B85" s="12"/>
      <c r="C85" s="11"/>
      <c r="D85" s="133" t="str">
        <f>IF(+ASISTENCIA!D86="","",ASISTENCIA!D86)</f>
        <v/>
      </c>
      <c r="E85" s="128" t="str">
        <f>IF(+ASISTENCIA!E86="","",ASISTENCIA!E86)</f>
        <v/>
      </c>
      <c r="F85" s="136" t="str">
        <f>IF(+ASISTENCIA!F86="","",ASISTENCIA!F86)</f>
        <v>Pers. Servicio</v>
      </c>
      <c r="G85" s="136" t="str">
        <f>IF(+ASISTENCIA!G86="","",ASISTENCIA!G86)</f>
        <v>Nombrado</v>
      </c>
      <c r="H85" s="129">
        <f>IF(+ASISTENCIA!H86="","",ASISTENCIA!H86)</f>
        <v>40</v>
      </c>
      <c r="I85" s="197"/>
      <c r="J85" s="199">
        <f>ASISTENCIA!AQ86</f>
        <v>0</v>
      </c>
      <c r="K85" s="197"/>
      <c r="L85" s="129">
        <f>ASISTENCIA!AR86</f>
        <v>0</v>
      </c>
      <c r="M85" s="129">
        <f>ASISTENCIA!AS86</f>
        <v>0</v>
      </c>
      <c r="N85" s="129">
        <f>ASISTENCIA!AU86</f>
        <v>0</v>
      </c>
      <c r="O85" s="197"/>
      <c r="P85" s="129">
        <f>ASISTENCIA!AV86</f>
        <v>0</v>
      </c>
      <c r="Q85" s="197"/>
      <c r="R85" s="129">
        <f>ASISTENCIA!AT86</f>
        <v>0</v>
      </c>
      <c r="S85" s="200"/>
      <c r="T85" s="129">
        <f>ASISTENCIA!AW86</f>
        <v>0</v>
      </c>
      <c r="U85" s="129"/>
      <c r="V85" s="200"/>
      <c r="W85" s="129"/>
      <c r="X85" s="129"/>
      <c r="Y85" s="200"/>
      <c r="Z85" s="129"/>
      <c r="AA85" s="200"/>
      <c r="AB85" s="312"/>
      <c r="AC85" s="313"/>
      <c r="AD85" s="313"/>
      <c r="AE85" s="313"/>
      <c r="AF85" s="313"/>
      <c r="AG85" s="313"/>
      <c r="AH85" s="313"/>
      <c r="AI85" s="313"/>
      <c r="AJ85" s="314"/>
      <c r="AK85" s="128" t="str">
        <f t="shared" si="3"/>
        <v/>
      </c>
      <c r="AL85" s="180"/>
    </row>
    <row r="86" spans="1:38" s="183" customFormat="1" ht="15.75" hidden="1" customHeight="1" x14ac:dyDescent="0.25">
      <c r="A86" s="160" t="str">
        <f>IF(+ASISTENCIA!A87="","",ASISTENCIA!A87)</f>
        <v/>
      </c>
      <c r="B86" s="12"/>
      <c r="C86" s="11"/>
      <c r="D86" s="133" t="str">
        <f>IF(+ASISTENCIA!D87="","",ASISTENCIA!D87)</f>
        <v/>
      </c>
      <c r="E86" s="128" t="str">
        <f>IF(+ASISTENCIA!E87="","",ASISTENCIA!E87)</f>
        <v/>
      </c>
      <c r="F86" s="136" t="str">
        <f>IF(+ASISTENCIA!F87="","",ASISTENCIA!F87)</f>
        <v>Pers. Servicio</v>
      </c>
      <c r="G86" s="136" t="str">
        <f>IF(+ASISTENCIA!G87="","",ASISTENCIA!G87)</f>
        <v>Nombrado</v>
      </c>
      <c r="H86" s="129">
        <f>IF(+ASISTENCIA!H87="","",ASISTENCIA!H87)</f>
        <v>40</v>
      </c>
      <c r="I86" s="197"/>
      <c r="J86" s="199">
        <f>ASISTENCIA!AQ87</f>
        <v>0</v>
      </c>
      <c r="K86" s="197"/>
      <c r="L86" s="129">
        <f>ASISTENCIA!AR87</f>
        <v>0</v>
      </c>
      <c r="M86" s="129">
        <f>ASISTENCIA!AS87</f>
        <v>0</v>
      </c>
      <c r="N86" s="129">
        <f>ASISTENCIA!AU87</f>
        <v>0</v>
      </c>
      <c r="O86" s="197"/>
      <c r="P86" s="129">
        <f>ASISTENCIA!AV87</f>
        <v>0</v>
      </c>
      <c r="Q86" s="197"/>
      <c r="R86" s="129">
        <f>ASISTENCIA!AT87</f>
        <v>0</v>
      </c>
      <c r="S86" s="200"/>
      <c r="T86" s="129">
        <f>ASISTENCIA!AW87</f>
        <v>0</v>
      </c>
      <c r="U86" s="129"/>
      <c r="V86" s="200"/>
      <c r="W86" s="129"/>
      <c r="X86" s="129"/>
      <c r="Y86" s="200"/>
      <c r="Z86" s="129"/>
      <c r="AA86" s="200"/>
      <c r="AB86" s="312"/>
      <c r="AC86" s="313"/>
      <c r="AD86" s="313"/>
      <c r="AE86" s="313"/>
      <c r="AF86" s="313"/>
      <c r="AG86" s="313"/>
      <c r="AH86" s="313"/>
      <c r="AI86" s="313"/>
      <c r="AJ86" s="314"/>
      <c r="AK86" s="128" t="str">
        <f t="shared" si="3"/>
        <v/>
      </c>
      <c r="AL86" s="180"/>
    </row>
    <row r="87" spans="1:38" s="183" customFormat="1" ht="15.75" hidden="1" customHeight="1" x14ac:dyDescent="0.25">
      <c r="A87" s="160" t="str">
        <f>IF(+ASISTENCIA!A88="","",ASISTENCIA!A88)</f>
        <v/>
      </c>
      <c r="B87" s="12"/>
      <c r="C87" s="11"/>
      <c r="D87" s="133" t="str">
        <f>IF(+ASISTENCIA!D88="","",ASISTENCIA!D88)</f>
        <v/>
      </c>
      <c r="E87" s="128" t="str">
        <f>IF(+ASISTENCIA!E88="","",ASISTENCIA!E88)</f>
        <v/>
      </c>
      <c r="F87" s="136" t="str">
        <f>IF(+ASISTENCIA!F88="","",ASISTENCIA!F88)</f>
        <v>Pers. Servicio</v>
      </c>
      <c r="G87" s="136" t="str">
        <f>IF(+ASISTENCIA!G88="","",ASISTENCIA!G88)</f>
        <v>Nombrado</v>
      </c>
      <c r="H87" s="129">
        <f>IF(+ASISTENCIA!H88="","",ASISTENCIA!H88)</f>
        <v>40</v>
      </c>
      <c r="I87" s="197"/>
      <c r="J87" s="199">
        <f>ASISTENCIA!AQ88</f>
        <v>0</v>
      </c>
      <c r="K87" s="197"/>
      <c r="L87" s="129">
        <f>ASISTENCIA!AR88</f>
        <v>0</v>
      </c>
      <c r="M87" s="129">
        <f>ASISTENCIA!AS88</f>
        <v>0</v>
      </c>
      <c r="N87" s="129">
        <f>ASISTENCIA!AU88</f>
        <v>0</v>
      </c>
      <c r="O87" s="197"/>
      <c r="P87" s="129">
        <f>ASISTENCIA!AV88</f>
        <v>0</v>
      </c>
      <c r="Q87" s="197"/>
      <c r="R87" s="129">
        <f>ASISTENCIA!AT88</f>
        <v>0</v>
      </c>
      <c r="S87" s="200"/>
      <c r="T87" s="129">
        <f>ASISTENCIA!AW88</f>
        <v>0</v>
      </c>
      <c r="U87" s="129"/>
      <c r="V87" s="200"/>
      <c r="W87" s="129"/>
      <c r="X87" s="129"/>
      <c r="Y87" s="200"/>
      <c r="Z87" s="129"/>
      <c r="AA87" s="200"/>
      <c r="AB87" s="312"/>
      <c r="AC87" s="313"/>
      <c r="AD87" s="313"/>
      <c r="AE87" s="313"/>
      <c r="AF87" s="313"/>
      <c r="AG87" s="313"/>
      <c r="AH87" s="313"/>
      <c r="AI87" s="313"/>
      <c r="AJ87" s="314"/>
      <c r="AK87" s="128" t="str">
        <f t="shared" si="3"/>
        <v/>
      </c>
      <c r="AL87" s="180"/>
    </row>
    <row r="88" spans="1:38" s="183" customFormat="1" ht="15.75" hidden="1" customHeight="1" x14ac:dyDescent="0.25">
      <c r="A88" s="160" t="str">
        <f>IF(+ASISTENCIA!A89="","",ASISTENCIA!A89)</f>
        <v/>
      </c>
      <c r="B88" s="12"/>
      <c r="C88" s="11"/>
      <c r="D88" s="133" t="str">
        <f>IF(+ASISTENCIA!D89="","",ASISTENCIA!D89)</f>
        <v/>
      </c>
      <c r="E88" s="128" t="str">
        <f>IF(+ASISTENCIA!E89="","",ASISTENCIA!E89)</f>
        <v/>
      </c>
      <c r="F88" s="136" t="str">
        <f>IF(+ASISTENCIA!F89="","",ASISTENCIA!F89)</f>
        <v>Pers. Servicio</v>
      </c>
      <c r="G88" s="136" t="str">
        <f>IF(+ASISTENCIA!G89="","",ASISTENCIA!G89)</f>
        <v>Nombrado</v>
      </c>
      <c r="H88" s="129">
        <f>IF(+ASISTENCIA!H89="","",ASISTENCIA!H89)</f>
        <v>40</v>
      </c>
      <c r="I88" s="197"/>
      <c r="J88" s="199">
        <f>ASISTENCIA!AQ89</f>
        <v>0</v>
      </c>
      <c r="K88" s="197"/>
      <c r="L88" s="129">
        <f>ASISTENCIA!AR89</f>
        <v>0</v>
      </c>
      <c r="M88" s="129">
        <f>ASISTENCIA!AS89</f>
        <v>0</v>
      </c>
      <c r="N88" s="129">
        <f>ASISTENCIA!AU89</f>
        <v>0</v>
      </c>
      <c r="O88" s="197"/>
      <c r="P88" s="129">
        <f>ASISTENCIA!AV89</f>
        <v>0</v>
      </c>
      <c r="Q88" s="197"/>
      <c r="R88" s="129">
        <f>ASISTENCIA!AT89</f>
        <v>0</v>
      </c>
      <c r="S88" s="200"/>
      <c r="T88" s="129">
        <f>ASISTENCIA!AW89</f>
        <v>0</v>
      </c>
      <c r="U88" s="129"/>
      <c r="V88" s="200"/>
      <c r="W88" s="129"/>
      <c r="X88" s="129"/>
      <c r="Y88" s="200"/>
      <c r="Z88" s="129"/>
      <c r="AA88" s="200"/>
      <c r="AB88" s="312"/>
      <c r="AC88" s="313"/>
      <c r="AD88" s="313"/>
      <c r="AE88" s="313"/>
      <c r="AF88" s="313"/>
      <c r="AG88" s="313"/>
      <c r="AH88" s="313"/>
      <c r="AI88" s="313"/>
      <c r="AJ88" s="314"/>
      <c r="AK88" s="128" t="str">
        <f t="shared" si="3"/>
        <v/>
      </c>
      <c r="AL88" s="180"/>
    </row>
    <row r="89" spans="1:38" s="183" customFormat="1" ht="15.75" hidden="1" customHeight="1" x14ac:dyDescent="0.25">
      <c r="A89" s="160" t="str">
        <f>IF(+ASISTENCIA!A90="","",ASISTENCIA!A90)</f>
        <v/>
      </c>
      <c r="B89" s="12"/>
      <c r="C89" s="11"/>
      <c r="D89" s="133" t="str">
        <f>IF(+ASISTENCIA!D90="","",ASISTENCIA!D90)</f>
        <v/>
      </c>
      <c r="E89" s="128" t="str">
        <f>IF(+ASISTENCIA!E90="","",ASISTENCIA!E90)</f>
        <v/>
      </c>
      <c r="F89" s="136" t="str">
        <f>IF(+ASISTENCIA!F90="","",ASISTENCIA!F90)</f>
        <v>Pers. Servicio</v>
      </c>
      <c r="G89" s="136" t="str">
        <f>IF(+ASISTENCIA!G90="","",ASISTENCIA!G90)</f>
        <v>Nombrado</v>
      </c>
      <c r="H89" s="129">
        <f>IF(+ASISTENCIA!H90="","",ASISTENCIA!H90)</f>
        <v>40</v>
      </c>
      <c r="I89" s="197"/>
      <c r="J89" s="199">
        <f>ASISTENCIA!AQ90</f>
        <v>0</v>
      </c>
      <c r="K89" s="197"/>
      <c r="L89" s="129">
        <f>ASISTENCIA!AR90</f>
        <v>0</v>
      </c>
      <c r="M89" s="129">
        <f>ASISTENCIA!AS90</f>
        <v>0</v>
      </c>
      <c r="N89" s="129">
        <f>ASISTENCIA!AU90</f>
        <v>0</v>
      </c>
      <c r="O89" s="197"/>
      <c r="P89" s="129">
        <f>ASISTENCIA!AV90</f>
        <v>0</v>
      </c>
      <c r="Q89" s="197"/>
      <c r="R89" s="129">
        <f>ASISTENCIA!AT90</f>
        <v>0</v>
      </c>
      <c r="S89" s="200"/>
      <c r="T89" s="129">
        <f>ASISTENCIA!AW90</f>
        <v>0</v>
      </c>
      <c r="U89" s="129"/>
      <c r="V89" s="200"/>
      <c r="W89" s="129"/>
      <c r="X89" s="129"/>
      <c r="Y89" s="200"/>
      <c r="Z89" s="129"/>
      <c r="AA89" s="200"/>
      <c r="AB89" s="312"/>
      <c r="AC89" s="313"/>
      <c r="AD89" s="313"/>
      <c r="AE89" s="313"/>
      <c r="AF89" s="313"/>
      <c r="AG89" s="313"/>
      <c r="AH89" s="313"/>
      <c r="AI89" s="313"/>
      <c r="AJ89" s="314"/>
      <c r="AK89" s="128" t="str">
        <f t="shared" si="3"/>
        <v/>
      </c>
      <c r="AL89" s="180"/>
    </row>
    <row r="90" spans="1:38" s="183" customFormat="1" ht="15.75" hidden="1" customHeight="1" x14ac:dyDescent="0.25">
      <c r="A90" s="160" t="str">
        <f>IF(+ASISTENCIA!A91="","",ASISTENCIA!A91)</f>
        <v/>
      </c>
      <c r="B90" s="12"/>
      <c r="C90" s="11"/>
      <c r="D90" s="133" t="str">
        <f>IF(+ASISTENCIA!D91="","",ASISTENCIA!D91)</f>
        <v/>
      </c>
      <c r="E90" s="128" t="str">
        <f>IF(+ASISTENCIA!E91="","",ASISTENCIA!E91)</f>
        <v/>
      </c>
      <c r="F90" s="136" t="str">
        <f>IF(+ASISTENCIA!F91="","",ASISTENCIA!F91)</f>
        <v>Pers. Servicio</v>
      </c>
      <c r="G90" s="136" t="str">
        <f>IF(+ASISTENCIA!G91="","",ASISTENCIA!G91)</f>
        <v>Nombrado</v>
      </c>
      <c r="H90" s="129">
        <f>IF(+ASISTENCIA!H91="","",ASISTENCIA!H91)</f>
        <v>40</v>
      </c>
      <c r="I90" s="197"/>
      <c r="J90" s="199">
        <f>ASISTENCIA!AQ91</f>
        <v>0</v>
      </c>
      <c r="K90" s="197"/>
      <c r="L90" s="129">
        <f>ASISTENCIA!AR91</f>
        <v>0</v>
      </c>
      <c r="M90" s="129">
        <f>ASISTENCIA!AS91</f>
        <v>0</v>
      </c>
      <c r="N90" s="129">
        <f>ASISTENCIA!AU91</f>
        <v>0</v>
      </c>
      <c r="O90" s="197"/>
      <c r="P90" s="129">
        <f>ASISTENCIA!AV91</f>
        <v>0</v>
      </c>
      <c r="Q90" s="197"/>
      <c r="R90" s="129">
        <f>ASISTENCIA!AT91</f>
        <v>0</v>
      </c>
      <c r="S90" s="200"/>
      <c r="T90" s="129">
        <f>ASISTENCIA!AW91</f>
        <v>0</v>
      </c>
      <c r="U90" s="129"/>
      <c r="V90" s="200"/>
      <c r="W90" s="129"/>
      <c r="X90" s="129"/>
      <c r="Y90" s="200"/>
      <c r="Z90" s="129"/>
      <c r="AA90" s="200"/>
      <c r="AB90" s="312"/>
      <c r="AC90" s="313"/>
      <c r="AD90" s="313"/>
      <c r="AE90" s="313"/>
      <c r="AF90" s="313"/>
      <c r="AG90" s="313"/>
      <c r="AH90" s="313"/>
      <c r="AI90" s="313"/>
      <c r="AJ90" s="314"/>
      <c r="AK90" s="128" t="str">
        <f t="shared" si="3"/>
        <v/>
      </c>
      <c r="AL90" s="180"/>
    </row>
    <row r="91" spans="1:38" s="183" customFormat="1" ht="15.75" hidden="1" customHeight="1" x14ac:dyDescent="0.25">
      <c r="A91" s="160" t="str">
        <f>IF(+ASISTENCIA!A92="","",ASISTENCIA!A92)</f>
        <v/>
      </c>
      <c r="B91" s="12"/>
      <c r="C91" s="11"/>
      <c r="D91" s="133" t="str">
        <f>IF(+ASISTENCIA!D92="","",ASISTENCIA!D92)</f>
        <v/>
      </c>
      <c r="E91" s="128" t="str">
        <f>IF(+ASISTENCIA!E92="","",ASISTENCIA!E92)</f>
        <v/>
      </c>
      <c r="F91" s="136" t="str">
        <f>IF(+ASISTENCIA!F92="","",ASISTENCIA!F92)</f>
        <v>Pers. Servicio</v>
      </c>
      <c r="G91" s="136" t="str">
        <f>IF(+ASISTENCIA!G92="","",ASISTENCIA!G92)</f>
        <v>Nombrado</v>
      </c>
      <c r="H91" s="129">
        <f>IF(+ASISTENCIA!H92="","",ASISTENCIA!H92)</f>
        <v>40</v>
      </c>
      <c r="I91" s="197"/>
      <c r="J91" s="199">
        <f>ASISTENCIA!AQ92</f>
        <v>0</v>
      </c>
      <c r="K91" s="197"/>
      <c r="L91" s="129">
        <f>ASISTENCIA!AR92</f>
        <v>0</v>
      </c>
      <c r="M91" s="129">
        <f>ASISTENCIA!AS92</f>
        <v>0</v>
      </c>
      <c r="N91" s="129">
        <f>ASISTENCIA!AU92</f>
        <v>0</v>
      </c>
      <c r="O91" s="197"/>
      <c r="P91" s="129">
        <f>ASISTENCIA!AV92</f>
        <v>0</v>
      </c>
      <c r="Q91" s="197"/>
      <c r="R91" s="129">
        <f>ASISTENCIA!AT92</f>
        <v>0</v>
      </c>
      <c r="S91" s="200"/>
      <c r="T91" s="129">
        <f>ASISTENCIA!AW92</f>
        <v>0</v>
      </c>
      <c r="U91" s="129"/>
      <c r="V91" s="200"/>
      <c r="W91" s="129"/>
      <c r="X91" s="129"/>
      <c r="Y91" s="200"/>
      <c r="Z91" s="129"/>
      <c r="AA91" s="200"/>
      <c r="AB91" s="312"/>
      <c r="AC91" s="313"/>
      <c r="AD91" s="313"/>
      <c r="AE91" s="313"/>
      <c r="AF91" s="313"/>
      <c r="AG91" s="313"/>
      <c r="AH91" s="313"/>
      <c r="AI91" s="313"/>
      <c r="AJ91" s="314"/>
      <c r="AK91" s="128" t="str">
        <f t="shared" si="3"/>
        <v/>
      </c>
      <c r="AL91" s="180"/>
    </row>
    <row r="92" spans="1:38" s="183" customFormat="1" ht="15.75" hidden="1" customHeight="1" x14ac:dyDescent="0.25">
      <c r="A92" s="160" t="str">
        <f>IF(+ASISTENCIA!A93="","",ASISTENCIA!A93)</f>
        <v/>
      </c>
      <c r="B92" s="12"/>
      <c r="C92" s="11"/>
      <c r="D92" s="133" t="str">
        <f>IF(+ASISTENCIA!D93="","",ASISTENCIA!D93)</f>
        <v/>
      </c>
      <c r="E92" s="128" t="str">
        <f>IF(+ASISTENCIA!E93="","",ASISTENCIA!E93)</f>
        <v/>
      </c>
      <c r="F92" s="136" t="str">
        <f>IF(+ASISTENCIA!F93="","",ASISTENCIA!F93)</f>
        <v>Pers. Servicio</v>
      </c>
      <c r="G92" s="136" t="str">
        <f>IF(+ASISTENCIA!G93="","",ASISTENCIA!G93)</f>
        <v>Nombrado</v>
      </c>
      <c r="H92" s="129">
        <f>IF(+ASISTENCIA!H93="","",ASISTENCIA!H93)</f>
        <v>40</v>
      </c>
      <c r="I92" s="197"/>
      <c r="J92" s="199">
        <f>ASISTENCIA!AQ93</f>
        <v>0</v>
      </c>
      <c r="K92" s="197"/>
      <c r="L92" s="129">
        <f>ASISTENCIA!AR93</f>
        <v>0</v>
      </c>
      <c r="M92" s="129">
        <f>ASISTENCIA!AS93</f>
        <v>0</v>
      </c>
      <c r="N92" s="129">
        <f>ASISTENCIA!AU93</f>
        <v>0</v>
      </c>
      <c r="O92" s="197"/>
      <c r="P92" s="129">
        <f>ASISTENCIA!AV93</f>
        <v>0</v>
      </c>
      <c r="Q92" s="197"/>
      <c r="R92" s="129">
        <f>ASISTENCIA!AT93</f>
        <v>0</v>
      </c>
      <c r="S92" s="200"/>
      <c r="T92" s="129">
        <f>ASISTENCIA!AW93</f>
        <v>0</v>
      </c>
      <c r="U92" s="129"/>
      <c r="V92" s="200"/>
      <c r="W92" s="129"/>
      <c r="X92" s="129"/>
      <c r="Y92" s="200"/>
      <c r="Z92" s="129"/>
      <c r="AA92" s="200"/>
      <c r="AB92" s="312"/>
      <c r="AC92" s="313"/>
      <c r="AD92" s="313"/>
      <c r="AE92" s="313"/>
      <c r="AF92" s="313"/>
      <c r="AG92" s="313"/>
      <c r="AH92" s="313"/>
      <c r="AI92" s="313"/>
      <c r="AJ92" s="314"/>
      <c r="AK92" s="128" t="str">
        <f t="shared" si="3"/>
        <v/>
      </c>
      <c r="AL92" s="180"/>
    </row>
    <row r="93" spans="1:38" s="183" customFormat="1" ht="15.75" hidden="1" customHeight="1" x14ac:dyDescent="0.25">
      <c r="A93" s="160" t="str">
        <f>IF(+ASISTENCIA!A94="","",ASISTENCIA!A94)</f>
        <v/>
      </c>
      <c r="B93" s="12"/>
      <c r="C93" s="11"/>
      <c r="D93" s="133" t="str">
        <f>IF(+ASISTENCIA!D94="","",ASISTENCIA!D94)</f>
        <v/>
      </c>
      <c r="E93" s="128" t="str">
        <f>IF(+ASISTENCIA!E94="","",ASISTENCIA!E94)</f>
        <v/>
      </c>
      <c r="F93" s="136" t="str">
        <f>IF(+ASISTENCIA!F94="","",ASISTENCIA!F94)</f>
        <v>Pers. Servicio</v>
      </c>
      <c r="G93" s="136" t="str">
        <f>IF(+ASISTENCIA!G94="","",ASISTENCIA!G94)</f>
        <v>Nombrado</v>
      </c>
      <c r="H93" s="129">
        <f>IF(+ASISTENCIA!H94="","",ASISTENCIA!H94)</f>
        <v>40</v>
      </c>
      <c r="I93" s="197"/>
      <c r="J93" s="199">
        <f>ASISTENCIA!AQ94</f>
        <v>0</v>
      </c>
      <c r="K93" s="197"/>
      <c r="L93" s="129">
        <f>ASISTENCIA!AR94</f>
        <v>0</v>
      </c>
      <c r="M93" s="129">
        <f>ASISTENCIA!AS94</f>
        <v>0</v>
      </c>
      <c r="N93" s="129">
        <f>ASISTENCIA!AU94</f>
        <v>0</v>
      </c>
      <c r="O93" s="197"/>
      <c r="P93" s="129">
        <f>ASISTENCIA!AV94</f>
        <v>0</v>
      </c>
      <c r="Q93" s="197"/>
      <c r="R93" s="129">
        <f>ASISTENCIA!AT94</f>
        <v>0</v>
      </c>
      <c r="S93" s="200"/>
      <c r="T93" s="129">
        <f>ASISTENCIA!AW94</f>
        <v>0</v>
      </c>
      <c r="U93" s="129"/>
      <c r="V93" s="200"/>
      <c r="W93" s="129"/>
      <c r="X93" s="129"/>
      <c r="Y93" s="200"/>
      <c r="Z93" s="129"/>
      <c r="AA93" s="200"/>
      <c r="AB93" s="312"/>
      <c r="AC93" s="313"/>
      <c r="AD93" s="313"/>
      <c r="AE93" s="313"/>
      <c r="AF93" s="313"/>
      <c r="AG93" s="313"/>
      <c r="AH93" s="313"/>
      <c r="AI93" s="313"/>
      <c r="AJ93" s="314"/>
      <c r="AK93" s="128" t="str">
        <f t="shared" si="3"/>
        <v/>
      </c>
      <c r="AL93" s="180"/>
    </row>
    <row r="94" spans="1:38" s="183" customFormat="1" ht="15.75" hidden="1" customHeight="1" x14ac:dyDescent="0.25">
      <c r="A94" s="160" t="str">
        <f>IF(+ASISTENCIA!A95="","",ASISTENCIA!A95)</f>
        <v/>
      </c>
      <c r="B94" s="12"/>
      <c r="C94" s="11"/>
      <c r="D94" s="133" t="str">
        <f>IF(+ASISTENCIA!D95="","",ASISTENCIA!D95)</f>
        <v/>
      </c>
      <c r="E94" s="128" t="str">
        <f>IF(+ASISTENCIA!E95="","",ASISTENCIA!E95)</f>
        <v/>
      </c>
      <c r="F94" s="136" t="str">
        <f>IF(+ASISTENCIA!F95="","",ASISTENCIA!F95)</f>
        <v>Pers. Servicio</v>
      </c>
      <c r="G94" s="136" t="str">
        <f>IF(+ASISTENCIA!G95="","",ASISTENCIA!G95)</f>
        <v>Nombrado</v>
      </c>
      <c r="H94" s="129">
        <f>IF(+ASISTENCIA!H95="","",ASISTENCIA!H95)</f>
        <v>40</v>
      </c>
      <c r="I94" s="197"/>
      <c r="J94" s="199">
        <f>ASISTENCIA!AQ95</f>
        <v>0</v>
      </c>
      <c r="K94" s="197"/>
      <c r="L94" s="129">
        <f>ASISTENCIA!AR95</f>
        <v>0</v>
      </c>
      <c r="M94" s="129">
        <f>ASISTENCIA!AS95</f>
        <v>0</v>
      </c>
      <c r="N94" s="129">
        <f>ASISTENCIA!AU95</f>
        <v>0</v>
      </c>
      <c r="O94" s="197"/>
      <c r="P94" s="129">
        <f>ASISTENCIA!AV95</f>
        <v>0</v>
      </c>
      <c r="Q94" s="197"/>
      <c r="R94" s="129">
        <f>ASISTENCIA!AT95</f>
        <v>0</v>
      </c>
      <c r="S94" s="200"/>
      <c r="T94" s="129">
        <f>ASISTENCIA!AW95</f>
        <v>0</v>
      </c>
      <c r="U94" s="129"/>
      <c r="V94" s="200"/>
      <c r="W94" s="129"/>
      <c r="X94" s="129"/>
      <c r="Y94" s="200"/>
      <c r="Z94" s="129"/>
      <c r="AA94" s="200"/>
      <c r="AB94" s="312"/>
      <c r="AC94" s="313"/>
      <c r="AD94" s="313"/>
      <c r="AE94" s="313"/>
      <c r="AF94" s="313"/>
      <c r="AG94" s="313"/>
      <c r="AH94" s="313"/>
      <c r="AI94" s="313"/>
      <c r="AJ94" s="314"/>
      <c r="AK94" s="128" t="str">
        <f t="shared" si="3"/>
        <v/>
      </c>
      <c r="AL94" s="180"/>
    </row>
    <row r="95" spans="1:38" s="183" customFormat="1" ht="15.75" hidden="1" customHeight="1" x14ac:dyDescent="0.25">
      <c r="A95" s="160" t="str">
        <f>IF(+ASISTENCIA!A96="","",ASISTENCIA!A96)</f>
        <v/>
      </c>
      <c r="B95" s="12"/>
      <c r="C95" s="11"/>
      <c r="D95" s="133" t="str">
        <f>IF(+ASISTENCIA!D96="","",ASISTENCIA!D96)</f>
        <v/>
      </c>
      <c r="E95" s="128" t="str">
        <f>IF(+ASISTENCIA!E96="","",ASISTENCIA!E96)</f>
        <v/>
      </c>
      <c r="F95" s="136" t="str">
        <f>IF(+ASISTENCIA!F96="","",ASISTENCIA!F96)</f>
        <v>Pers. Servicio</v>
      </c>
      <c r="G95" s="136" t="str">
        <f>IF(+ASISTENCIA!G96="","",ASISTENCIA!G96)</f>
        <v>Nombrado</v>
      </c>
      <c r="H95" s="129">
        <f>IF(+ASISTENCIA!H96="","",ASISTENCIA!H96)</f>
        <v>40</v>
      </c>
      <c r="I95" s="197"/>
      <c r="J95" s="199">
        <f>ASISTENCIA!AQ96</f>
        <v>0</v>
      </c>
      <c r="K95" s="197"/>
      <c r="L95" s="129">
        <f>ASISTENCIA!AR96</f>
        <v>0</v>
      </c>
      <c r="M95" s="129">
        <f>ASISTENCIA!AS96</f>
        <v>0</v>
      </c>
      <c r="N95" s="129">
        <f>ASISTENCIA!AU96</f>
        <v>0</v>
      </c>
      <c r="O95" s="197"/>
      <c r="P95" s="129">
        <f>ASISTENCIA!AV96</f>
        <v>0</v>
      </c>
      <c r="Q95" s="197"/>
      <c r="R95" s="129">
        <f>ASISTENCIA!AT96</f>
        <v>0</v>
      </c>
      <c r="S95" s="200"/>
      <c r="T95" s="129">
        <f>ASISTENCIA!AW96</f>
        <v>0</v>
      </c>
      <c r="U95" s="129"/>
      <c r="V95" s="200"/>
      <c r="W95" s="129"/>
      <c r="X95" s="129"/>
      <c r="Y95" s="200"/>
      <c r="Z95" s="129"/>
      <c r="AA95" s="200"/>
      <c r="AB95" s="312"/>
      <c r="AC95" s="313"/>
      <c r="AD95" s="313"/>
      <c r="AE95" s="313"/>
      <c r="AF95" s="313"/>
      <c r="AG95" s="313"/>
      <c r="AH95" s="313"/>
      <c r="AI95" s="313"/>
      <c r="AJ95" s="314"/>
      <c r="AK95" s="128" t="str">
        <f t="shared" si="3"/>
        <v/>
      </c>
      <c r="AL95" s="180"/>
    </row>
    <row r="96" spans="1:38" s="183" customFormat="1" ht="15.75" hidden="1" customHeight="1" x14ac:dyDescent="0.25">
      <c r="A96" s="160" t="str">
        <f>IF(+ASISTENCIA!A97="","",ASISTENCIA!A97)</f>
        <v/>
      </c>
      <c r="B96" s="12"/>
      <c r="C96" s="11"/>
      <c r="D96" s="133" t="str">
        <f>IF(+ASISTENCIA!D97="","",ASISTENCIA!D97)</f>
        <v/>
      </c>
      <c r="E96" s="128" t="str">
        <f>IF(+ASISTENCIA!E97="","",ASISTENCIA!E97)</f>
        <v/>
      </c>
      <c r="F96" s="136" t="str">
        <f>IF(+ASISTENCIA!F97="","",ASISTENCIA!F97)</f>
        <v>Pers. Servicio</v>
      </c>
      <c r="G96" s="136" t="str">
        <f>IF(+ASISTENCIA!G97="","",ASISTENCIA!G97)</f>
        <v>Nombrado</v>
      </c>
      <c r="H96" s="129">
        <f>IF(+ASISTENCIA!H97="","",ASISTENCIA!H97)</f>
        <v>40</v>
      </c>
      <c r="I96" s="197"/>
      <c r="J96" s="199">
        <f>ASISTENCIA!AQ97</f>
        <v>0</v>
      </c>
      <c r="K96" s="197"/>
      <c r="L96" s="129">
        <f>ASISTENCIA!AR97</f>
        <v>0</v>
      </c>
      <c r="M96" s="129">
        <f>ASISTENCIA!AS97</f>
        <v>0</v>
      </c>
      <c r="N96" s="129">
        <f>ASISTENCIA!AU97</f>
        <v>0</v>
      </c>
      <c r="O96" s="197"/>
      <c r="P96" s="129">
        <f>ASISTENCIA!AV97</f>
        <v>0</v>
      </c>
      <c r="Q96" s="197"/>
      <c r="R96" s="129">
        <f>ASISTENCIA!AT97</f>
        <v>0</v>
      </c>
      <c r="S96" s="200"/>
      <c r="T96" s="129">
        <f>ASISTENCIA!AW97</f>
        <v>0</v>
      </c>
      <c r="U96" s="129"/>
      <c r="V96" s="200"/>
      <c r="W96" s="129"/>
      <c r="X96" s="129"/>
      <c r="Y96" s="200"/>
      <c r="Z96" s="129"/>
      <c r="AA96" s="200"/>
      <c r="AB96" s="312"/>
      <c r="AC96" s="313"/>
      <c r="AD96" s="313"/>
      <c r="AE96" s="313"/>
      <c r="AF96" s="313"/>
      <c r="AG96" s="313"/>
      <c r="AH96" s="313"/>
      <c r="AI96" s="313"/>
      <c r="AJ96" s="314"/>
      <c r="AK96" s="128" t="str">
        <f t="shared" si="3"/>
        <v/>
      </c>
      <c r="AL96" s="180"/>
    </row>
    <row r="97" spans="1:38" s="183" customFormat="1" ht="15.75" hidden="1" customHeight="1" x14ac:dyDescent="0.25">
      <c r="A97" s="160" t="str">
        <f>IF(+ASISTENCIA!A98="","",ASISTENCIA!A98)</f>
        <v/>
      </c>
      <c r="B97" s="12"/>
      <c r="C97" s="11"/>
      <c r="D97" s="133" t="str">
        <f>IF(+ASISTENCIA!D98="","",ASISTENCIA!D98)</f>
        <v/>
      </c>
      <c r="E97" s="128" t="str">
        <f>IF(+ASISTENCIA!E98="","",ASISTENCIA!E98)</f>
        <v/>
      </c>
      <c r="F97" s="136" t="str">
        <f>IF(+ASISTENCIA!F98="","",ASISTENCIA!F98)</f>
        <v>Pers. Servicio</v>
      </c>
      <c r="G97" s="136" t="str">
        <f>IF(+ASISTENCIA!G98="","",ASISTENCIA!G98)</f>
        <v>Nombrado</v>
      </c>
      <c r="H97" s="129">
        <f>IF(+ASISTENCIA!H98="","",ASISTENCIA!H98)</f>
        <v>40</v>
      </c>
      <c r="I97" s="197"/>
      <c r="J97" s="199">
        <f>ASISTENCIA!AQ98</f>
        <v>0</v>
      </c>
      <c r="K97" s="197"/>
      <c r="L97" s="129">
        <f>ASISTENCIA!AR98</f>
        <v>0</v>
      </c>
      <c r="M97" s="129">
        <f>ASISTENCIA!AS98</f>
        <v>0</v>
      </c>
      <c r="N97" s="129">
        <f>ASISTENCIA!AU98</f>
        <v>0</v>
      </c>
      <c r="O97" s="197"/>
      <c r="P97" s="129">
        <f>ASISTENCIA!AV98</f>
        <v>0</v>
      </c>
      <c r="Q97" s="197"/>
      <c r="R97" s="129">
        <f>ASISTENCIA!AT98</f>
        <v>0</v>
      </c>
      <c r="S97" s="200"/>
      <c r="T97" s="129">
        <f>ASISTENCIA!AW98</f>
        <v>0</v>
      </c>
      <c r="U97" s="129"/>
      <c r="V97" s="200"/>
      <c r="W97" s="129"/>
      <c r="X97" s="129"/>
      <c r="Y97" s="200"/>
      <c r="Z97" s="129"/>
      <c r="AA97" s="200"/>
      <c r="AB97" s="312"/>
      <c r="AC97" s="313"/>
      <c r="AD97" s="313"/>
      <c r="AE97" s="313"/>
      <c r="AF97" s="313"/>
      <c r="AG97" s="313"/>
      <c r="AH97" s="313"/>
      <c r="AI97" s="313"/>
      <c r="AJ97" s="314"/>
      <c r="AK97" s="128" t="str">
        <f t="shared" si="3"/>
        <v/>
      </c>
      <c r="AL97" s="180"/>
    </row>
    <row r="98" spans="1:38" s="183" customFormat="1" ht="15.75" hidden="1" customHeight="1" x14ac:dyDescent="0.25">
      <c r="A98" s="160" t="str">
        <f>IF(+ASISTENCIA!A99="","",ASISTENCIA!A99)</f>
        <v/>
      </c>
      <c r="B98" s="12"/>
      <c r="C98" s="11"/>
      <c r="D98" s="133" t="str">
        <f>IF(+ASISTENCIA!D99="","",ASISTENCIA!D99)</f>
        <v/>
      </c>
      <c r="E98" s="128" t="str">
        <f>IF(+ASISTENCIA!E99="","",ASISTENCIA!E99)</f>
        <v/>
      </c>
      <c r="F98" s="136" t="str">
        <f>IF(+ASISTENCIA!F99="","",ASISTENCIA!F99)</f>
        <v>Pers. Servicio</v>
      </c>
      <c r="G98" s="136" t="str">
        <f>IF(+ASISTENCIA!G99="","",ASISTENCIA!G99)</f>
        <v>Nombrado</v>
      </c>
      <c r="H98" s="129">
        <f>IF(+ASISTENCIA!H99="","",ASISTENCIA!H99)</f>
        <v>40</v>
      </c>
      <c r="I98" s="197"/>
      <c r="J98" s="199">
        <f>ASISTENCIA!AQ99</f>
        <v>0</v>
      </c>
      <c r="K98" s="197"/>
      <c r="L98" s="129">
        <f>ASISTENCIA!AR99</f>
        <v>0</v>
      </c>
      <c r="M98" s="129">
        <f>ASISTENCIA!AS99</f>
        <v>0</v>
      </c>
      <c r="N98" s="129">
        <f>ASISTENCIA!AU99</f>
        <v>0</v>
      </c>
      <c r="O98" s="197"/>
      <c r="P98" s="129">
        <f>ASISTENCIA!AV99</f>
        <v>0</v>
      </c>
      <c r="Q98" s="197"/>
      <c r="R98" s="129">
        <f>ASISTENCIA!AT99</f>
        <v>0</v>
      </c>
      <c r="S98" s="200"/>
      <c r="T98" s="129">
        <f>ASISTENCIA!AW99</f>
        <v>0</v>
      </c>
      <c r="U98" s="129"/>
      <c r="V98" s="200"/>
      <c r="W98" s="129"/>
      <c r="X98" s="129"/>
      <c r="Y98" s="200"/>
      <c r="Z98" s="129"/>
      <c r="AA98" s="200"/>
      <c r="AB98" s="312"/>
      <c r="AC98" s="313"/>
      <c r="AD98" s="313"/>
      <c r="AE98" s="313"/>
      <c r="AF98" s="313"/>
      <c r="AG98" s="313"/>
      <c r="AH98" s="313"/>
      <c r="AI98" s="313"/>
      <c r="AJ98" s="314"/>
      <c r="AK98" s="128" t="str">
        <f t="shared" si="3"/>
        <v/>
      </c>
      <c r="AL98" s="180"/>
    </row>
    <row r="99" spans="1:38" s="183" customFormat="1" ht="15.75" hidden="1" customHeight="1" x14ac:dyDescent="0.25">
      <c r="A99" s="160" t="str">
        <f>IF(+ASISTENCIA!A100="","",ASISTENCIA!A100)</f>
        <v/>
      </c>
      <c r="B99" s="12"/>
      <c r="C99" s="11"/>
      <c r="D99" s="133" t="str">
        <f>IF(+ASISTENCIA!D100="","",ASISTENCIA!D100)</f>
        <v/>
      </c>
      <c r="E99" s="128" t="str">
        <f>IF(+ASISTENCIA!E100="","",ASISTENCIA!E100)</f>
        <v/>
      </c>
      <c r="F99" s="136" t="str">
        <f>IF(+ASISTENCIA!F100="","",ASISTENCIA!F100)</f>
        <v>Pers. Servicio</v>
      </c>
      <c r="G99" s="136" t="str">
        <f>IF(+ASISTENCIA!G100="","",ASISTENCIA!G100)</f>
        <v>Nombrado</v>
      </c>
      <c r="H99" s="129">
        <f>IF(+ASISTENCIA!H100="","",ASISTENCIA!H100)</f>
        <v>40</v>
      </c>
      <c r="I99" s="197"/>
      <c r="J99" s="199">
        <f>ASISTENCIA!AQ100</f>
        <v>0</v>
      </c>
      <c r="K99" s="197"/>
      <c r="L99" s="129">
        <f>ASISTENCIA!AR100</f>
        <v>0</v>
      </c>
      <c r="M99" s="129">
        <f>ASISTENCIA!AS100</f>
        <v>0</v>
      </c>
      <c r="N99" s="129">
        <f>ASISTENCIA!AU100</f>
        <v>0</v>
      </c>
      <c r="O99" s="197"/>
      <c r="P99" s="129">
        <f>ASISTENCIA!AV100</f>
        <v>0</v>
      </c>
      <c r="Q99" s="197"/>
      <c r="R99" s="129">
        <f>ASISTENCIA!AT100</f>
        <v>0</v>
      </c>
      <c r="S99" s="200"/>
      <c r="T99" s="129">
        <f>ASISTENCIA!AW100</f>
        <v>0</v>
      </c>
      <c r="U99" s="129"/>
      <c r="V99" s="200"/>
      <c r="W99" s="129"/>
      <c r="X99" s="129"/>
      <c r="Y99" s="200"/>
      <c r="Z99" s="129"/>
      <c r="AA99" s="200"/>
      <c r="AB99" s="312"/>
      <c r="AC99" s="313"/>
      <c r="AD99" s="313"/>
      <c r="AE99" s="313"/>
      <c r="AF99" s="313"/>
      <c r="AG99" s="313"/>
      <c r="AH99" s="313"/>
      <c r="AI99" s="313"/>
      <c r="AJ99" s="314"/>
      <c r="AK99" s="128" t="str">
        <f t="shared" si="3"/>
        <v/>
      </c>
      <c r="AL99" s="180"/>
    </row>
    <row r="100" spans="1:38" s="183" customFormat="1" ht="15.75" hidden="1" customHeight="1" x14ac:dyDescent="0.25">
      <c r="A100" s="160" t="str">
        <f>IF(+ASISTENCIA!A101="","",ASISTENCIA!A101)</f>
        <v/>
      </c>
      <c r="B100" s="12"/>
      <c r="C100" s="11"/>
      <c r="D100" s="133" t="str">
        <f>IF(+ASISTENCIA!D101="","",ASISTENCIA!D101)</f>
        <v/>
      </c>
      <c r="E100" s="128" t="str">
        <f>IF(+ASISTENCIA!E101="","",ASISTENCIA!E101)</f>
        <v/>
      </c>
      <c r="F100" s="136" t="str">
        <f>IF(+ASISTENCIA!F101="","",ASISTENCIA!F101)</f>
        <v>Pers. Servicio</v>
      </c>
      <c r="G100" s="136" t="str">
        <f>IF(+ASISTENCIA!G101="","",ASISTENCIA!G101)</f>
        <v>Nombrado</v>
      </c>
      <c r="H100" s="129">
        <f>IF(+ASISTENCIA!H101="","",ASISTENCIA!H101)</f>
        <v>40</v>
      </c>
      <c r="I100" s="197"/>
      <c r="J100" s="199">
        <f>ASISTENCIA!AQ101</f>
        <v>0</v>
      </c>
      <c r="K100" s="197"/>
      <c r="L100" s="129">
        <f>ASISTENCIA!AR101</f>
        <v>0</v>
      </c>
      <c r="M100" s="129">
        <f>ASISTENCIA!AS101</f>
        <v>0</v>
      </c>
      <c r="N100" s="129">
        <f>ASISTENCIA!AU101</f>
        <v>0</v>
      </c>
      <c r="O100" s="197"/>
      <c r="P100" s="129">
        <f>ASISTENCIA!AV101</f>
        <v>0</v>
      </c>
      <c r="Q100" s="197"/>
      <c r="R100" s="129">
        <f>ASISTENCIA!AT101</f>
        <v>0</v>
      </c>
      <c r="S100" s="200"/>
      <c r="T100" s="129">
        <f>ASISTENCIA!AW101</f>
        <v>0</v>
      </c>
      <c r="U100" s="129"/>
      <c r="V100" s="200"/>
      <c r="W100" s="129"/>
      <c r="X100" s="129"/>
      <c r="Y100" s="200"/>
      <c r="Z100" s="129"/>
      <c r="AA100" s="200"/>
      <c r="AB100" s="312"/>
      <c r="AC100" s="313"/>
      <c r="AD100" s="313"/>
      <c r="AE100" s="313"/>
      <c r="AF100" s="313"/>
      <c r="AG100" s="313"/>
      <c r="AH100" s="313"/>
      <c r="AI100" s="313"/>
      <c r="AJ100" s="314"/>
      <c r="AK100" s="128" t="str">
        <f t="shared" si="3"/>
        <v/>
      </c>
      <c r="AL100" s="180"/>
    </row>
    <row r="101" spans="1:38" s="183" customFormat="1" ht="15.75" hidden="1" customHeight="1" x14ac:dyDescent="0.25">
      <c r="A101" s="160" t="str">
        <f>IF(+ASISTENCIA!A102="","",ASISTENCIA!A102)</f>
        <v/>
      </c>
      <c r="B101" s="12"/>
      <c r="C101" s="11"/>
      <c r="D101" s="133" t="str">
        <f>IF(+ASISTENCIA!D102="","",ASISTENCIA!D102)</f>
        <v/>
      </c>
      <c r="E101" s="128" t="str">
        <f>IF(+ASISTENCIA!E102="","",ASISTENCIA!E102)</f>
        <v/>
      </c>
      <c r="F101" s="136" t="str">
        <f>IF(+ASISTENCIA!F102="","",ASISTENCIA!F102)</f>
        <v>Pers. Servicio</v>
      </c>
      <c r="G101" s="136" t="str">
        <f>IF(+ASISTENCIA!G102="","",ASISTENCIA!G102)</f>
        <v>Nombrado</v>
      </c>
      <c r="H101" s="129">
        <f>IF(+ASISTENCIA!H102="","",ASISTENCIA!H102)</f>
        <v>40</v>
      </c>
      <c r="I101" s="197"/>
      <c r="J101" s="199">
        <f>ASISTENCIA!AQ102</f>
        <v>0</v>
      </c>
      <c r="K101" s="197"/>
      <c r="L101" s="129">
        <f>ASISTENCIA!AR102</f>
        <v>0</v>
      </c>
      <c r="M101" s="129">
        <f>ASISTENCIA!AS102</f>
        <v>0</v>
      </c>
      <c r="N101" s="129">
        <f>ASISTENCIA!AU102</f>
        <v>0</v>
      </c>
      <c r="O101" s="197"/>
      <c r="P101" s="129">
        <f>ASISTENCIA!AV102</f>
        <v>0</v>
      </c>
      <c r="Q101" s="197"/>
      <c r="R101" s="129">
        <f>ASISTENCIA!AT102</f>
        <v>0</v>
      </c>
      <c r="S101" s="200"/>
      <c r="T101" s="129">
        <f>ASISTENCIA!AW102</f>
        <v>0</v>
      </c>
      <c r="U101" s="129"/>
      <c r="V101" s="200"/>
      <c r="W101" s="129"/>
      <c r="X101" s="129"/>
      <c r="Y101" s="200"/>
      <c r="Z101" s="129"/>
      <c r="AA101" s="200"/>
      <c r="AB101" s="312"/>
      <c r="AC101" s="313"/>
      <c r="AD101" s="313"/>
      <c r="AE101" s="313"/>
      <c r="AF101" s="313"/>
      <c r="AG101" s="313"/>
      <c r="AH101" s="313"/>
      <c r="AI101" s="313"/>
      <c r="AJ101" s="314"/>
      <c r="AK101" s="128" t="str">
        <f t="shared" si="3"/>
        <v/>
      </c>
      <c r="AL101" s="180"/>
    </row>
    <row r="102" spans="1:38" s="183" customFormat="1" ht="15.75" hidden="1" customHeight="1" x14ac:dyDescent="0.25">
      <c r="A102" s="160" t="str">
        <f>IF(+ASISTENCIA!A103="","",ASISTENCIA!A103)</f>
        <v/>
      </c>
      <c r="B102" s="12"/>
      <c r="C102" s="11"/>
      <c r="D102" s="133" t="str">
        <f>IF(+ASISTENCIA!D103="","",ASISTENCIA!D103)</f>
        <v/>
      </c>
      <c r="E102" s="128" t="str">
        <f>IF(+ASISTENCIA!E103="","",ASISTENCIA!E103)</f>
        <v/>
      </c>
      <c r="F102" s="136" t="str">
        <f>IF(+ASISTENCIA!F103="","",ASISTENCIA!F103)</f>
        <v>Pers. Servicio</v>
      </c>
      <c r="G102" s="136" t="str">
        <f>IF(+ASISTENCIA!G103="","",ASISTENCIA!G103)</f>
        <v>Nombrado</v>
      </c>
      <c r="H102" s="129">
        <f>IF(+ASISTENCIA!H103="","",ASISTENCIA!H103)</f>
        <v>40</v>
      </c>
      <c r="I102" s="197"/>
      <c r="J102" s="199">
        <f>ASISTENCIA!AQ103</f>
        <v>0</v>
      </c>
      <c r="K102" s="197"/>
      <c r="L102" s="129">
        <f>ASISTENCIA!AR103</f>
        <v>0</v>
      </c>
      <c r="M102" s="129">
        <f>ASISTENCIA!AS103</f>
        <v>0</v>
      </c>
      <c r="N102" s="129">
        <f>ASISTENCIA!AU103</f>
        <v>0</v>
      </c>
      <c r="O102" s="197"/>
      <c r="P102" s="129">
        <f>ASISTENCIA!AV103</f>
        <v>0</v>
      </c>
      <c r="Q102" s="197"/>
      <c r="R102" s="129">
        <f>ASISTENCIA!AT103</f>
        <v>0</v>
      </c>
      <c r="S102" s="200"/>
      <c r="T102" s="129">
        <f>ASISTENCIA!AW103</f>
        <v>0</v>
      </c>
      <c r="U102" s="129"/>
      <c r="V102" s="200"/>
      <c r="W102" s="129"/>
      <c r="X102" s="129"/>
      <c r="Y102" s="200"/>
      <c r="Z102" s="129"/>
      <c r="AA102" s="200"/>
      <c r="AB102" s="312"/>
      <c r="AC102" s="313"/>
      <c r="AD102" s="313"/>
      <c r="AE102" s="313"/>
      <c r="AF102" s="313"/>
      <c r="AG102" s="313"/>
      <c r="AH102" s="313"/>
      <c r="AI102" s="313"/>
      <c r="AJ102" s="314"/>
      <c r="AK102" s="128" t="str">
        <f t="shared" si="3"/>
        <v/>
      </c>
      <c r="AL102" s="180"/>
    </row>
    <row r="103" spans="1:38" s="183" customFormat="1" ht="15.75" hidden="1" customHeight="1" x14ac:dyDescent="0.25">
      <c r="A103" s="160" t="str">
        <f>IF(+ASISTENCIA!A104="","",ASISTENCIA!A104)</f>
        <v/>
      </c>
      <c r="B103" s="12"/>
      <c r="C103" s="11"/>
      <c r="D103" s="133" t="str">
        <f>IF(+ASISTENCIA!D104="","",ASISTENCIA!D104)</f>
        <v/>
      </c>
      <c r="E103" s="128" t="str">
        <f>IF(+ASISTENCIA!E104="","",ASISTENCIA!E104)</f>
        <v/>
      </c>
      <c r="F103" s="136" t="str">
        <f>IF(+ASISTENCIA!F104="","",ASISTENCIA!F104)</f>
        <v>Pers. Servicio</v>
      </c>
      <c r="G103" s="136" t="str">
        <f>IF(+ASISTENCIA!G104="","",ASISTENCIA!G104)</f>
        <v>Nombrado</v>
      </c>
      <c r="H103" s="129">
        <f>IF(+ASISTENCIA!H104="","",ASISTENCIA!H104)</f>
        <v>40</v>
      </c>
      <c r="I103" s="197"/>
      <c r="J103" s="199">
        <f>ASISTENCIA!AQ104</f>
        <v>0</v>
      </c>
      <c r="K103" s="197"/>
      <c r="L103" s="129">
        <f>ASISTENCIA!AR104</f>
        <v>0</v>
      </c>
      <c r="M103" s="129">
        <f>ASISTENCIA!AS104</f>
        <v>0</v>
      </c>
      <c r="N103" s="129">
        <f>ASISTENCIA!AU104</f>
        <v>0</v>
      </c>
      <c r="O103" s="197"/>
      <c r="P103" s="129">
        <f>ASISTENCIA!AV104</f>
        <v>0</v>
      </c>
      <c r="Q103" s="197"/>
      <c r="R103" s="129">
        <f>ASISTENCIA!AT104</f>
        <v>0</v>
      </c>
      <c r="S103" s="200"/>
      <c r="T103" s="129">
        <f>ASISTENCIA!AW104</f>
        <v>0</v>
      </c>
      <c r="U103" s="129"/>
      <c r="V103" s="200"/>
      <c r="W103" s="129"/>
      <c r="X103" s="129"/>
      <c r="Y103" s="200"/>
      <c r="Z103" s="129"/>
      <c r="AA103" s="200"/>
      <c r="AB103" s="312"/>
      <c r="AC103" s="313"/>
      <c r="AD103" s="313"/>
      <c r="AE103" s="313"/>
      <c r="AF103" s="313"/>
      <c r="AG103" s="313"/>
      <c r="AH103" s="313"/>
      <c r="AI103" s="313"/>
      <c r="AJ103" s="314"/>
      <c r="AK103" s="128" t="str">
        <f t="shared" si="3"/>
        <v/>
      </c>
      <c r="AL103" s="180"/>
    </row>
    <row r="104" spans="1:38" s="183" customFormat="1" ht="15.75" hidden="1" customHeight="1" x14ac:dyDescent="0.25">
      <c r="A104" s="160" t="str">
        <f>IF(+ASISTENCIA!A105="","",ASISTENCIA!A105)</f>
        <v/>
      </c>
      <c r="B104" s="12"/>
      <c r="C104" s="11"/>
      <c r="D104" s="133" t="str">
        <f>IF(+ASISTENCIA!D105="","",ASISTENCIA!D105)</f>
        <v/>
      </c>
      <c r="E104" s="128" t="str">
        <f>IF(+ASISTENCIA!E105="","",ASISTENCIA!E105)</f>
        <v/>
      </c>
      <c r="F104" s="136" t="str">
        <f>IF(+ASISTENCIA!F105="","",ASISTENCIA!F105)</f>
        <v>Pers. Servicio</v>
      </c>
      <c r="G104" s="136" t="str">
        <f>IF(+ASISTENCIA!G105="","",ASISTENCIA!G105)</f>
        <v>Nombrado</v>
      </c>
      <c r="H104" s="129">
        <f>IF(+ASISTENCIA!H105="","",ASISTENCIA!H105)</f>
        <v>40</v>
      </c>
      <c r="I104" s="197"/>
      <c r="J104" s="199">
        <f>ASISTENCIA!AQ105</f>
        <v>0</v>
      </c>
      <c r="K104" s="197"/>
      <c r="L104" s="129">
        <f>ASISTENCIA!AR105</f>
        <v>0</v>
      </c>
      <c r="M104" s="129">
        <f>ASISTENCIA!AS105</f>
        <v>0</v>
      </c>
      <c r="N104" s="129">
        <f>ASISTENCIA!AU105</f>
        <v>0</v>
      </c>
      <c r="O104" s="197"/>
      <c r="P104" s="129">
        <f>ASISTENCIA!AV105</f>
        <v>0</v>
      </c>
      <c r="Q104" s="197"/>
      <c r="R104" s="129">
        <f>ASISTENCIA!AT105</f>
        <v>0</v>
      </c>
      <c r="S104" s="200"/>
      <c r="T104" s="129">
        <f>ASISTENCIA!AW105</f>
        <v>0</v>
      </c>
      <c r="U104" s="129"/>
      <c r="V104" s="200"/>
      <c r="W104" s="129"/>
      <c r="X104" s="129"/>
      <c r="Y104" s="200"/>
      <c r="Z104" s="129"/>
      <c r="AA104" s="200"/>
      <c r="AB104" s="312"/>
      <c r="AC104" s="313"/>
      <c r="AD104" s="313"/>
      <c r="AE104" s="313"/>
      <c r="AF104" s="313"/>
      <c r="AG104" s="313"/>
      <c r="AH104" s="313"/>
      <c r="AI104" s="313"/>
      <c r="AJ104" s="314"/>
      <c r="AK104" s="128" t="str">
        <f t="shared" si="3"/>
        <v/>
      </c>
      <c r="AL104" s="180"/>
    </row>
    <row r="105" spans="1:38" s="183" customFormat="1" ht="15.75" hidden="1" customHeight="1" x14ac:dyDescent="0.25">
      <c r="A105" s="160" t="str">
        <f>IF(+ASISTENCIA!A106="","",ASISTENCIA!A106)</f>
        <v/>
      </c>
      <c r="B105" s="12"/>
      <c r="C105" s="11"/>
      <c r="D105" s="133" t="str">
        <f>IF(+ASISTENCIA!D106="","",ASISTENCIA!D106)</f>
        <v/>
      </c>
      <c r="E105" s="128" t="str">
        <f>IF(+ASISTENCIA!E106="","",ASISTENCIA!E106)</f>
        <v/>
      </c>
      <c r="F105" s="136" t="str">
        <f>IF(+ASISTENCIA!F106="","",ASISTENCIA!F106)</f>
        <v>Pers. Servicio</v>
      </c>
      <c r="G105" s="136" t="str">
        <f>IF(+ASISTENCIA!G106="","",ASISTENCIA!G106)</f>
        <v>Nombrado</v>
      </c>
      <c r="H105" s="129">
        <f>IF(+ASISTENCIA!H106="","",ASISTENCIA!H106)</f>
        <v>40</v>
      </c>
      <c r="I105" s="197"/>
      <c r="J105" s="199">
        <f>ASISTENCIA!AQ106</f>
        <v>0</v>
      </c>
      <c r="K105" s="197"/>
      <c r="L105" s="129">
        <f>ASISTENCIA!AR106</f>
        <v>0</v>
      </c>
      <c r="M105" s="129">
        <f>ASISTENCIA!AS106</f>
        <v>0</v>
      </c>
      <c r="N105" s="129">
        <f>ASISTENCIA!AU106</f>
        <v>0</v>
      </c>
      <c r="O105" s="197"/>
      <c r="P105" s="129">
        <f>ASISTENCIA!AV106</f>
        <v>0</v>
      </c>
      <c r="Q105" s="197"/>
      <c r="R105" s="129">
        <f>ASISTENCIA!AT106</f>
        <v>0</v>
      </c>
      <c r="S105" s="200"/>
      <c r="T105" s="129">
        <f>ASISTENCIA!AW106</f>
        <v>0</v>
      </c>
      <c r="U105" s="129"/>
      <c r="V105" s="200"/>
      <c r="W105" s="129"/>
      <c r="X105" s="129"/>
      <c r="Y105" s="200"/>
      <c r="Z105" s="129"/>
      <c r="AA105" s="200"/>
      <c r="AB105" s="312"/>
      <c r="AC105" s="313"/>
      <c r="AD105" s="313"/>
      <c r="AE105" s="313"/>
      <c r="AF105" s="313"/>
      <c r="AG105" s="313"/>
      <c r="AH105" s="313"/>
      <c r="AI105" s="313"/>
      <c r="AJ105" s="314"/>
      <c r="AK105" s="128" t="str">
        <f t="shared" si="3"/>
        <v/>
      </c>
      <c r="AL105" s="180"/>
    </row>
    <row r="106" spans="1:38" s="183" customFormat="1" ht="15.75" hidden="1" customHeight="1" x14ac:dyDescent="0.25">
      <c r="A106" s="160" t="str">
        <f>IF(+ASISTENCIA!A107="","",ASISTENCIA!A107)</f>
        <v/>
      </c>
      <c r="B106" s="12"/>
      <c r="C106" s="11"/>
      <c r="D106" s="133" t="str">
        <f>IF(+ASISTENCIA!D107="","",ASISTENCIA!D107)</f>
        <v/>
      </c>
      <c r="E106" s="128" t="str">
        <f>IF(+ASISTENCIA!E107="","",ASISTENCIA!E107)</f>
        <v/>
      </c>
      <c r="F106" s="136" t="str">
        <f>IF(+ASISTENCIA!F107="","",ASISTENCIA!F107)</f>
        <v>Pers. Servicio</v>
      </c>
      <c r="G106" s="136" t="str">
        <f>IF(+ASISTENCIA!G107="","",ASISTENCIA!G107)</f>
        <v>Nombrado</v>
      </c>
      <c r="H106" s="129">
        <f>IF(+ASISTENCIA!H107="","",ASISTENCIA!H107)</f>
        <v>40</v>
      </c>
      <c r="I106" s="197"/>
      <c r="J106" s="199">
        <f>ASISTENCIA!AQ107</f>
        <v>0</v>
      </c>
      <c r="K106" s="197"/>
      <c r="L106" s="129">
        <f>ASISTENCIA!AR107</f>
        <v>0</v>
      </c>
      <c r="M106" s="129">
        <f>ASISTENCIA!AS107</f>
        <v>0</v>
      </c>
      <c r="N106" s="129">
        <f>ASISTENCIA!AU107</f>
        <v>0</v>
      </c>
      <c r="O106" s="197"/>
      <c r="P106" s="129">
        <f>ASISTENCIA!AV107</f>
        <v>0</v>
      </c>
      <c r="Q106" s="197"/>
      <c r="R106" s="129">
        <f>ASISTENCIA!AT107</f>
        <v>0</v>
      </c>
      <c r="S106" s="200"/>
      <c r="T106" s="129">
        <f>ASISTENCIA!AW107</f>
        <v>0</v>
      </c>
      <c r="U106" s="129"/>
      <c r="V106" s="200"/>
      <c r="W106" s="129"/>
      <c r="X106" s="129"/>
      <c r="Y106" s="200"/>
      <c r="Z106" s="129"/>
      <c r="AA106" s="200"/>
      <c r="AB106" s="312"/>
      <c r="AC106" s="313"/>
      <c r="AD106" s="313"/>
      <c r="AE106" s="313"/>
      <c r="AF106" s="313"/>
      <c r="AG106" s="313"/>
      <c r="AH106" s="313"/>
      <c r="AI106" s="313"/>
      <c r="AJ106" s="314"/>
      <c r="AK106" s="128" t="str">
        <f t="shared" si="3"/>
        <v/>
      </c>
      <c r="AL106" s="180"/>
    </row>
    <row r="107" spans="1:38" s="183" customFormat="1" ht="15.75" hidden="1" customHeight="1" x14ac:dyDescent="0.25">
      <c r="A107" s="160" t="str">
        <f>IF(+ASISTENCIA!A108="","",ASISTENCIA!A108)</f>
        <v/>
      </c>
      <c r="B107" s="12"/>
      <c r="C107" s="11"/>
      <c r="D107" s="133" t="str">
        <f>IF(+ASISTENCIA!D108="","",ASISTENCIA!D108)</f>
        <v/>
      </c>
      <c r="E107" s="128" t="str">
        <f>IF(+ASISTENCIA!E108="","",ASISTENCIA!E108)</f>
        <v/>
      </c>
      <c r="F107" s="136" t="str">
        <f>IF(+ASISTENCIA!F108="","",ASISTENCIA!F108)</f>
        <v>Pers. Servicio</v>
      </c>
      <c r="G107" s="136" t="str">
        <f>IF(+ASISTENCIA!G108="","",ASISTENCIA!G108)</f>
        <v>Nombrado</v>
      </c>
      <c r="H107" s="129">
        <f>IF(+ASISTENCIA!H108="","",ASISTENCIA!H108)</f>
        <v>40</v>
      </c>
      <c r="I107" s="197"/>
      <c r="J107" s="199">
        <f>ASISTENCIA!AQ108</f>
        <v>0</v>
      </c>
      <c r="K107" s="197"/>
      <c r="L107" s="129">
        <f>ASISTENCIA!AR108</f>
        <v>0</v>
      </c>
      <c r="M107" s="129">
        <f>ASISTENCIA!AS108</f>
        <v>0</v>
      </c>
      <c r="N107" s="129">
        <f>ASISTENCIA!AU108</f>
        <v>0</v>
      </c>
      <c r="O107" s="197"/>
      <c r="P107" s="129">
        <f>ASISTENCIA!AV108</f>
        <v>0</v>
      </c>
      <c r="Q107" s="197"/>
      <c r="R107" s="129">
        <f>ASISTENCIA!AT108</f>
        <v>0</v>
      </c>
      <c r="S107" s="200"/>
      <c r="T107" s="129">
        <f>ASISTENCIA!AW108</f>
        <v>0</v>
      </c>
      <c r="U107" s="129"/>
      <c r="V107" s="200"/>
      <c r="W107" s="129"/>
      <c r="X107" s="129"/>
      <c r="Y107" s="200"/>
      <c r="Z107" s="129"/>
      <c r="AA107" s="200"/>
      <c r="AB107" s="312"/>
      <c r="AC107" s="313"/>
      <c r="AD107" s="313"/>
      <c r="AE107" s="313"/>
      <c r="AF107" s="313"/>
      <c r="AG107" s="313"/>
      <c r="AH107" s="313"/>
      <c r="AI107" s="313"/>
      <c r="AJ107" s="314"/>
      <c r="AK107" s="128" t="str">
        <f t="shared" si="3"/>
        <v/>
      </c>
      <c r="AL107" s="180"/>
    </row>
    <row r="108" spans="1:38" s="183" customFormat="1" ht="15.75" hidden="1" customHeight="1" x14ac:dyDescent="0.25">
      <c r="A108" s="160" t="str">
        <f>IF(+ASISTENCIA!A109="","",ASISTENCIA!A109)</f>
        <v/>
      </c>
      <c r="B108" s="12"/>
      <c r="C108" s="11"/>
      <c r="D108" s="133" t="str">
        <f>IF(+ASISTENCIA!D109="","",ASISTENCIA!D109)</f>
        <v/>
      </c>
      <c r="E108" s="128" t="str">
        <f>IF(+ASISTENCIA!E109="","",ASISTENCIA!E109)</f>
        <v/>
      </c>
      <c r="F108" s="136" t="str">
        <f>IF(+ASISTENCIA!F109="","",ASISTENCIA!F109)</f>
        <v>Pers. Servicio</v>
      </c>
      <c r="G108" s="136" t="str">
        <f>IF(+ASISTENCIA!G109="","",ASISTENCIA!G109)</f>
        <v>Nombrado</v>
      </c>
      <c r="H108" s="129">
        <f>IF(+ASISTENCIA!H109="","",ASISTENCIA!H109)</f>
        <v>40</v>
      </c>
      <c r="I108" s="197"/>
      <c r="J108" s="199">
        <f>ASISTENCIA!AQ109</f>
        <v>0</v>
      </c>
      <c r="K108" s="197"/>
      <c r="L108" s="129">
        <f>ASISTENCIA!AR109</f>
        <v>0</v>
      </c>
      <c r="M108" s="129">
        <f>ASISTENCIA!AS109</f>
        <v>0</v>
      </c>
      <c r="N108" s="129">
        <f>ASISTENCIA!AU109</f>
        <v>0</v>
      </c>
      <c r="O108" s="197"/>
      <c r="P108" s="129">
        <f>ASISTENCIA!AV109</f>
        <v>0</v>
      </c>
      <c r="Q108" s="197"/>
      <c r="R108" s="129">
        <f>ASISTENCIA!AT109</f>
        <v>0</v>
      </c>
      <c r="S108" s="200"/>
      <c r="T108" s="129">
        <f>ASISTENCIA!AW109</f>
        <v>0</v>
      </c>
      <c r="U108" s="129"/>
      <c r="V108" s="200"/>
      <c r="W108" s="129"/>
      <c r="X108" s="129"/>
      <c r="Y108" s="200"/>
      <c r="Z108" s="129"/>
      <c r="AA108" s="200"/>
      <c r="AB108" s="312"/>
      <c r="AC108" s="313"/>
      <c r="AD108" s="313"/>
      <c r="AE108" s="313"/>
      <c r="AF108" s="313"/>
      <c r="AG108" s="313"/>
      <c r="AH108" s="313"/>
      <c r="AI108" s="313"/>
      <c r="AJ108" s="314"/>
      <c r="AK108" s="128" t="str">
        <f t="shared" si="3"/>
        <v/>
      </c>
      <c r="AL108" s="180"/>
    </row>
    <row r="109" spans="1:38" s="183" customFormat="1" ht="15.75" hidden="1" customHeight="1" x14ac:dyDescent="0.25">
      <c r="A109" s="160" t="str">
        <f>IF(+ASISTENCIA!A110="","",ASISTENCIA!A110)</f>
        <v/>
      </c>
      <c r="B109" s="12"/>
      <c r="C109" s="11"/>
      <c r="D109" s="133" t="str">
        <f>IF(+ASISTENCIA!D110="","",ASISTENCIA!D110)</f>
        <v/>
      </c>
      <c r="E109" s="128" t="str">
        <f>IF(+ASISTENCIA!E110="","",ASISTENCIA!E110)</f>
        <v/>
      </c>
      <c r="F109" s="136" t="str">
        <f>IF(+ASISTENCIA!F110="","",ASISTENCIA!F110)</f>
        <v>Pers. Servicio</v>
      </c>
      <c r="G109" s="136" t="str">
        <f>IF(+ASISTENCIA!G110="","",ASISTENCIA!G110)</f>
        <v>Nombrado</v>
      </c>
      <c r="H109" s="129">
        <f>IF(+ASISTENCIA!H110="","",ASISTENCIA!H110)</f>
        <v>40</v>
      </c>
      <c r="I109" s="197"/>
      <c r="J109" s="199">
        <f>ASISTENCIA!AQ110</f>
        <v>0</v>
      </c>
      <c r="K109" s="197"/>
      <c r="L109" s="129">
        <f>ASISTENCIA!AR110</f>
        <v>0</v>
      </c>
      <c r="M109" s="129">
        <f>ASISTENCIA!AS110</f>
        <v>0</v>
      </c>
      <c r="N109" s="129">
        <f>ASISTENCIA!AU110</f>
        <v>0</v>
      </c>
      <c r="O109" s="197"/>
      <c r="P109" s="129">
        <f>ASISTENCIA!AV110</f>
        <v>0</v>
      </c>
      <c r="Q109" s="197"/>
      <c r="R109" s="129">
        <f>ASISTENCIA!AT110</f>
        <v>0</v>
      </c>
      <c r="S109" s="200"/>
      <c r="T109" s="129">
        <f>ASISTENCIA!AW110</f>
        <v>0</v>
      </c>
      <c r="U109" s="129"/>
      <c r="V109" s="200"/>
      <c r="W109" s="129"/>
      <c r="X109" s="129"/>
      <c r="Y109" s="200"/>
      <c r="Z109" s="129"/>
      <c r="AA109" s="200"/>
      <c r="AB109" s="312"/>
      <c r="AC109" s="313"/>
      <c r="AD109" s="313"/>
      <c r="AE109" s="313"/>
      <c r="AF109" s="313"/>
      <c r="AG109" s="313"/>
      <c r="AH109" s="313"/>
      <c r="AI109" s="313"/>
      <c r="AJ109" s="314"/>
      <c r="AK109" s="128" t="str">
        <f t="shared" si="3"/>
        <v/>
      </c>
      <c r="AL109" s="180"/>
    </row>
    <row r="110" spans="1:38" s="183" customFormat="1" ht="15.75" hidden="1" customHeight="1" x14ac:dyDescent="0.25">
      <c r="A110" s="160" t="str">
        <f>IF(+ASISTENCIA!A111="","",ASISTENCIA!A111)</f>
        <v/>
      </c>
      <c r="B110" s="12"/>
      <c r="C110" s="11"/>
      <c r="D110" s="133" t="str">
        <f>IF(+ASISTENCIA!D111="","",ASISTENCIA!D111)</f>
        <v/>
      </c>
      <c r="E110" s="128" t="str">
        <f>IF(+ASISTENCIA!E111="","",ASISTENCIA!E111)</f>
        <v/>
      </c>
      <c r="F110" s="136" t="str">
        <f>IF(+ASISTENCIA!F111="","",ASISTENCIA!F111)</f>
        <v>Pers. Servicio</v>
      </c>
      <c r="G110" s="136" t="str">
        <f>IF(+ASISTENCIA!G111="","",ASISTENCIA!G111)</f>
        <v>Nombrado</v>
      </c>
      <c r="H110" s="129">
        <f>IF(+ASISTENCIA!H111="","",ASISTENCIA!H111)</f>
        <v>40</v>
      </c>
      <c r="I110" s="197"/>
      <c r="J110" s="199">
        <f>ASISTENCIA!AQ111</f>
        <v>0</v>
      </c>
      <c r="K110" s="197"/>
      <c r="L110" s="129">
        <f>ASISTENCIA!AR111</f>
        <v>0</v>
      </c>
      <c r="M110" s="129">
        <f>ASISTENCIA!AS111</f>
        <v>0</v>
      </c>
      <c r="N110" s="129">
        <f>ASISTENCIA!AU111</f>
        <v>0</v>
      </c>
      <c r="O110" s="197"/>
      <c r="P110" s="129">
        <f>ASISTENCIA!AV111</f>
        <v>0</v>
      </c>
      <c r="Q110" s="197"/>
      <c r="R110" s="129">
        <f>ASISTENCIA!AT111</f>
        <v>0</v>
      </c>
      <c r="S110" s="200"/>
      <c r="T110" s="129">
        <f>ASISTENCIA!AW111</f>
        <v>0</v>
      </c>
      <c r="U110" s="129"/>
      <c r="V110" s="200"/>
      <c r="W110" s="129"/>
      <c r="X110" s="129"/>
      <c r="Y110" s="200"/>
      <c r="Z110" s="129"/>
      <c r="AA110" s="200"/>
      <c r="AB110" s="312"/>
      <c r="AC110" s="313"/>
      <c r="AD110" s="313"/>
      <c r="AE110" s="313"/>
      <c r="AF110" s="313"/>
      <c r="AG110" s="313"/>
      <c r="AH110" s="313"/>
      <c r="AI110" s="313"/>
      <c r="AJ110" s="314"/>
      <c r="AK110" s="128" t="str">
        <f t="shared" si="3"/>
        <v/>
      </c>
      <c r="AL110" s="180"/>
    </row>
    <row r="111" spans="1:38" s="183" customFormat="1" ht="15.75" hidden="1" customHeight="1" x14ac:dyDescent="0.25">
      <c r="A111" s="160" t="str">
        <f>IF(+ASISTENCIA!A112="","",ASISTENCIA!A112)</f>
        <v/>
      </c>
      <c r="B111" s="12"/>
      <c r="C111" s="11"/>
      <c r="D111" s="133" t="str">
        <f>IF(+ASISTENCIA!D112="","",ASISTENCIA!D112)</f>
        <v/>
      </c>
      <c r="E111" s="128" t="str">
        <f>IF(+ASISTENCIA!E112="","",ASISTENCIA!E112)</f>
        <v/>
      </c>
      <c r="F111" s="136" t="str">
        <f>IF(+ASISTENCIA!F112="","",ASISTENCIA!F112)</f>
        <v>Pers. Servicio</v>
      </c>
      <c r="G111" s="136" t="str">
        <f>IF(+ASISTENCIA!G112="","",ASISTENCIA!G112)</f>
        <v>Nombrado</v>
      </c>
      <c r="H111" s="129">
        <f>IF(+ASISTENCIA!H112="","",ASISTENCIA!H112)</f>
        <v>40</v>
      </c>
      <c r="I111" s="197"/>
      <c r="J111" s="199">
        <f>ASISTENCIA!AQ112</f>
        <v>0</v>
      </c>
      <c r="K111" s="197"/>
      <c r="L111" s="129">
        <f>ASISTENCIA!AR112</f>
        <v>0</v>
      </c>
      <c r="M111" s="129">
        <f>ASISTENCIA!AS112</f>
        <v>0</v>
      </c>
      <c r="N111" s="129">
        <f>ASISTENCIA!AU112</f>
        <v>0</v>
      </c>
      <c r="O111" s="197"/>
      <c r="P111" s="129">
        <f>ASISTENCIA!AV112</f>
        <v>0</v>
      </c>
      <c r="Q111" s="197"/>
      <c r="R111" s="129">
        <f>ASISTENCIA!AT112</f>
        <v>0</v>
      </c>
      <c r="S111" s="200"/>
      <c r="T111" s="129">
        <f>ASISTENCIA!AW112</f>
        <v>0</v>
      </c>
      <c r="U111" s="129"/>
      <c r="V111" s="200"/>
      <c r="W111" s="129"/>
      <c r="X111" s="129"/>
      <c r="Y111" s="200"/>
      <c r="Z111" s="129"/>
      <c r="AA111" s="200"/>
      <c r="AB111" s="312"/>
      <c r="AC111" s="313"/>
      <c r="AD111" s="313"/>
      <c r="AE111" s="313"/>
      <c r="AF111" s="313"/>
      <c r="AG111" s="313"/>
      <c r="AH111" s="313"/>
      <c r="AI111" s="313"/>
      <c r="AJ111" s="314"/>
      <c r="AK111" s="128" t="str">
        <f t="shared" si="3"/>
        <v/>
      </c>
      <c r="AL111" s="180"/>
    </row>
    <row r="112" spans="1:38" s="183" customFormat="1" ht="15.75" hidden="1" customHeight="1" x14ac:dyDescent="0.25">
      <c r="A112" s="160" t="str">
        <f>IF(+ASISTENCIA!A113="","",ASISTENCIA!A113)</f>
        <v/>
      </c>
      <c r="B112" s="12"/>
      <c r="C112" s="11"/>
      <c r="D112" s="133" t="str">
        <f>IF(+ASISTENCIA!D113="","",ASISTENCIA!D113)</f>
        <v/>
      </c>
      <c r="E112" s="128" t="str">
        <f>IF(+ASISTENCIA!E113="","",ASISTENCIA!E113)</f>
        <v/>
      </c>
      <c r="F112" s="136" t="str">
        <f>IF(+ASISTENCIA!F113="","",ASISTENCIA!F113)</f>
        <v>Pers. Servicio</v>
      </c>
      <c r="G112" s="136" t="str">
        <f>IF(+ASISTENCIA!G113="","",ASISTENCIA!G113)</f>
        <v>Nombrado</v>
      </c>
      <c r="H112" s="129">
        <f>IF(+ASISTENCIA!H113="","",ASISTENCIA!H113)</f>
        <v>40</v>
      </c>
      <c r="I112" s="197"/>
      <c r="J112" s="199">
        <f>ASISTENCIA!AQ113</f>
        <v>0</v>
      </c>
      <c r="K112" s="197"/>
      <c r="L112" s="129">
        <f>ASISTENCIA!AR113</f>
        <v>0</v>
      </c>
      <c r="M112" s="129">
        <f>ASISTENCIA!AS113</f>
        <v>0</v>
      </c>
      <c r="N112" s="129">
        <f>ASISTENCIA!AU113</f>
        <v>0</v>
      </c>
      <c r="O112" s="197"/>
      <c r="P112" s="129">
        <f>ASISTENCIA!AV113</f>
        <v>0</v>
      </c>
      <c r="Q112" s="197"/>
      <c r="R112" s="129">
        <f>ASISTENCIA!AT113</f>
        <v>0</v>
      </c>
      <c r="S112" s="200"/>
      <c r="T112" s="129">
        <f>ASISTENCIA!AW113</f>
        <v>0</v>
      </c>
      <c r="U112" s="129"/>
      <c r="V112" s="200"/>
      <c r="W112" s="129"/>
      <c r="X112" s="129"/>
      <c r="Y112" s="200"/>
      <c r="Z112" s="129"/>
      <c r="AA112" s="200"/>
      <c r="AB112" s="312"/>
      <c r="AC112" s="313"/>
      <c r="AD112" s="313"/>
      <c r="AE112" s="313"/>
      <c r="AF112" s="313"/>
      <c r="AG112" s="313"/>
      <c r="AH112" s="313"/>
      <c r="AI112" s="313"/>
      <c r="AJ112" s="314"/>
      <c r="AK112" s="128" t="str">
        <f t="shared" si="3"/>
        <v/>
      </c>
      <c r="AL112" s="180"/>
    </row>
    <row r="113" spans="1:38" s="183" customFormat="1" ht="15.75" hidden="1" customHeight="1" x14ac:dyDescent="0.25">
      <c r="A113" s="160" t="str">
        <f>IF(+ASISTENCIA!A114="","",ASISTENCIA!A114)</f>
        <v/>
      </c>
      <c r="B113" s="12"/>
      <c r="C113" s="11"/>
      <c r="D113" s="133" t="str">
        <f>IF(+ASISTENCIA!D114="","",ASISTENCIA!D114)</f>
        <v/>
      </c>
      <c r="E113" s="128" t="str">
        <f>IF(+ASISTENCIA!E114="","",ASISTENCIA!E114)</f>
        <v/>
      </c>
      <c r="F113" s="136" t="str">
        <f>IF(+ASISTENCIA!F114="","",ASISTENCIA!F114)</f>
        <v>Pers. Servicio</v>
      </c>
      <c r="G113" s="136" t="str">
        <f>IF(+ASISTENCIA!G114="","",ASISTENCIA!G114)</f>
        <v>Nombrado</v>
      </c>
      <c r="H113" s="129">
        <f>IF(+ASISTENCIA!H114="","",ASISTENCIA!H114)</f>
        <v>40</v>
      </c>
      <c r="I113" s="197"/>
      <c r="J113" s="199">
        <f>ASISTENCIA!AQ114</f>
        <v>0</v>
      </c>
      <c r="K113" s="197"/>
      <c r="L113" s="129">
        <f>ASISTENCIA!AR114</f>
        <v>0</v>
      </c>
      <c r="M113" s="129">
        <f>ASISTENCIA!AS114</f>
        <v>0</v>
      </c>
      <c r="N113" s="129">
        <f>ASISTENCIA!AU114</f>
        <v>0</v>
      </c>
      <c r="O113" s="197"/>
      <c r="P113" s="129">
        <f>ASISTENCIA!AV114</f>
        <v>0</v>
      </c>
      <c r="Q113" s="197"/>
      <c r="R113" s="129">
        <f>ASISTENCIA!AT114</f>
        <v>0</v>
      </c>
      <c r="S113" s="200"/>
      <c r="T113" s="129">
        <f>ASISTENCIA!AW114</f>
        <v>0</v>
      </c>
      <c r="U113" s="129"/>
      <c r="V113" s="200"/>
      <c r="W113" s="129"/>
      <c r="X113" s="129"/>
      <c r="Y113" s="200"/>
      <c r="Z113" s="129"/>
      <c r="AA113" s="200"/>
      <c r="AB113" s="312"/>
      <c r="AC113" s="313"/>
      <c r="AD113" s="313"/>
      <c r="AE113" s="313"/>
      <c r="AF113" s="313"/>
      <c r="AG113" s="313"/>
      <c r="AH113" s="313"/>
      <c r="AI113" s="313"/>
      <c r="AJ113" s="314"/>
      <c r="AK113" s="128" t="str">
        <f t="shared" si="3"/>
        <v/>
      </c>
      <c r="AL113" s="180"/>
    </row>
    <row r="114" spans="1:38" s="183" customFormat="1" ht="15.75" hidden="1" customHeight="1" x14ac:dyDescent="0.25">
      <c r="A114" s="160" t="str">
        <f>IF(+ASISTENCIA!A115="","",ASISTENCIA!A115)</f>
        <v/>
      </c>
      <c r="B114" s="12"/>
      <c r="C114" s="11"/>
      <c r="D114" s="133" t="str">
        <f>IF(+ASISTENCIA!D115="","",ASISTENCIA!D115)</f>
        <v/>
      </c>
      <c r="E114" s="128" t="str">
        <f>IF(+ASISTENCIA!E115="","",ASISTENCIA!E115)</f>
        <v/>
      </c>
      <c r="F114" s="136" t="str">
        <f>IF(+ASISTENCIA!F115="","",ASISTENCIA!F115)</f>
        <v>Pers. Servicio</v>
      </c>
      <c r="G114" s="136" t="str">
        <f>IF(+ASISTENCIA!G115="","",ASISTENCIA!G115)</f>
        <v>Nombrado</v>
      </c>
      <c r="H114" s="129">
        <f>IF(+ASISTENCIA!H115="","",ASISTENCIA!H115)</f>
        <v>40</v>
      </c>
      <c r="I114" s="197"/>
      <c r="J114" s="199">
        <f>ASISTENCIA!AQ115</f>
        <v>0</v>
      </c>
      <c r="K114" s="197"/>
      <c r="L114" s="129">
        <f>ASISTENCIA!AR115</f>
        <v>0</v>
      </c>
      <c r="M114" s="129">
        <f>ASISTENCIA!AS115</f>
        <v>0</v>
      </c>
      <c r="N114" s="129">
        <f>ASISTENCIA!AU115</f>
        <v>0</v>
      </c>
      <c r="O114" s="197"/>
      <c r="P114" s="129">
        <f>ASISTENCIA!AV115</f>
        <v>0</v>
      </c>
      <c r="Q114" s="197"/>
      <c r="R114" s="129">
        <f>ASISTENCIA!AT115</f>
        <v>0</v>
      </c>
      <c r="S114" s="200"/>
      <c r="T114" s="129">
        <f>ASISTENCIA!AW115</f>
        <v>0</v>
      </c>
      <c r="U114" s="129"/>
      <c r="V114" s="200"/>
      <c r="W114" s="129"/>
      <c r="X114" s="129"/>
      <c r="Y114" s="200"/>
      <c r="Z114" s="129"/>
      <c r="AA114" s="200"/>
      <c r="AB114" s="312"/>
      <c r="AC114" s="313"/>
      <c r="AD114" s="313"/>
      <c r="AE114" s="313"/>
      <c r="AF114" s="313"/>
      <c r="AG114" s="313"/>
      <c r="AH114" s="313"/>
      <c r="AI114" s="313"/>
      <c r="AJ114" s="314"/>
      <c r="AK114" s="128" t="str">
        <f t="shared" si="3"/>
        <v/>
      </c>
      <c r="AL114" s="180"/>
    </row>
    <row r="115" spans="1:38" s="183" customFormat="1" ht="15.75" hidden="1" customHeight="1" x14ac:dyDescent="0.25">
      <c r="A115" s="160" t="str">
        <f>IF(+ASISTENCIA!A116="","",ASISTENCIA!A116)</f>
        <v/>
      </c>
      <c r="B115" s="12"/>
      <c r="C115" s="11"/>
      <c r="D115" s="133" t="str">
        <f>IF(+ASISTENCIA!D116="","",ASISTENCIA!D116)</f>
        <v/>
      </c>
      <c r="E115" s="128" t="str">
        <f>IF(+ASISTENCIA!E116="","",ASISTENCIA!E116)</f>
        <v/>
      </c>
      <c r="F115" s="136" t="str">
        <f>IF(+ASISTENCIA!F116="","",ASISTENCIA!F116)</f>
        <v>Pers. Servicio</v>
      </c>
      <c r="G115" s="136" t="str">
        <f>IF(+ASISTENCIA!G116="","",ASISTENCIA!G116)</f>
        <v>Nombrado</v>
      </c>
      <c r="H115" s="129">
        <f>IF(+ASISTENCIA!H116="","",ASISTENCIA!H116)</f>
        <v>40</v>
      </c>
      <c r="I115" s="197"/>
      <c r="J115" s="199">
        <f>ASISTENCIA!AQ116</f>
        <v>0</v>
      </c>
      <c r="K115" s="197"/>
      <c r="L115" s="129">
        <f>ASISTENCIA!AR116</f>
        <v>0</v>
      </c>
      <c r="M115" s="129">
        <f>ASISTENCIA!AS116</f>
        <v>0</v>
      </c>
      <c r="N115" s="129">
        <f>ASISTENCIA!AU116</f>
        <v>0</v>
      </c>
      <c r="O115" s="197"/>
      <c r="P115" s="129">
        <f>ASISTENCIA!AV116</f>
        <v>0</v>
      </c>
      <c r="Q115" s="197"/>
      <c r="R115" s="129">
        <f>ASISTENCIA!AT116</f>
        <v>0</v>
      </c>
      <c r="S115" s="200"/>
      <c r="T115" s="129">
        <f>ASISTENCIA!AW116</f>
        <v>0</v>
      </c>
      <c r="U115" s="129"/>
      <c r="V115" s="200"/>
      <c r="W115" s="129"/>
      <c r="X115" s="129"/>
      <c r="Y115" s="200"/>
      <c r="Z115" s="129"/>
      <c r="AA115" s="200"/>
      <c r="AB115" s="312"/>
      <c r="AC115" s="313"/>
      <c r="AD115" s="313"/>
      <c r="AE115" s="313"/>
      <c r="AF115" s="313"/>
      <c r="AG115" s="313"/>
      <c r="AH115" s="313"/>
      <c r="AI115" s="313"/>
      <c r="AJ115" s="314"/>
      <c r="AK115" s="128" t="str">
        <f t="shared" si="3"/>
        <v/>
      </c>
      <c r="AL115" s="180"/>
    </row>
    <row r="116" spans="1:38" s="183" customFormat="1" ht="15.75" hidden="1" customHeight="1" x14ac:dyDescent="0.25">
      <c r="A116" s="160" t="str">
        <f>IF(+ASISTENCIA!A117="","",ASISTENCIA!A117)</f>
        <v/>
      </c>
      <c r="B116" s="12"/>
      <c r="C116" s="11"/>
      <c r="D116" s="133" t="str">
        <f>IF(+ASISTENCIA!D117="","",ASISTENCIA!D117)</f>
        <v/>
      </c>
      <c r="E116" s="128" t="str">
        <f>IF(+ASISTENCIA!E117="","",ASISTENCIA!E117)</f>
        <v/>
      </c>
      <c r="F116" s="136" t="str">
        <f>IF(+ASISTENCIA!F117="","",ASISTENCIA!F117)</f>
        <v>Pers. Servicio</v>
      </c>
      <c r="G116" s="136" t="str">
        <f>IF(+ASISTENCIA!G117="","",ASISTENCIA!G117)</f>
        <v>Nombrado</v>
      </c>
      <c r="H116" s="129">
        <f>IF(+ASISTENCIA!H117="","",ASISTENCIA!H117)</f>
        <v>40</v>
      </c>
      <c r="I116" s="197"/>
      <c r="J116" s="199">
        <f>ASISTENCIA!AQ117</f>
        <v>0</v>
      </c>
      <c r="K116" s="197"/>
      <c r="L116" s="129">
        <f>ASISTENCIA!AR117</f>
        <v>0</v>
      </c>
      <c r="M116" s="129">
        <f>ASISTENCIA!AS117</f>
        <v>0</v>
      </c>
      <c r="N116" s="129">
        <f>ASISTENCIA!AU117</f>
        <v>0</v>
      </c>
      <c r="O116" s="197"/>
      <c r="P116" s="129">
        <f>ASISTENCIA!AV117</f>
        <v>0</v>
      </c>
      <c r="Q116" s="197"/>
      <c r="R116" s="129">
        <f>ASISTENCIA!AT117</f>
        <v>0</v>
      </c>
      <c r="S116" s="200"/>
      <c r="T116" s="129">
        <f>ASISTENCIA!AW117</f>
        <v>0</v>
      </c>
      <c r="U116" s="129"/>
      <c r="V116" s="200"/>
      <c r="W116" s="129"/>
      <c r="X116" s="129"/>
      <c r="Y116" s="200"/>
      <c r="Z116" s="129"/>
      <c r="AA116" s="200"/>
      <c r="AB116" s="312"/>
      <c r="AC116" s="313"/>
      <c r="AD116" s="313"/>
      <c r="AE116" s="313"/>
      <c r="AF116" s="313"/>
      <c r="AG116" s="313"/>
      <c r="AH116" s="313"/>
      <c r="AI116" s="313"/>
      <c r="AJ116" s="314"/>
      <c r="AK116" s="128" t="str">
        <f t="shared" si="3"/>
        <v/>
      </c>
      <c r="AL116" s="180"/>
    </row>
    <row r="117" spans="1:38" s="183" customFormat="1" ht="15.75" hidden="1" customHeight="1" x14ac:dyDescent="0.25">
      <c r="A117" s="160" t="str">
        <f>IF(+ASISTENCIA!A118="","",ASISTENCIA!A118)</f>
        <v/>
      </c>
      <c r="B117" s="12"/>
      <c r="C117" s="11"/>
      <c r="D117" s="133" t="str">
        <f>IF(+ASISTENCIA!D118="","",ASISTENCIA!D118)</f>
        <v/>
      </c>
      <c r="E117" s="128" t="str">
        <f>IF(+ASISTENCIA!E118="","",ASISTENCIA!E118)</f>
        <v/>
      </c>
      <c r="F117" s="136" t="str">
        <f>IF(+ASISTENCIA!F118="","",ASISTENCIA!F118)</f>
        <v>Pers. Servicio</v>
      </c>
      <c r="G117" s="136" t="str">
        <f>IF(+ASISTENCIA!G118="","",ASISTENCIA!G118)</f>
        <v>Nombrado</v>
      </c>
      <c r="H117" s="129">
        <f>IF(+ASISTENCIA!H118="","",ASISTENCIA!H118)</f>
        <v>40</v>
      </c>
      <c r="I117" s="197"/>
      <c r="J117" s="199">
        <f>ASISTENCIA!AQ118</f>
        <v>0</v>
      </c>
      <c r="K117" s="197"/>
      <c r="L117" s="129">
        <f>ASISTENCIA!AR118</f>
        <v>0</v>
      </c>
      <c r="M117" s="129">
        <f>ASISTENCIA!AS118</f>
        <v>0</v>
      </c>
      <c r="N117" s="129">
        <f>ASISTENCIA!AU118</f>
        <v>0</v>
      </c>
      <c r="O117" s="197"/>
      <c r="P117" s="129">
        <f>ASISTENCIA!AV118</f>
        <v>0</v>
      </c>
      <c r="Q117" s="197"/>
      <c r="R117" s="129">
        <f>ASISTENCIA!AT118</f>
        <v>0</v>
      </c>
      <c r="S117" s="200"/>
      <c r="T117" s="129">
        <f>ASISTENCIA!AW118</f>
        <v>0</v>
      </c>
      <c r="U117" s="129"/>
      <c r="V117" s="200"/>
      <c r="W117" s="129"/>
      <c r="X117" s="129"/>
      <c r="Y117" s="200"/>
      <c r="Z117" s="129"/>
      <c r="AA117" s="200"/>
      <c r="AB117" s="312"/>
      <c r="AC117" s="313"/>
      <c r="AD117" s="313"/>
      <c r="AE117" s="313"/>
      <c r="AF117" s="313"/>
      <c r="AG117" s="313"/>
      <c r="AH117" s="313"/>
      <c r="AI117" s="313"/>
      <c r="AJ117" s="314"/>
      <c r="AK117" s="128" t="str">
        <f t="shared" si="3"/>
        <v/>
      </c>
      <c r="AL117" s="180"/>
    </row>
    <row r="118" spans="1:38" s="183" customFormat="1" ht="15.75" hidden="1" customHeight="1" x14ac:dyDescent="0.25">
      <c r="A118" s="160" t="str">
        <f>IF(+ASISTENCIA!A119="","",ASISTENCIA!A119)</f>
        <v/>
      </c>
      <c r="B118" s="12"/>
      <c r="C118" s="11"/>
      <c r="D118" s="133" t="str">
        <f>IF(+ASISTENCIA!D119="","",ASISTENCIA!D119)</f>
        <v/>
      </c>
      <c r="E118" s="128" t="str">
        <f>IF(+ASISTENCIA!E119="","",ASISTENCIA!E119)</f>
        <v/>
      </c>
      <c r="F118" s="136" t="str">
        <f>IF(+ASISTENCIA!F119="","",ASISTENCIA!F119)</f>
        <v>Pers. Servicio</v>
      </c>
      <c r="G118" s="136" t="str">
        <f>IF(+ASISTENCIA!G119="","",ASISTENCIA!G119)</f>
        <v>Nombrado</v>
      </c>
      <c r="H118" s="129">
        <f>IF(+ASISTENCIA!H119="","",ASISTENCIA!H119)</f>
        <v>40</v>
      </c>
      <c r="I118" s="197"/>
      <c r="J118" s="199">
        <f>ASISTENCIA!AQ119</f>
        <v>0</v>
      </c>
      <c r="K118" s="197"/>
      <c r="L118" s="129">
        <f>ASISTENCIA!AR119</f>
        <v>0</v>
      </c>
      <c r="M118" s="129">
        <f>ASISTENCIA!AS119</f>
        <v>0</v>
      </c>
      <c r="N118" s="129">
        <f>ASISTENCIA!AU119</f>
        <v>0</v>
      </c>
      <c r="O118" s="197"/>
      <c r="P118" s="129">
        <f>ASISTENCIA!AV119</f>
        <v>0</v>
      </c>
      <c r="Q118" s="197"/>
      <c r="R118" s="129">
        <f>ASISTENCIA!AT119</f>
        <v>0</v>
      </c>
      <c r="S118" s="200"/>
      <c r="T118" s="129">
        <f>ASISTENCIA!AW119</f>
        <v>0</v>
      </c>
      <c r="U118" s="129"/>
      <c r="V118" s="200"/>
      <c r="W118" s="129"/>
      <c r="X118" s="129"/>
      <c r="Y118" s="200"/>
      <c r="Z118" s="129"/>
      <c r="AA118" s="200"/>
      <c r="AB118" s="312"/>
      <c r="AC118" s="313"/>
      <c r="AD118" s="313"/>
      <c r="AE118" s="313"/>
      <c r="AF118" s="313"/>
      <c r="AG118" s="313"/>
      <c r="AH118" s="313"/>
      <c r="AI118" s="313"/>
      <c r="AJ118" s="314"/>
      <c r="AK118" s="128" t="str">
        <f t="shared" si="3"/>
        <v/>
      </c>
      <c r="AL118" s="180"/>
    </row>
    <row r="119" spans="1:38" s="183" customFormat="1" ht="15.75" hidden="1" customHeight="1" x14ac:dyDescent="0.25">
      <c r="A119" s="160" t="str">
        <f>IF(+ASISTENCIA!A120="","",ASISTENCIA!A120)</f>
        <v/>
      </c>
      <c r="B119" s="12"/>
      <c r="C119" s="11"/>
      <c r="D119" s="133" t="str">
        <f>IF(+ASISTENCIA!D120="","",ASISTENCIA!D120)</f>
        <v/>
      </c>
      <c r="E119" s="128" t="str">
        <f>IF(+ASISTENCIA!E120="","",ASISTENCIA!E120)</f>
        <v/>
      </c>
      <c r="F119" s="136" t="str">
        <f>IF(+ASISTENCIA!F120="","",ASISTENCIA!F120)</f>
        <v>Pers. Servicio</v>
      </c>
      <c r="G119" s="136" t="str">
        <f>IF(+ASISTENCIA!G120="","",ASISTENCIA!G120)</f>
        <v>Nombrado</v>
      </c>
      <c r="H119" s="129">
        <f>IF(+ASISTENCIA!H120="","",ASISTENCIA!H120)</f>
        <v>40</v>
      </c>
      <c r="I119" s="197"/>
      <c r="J119" s="199">
        <f>ASISTENCIA!AQ120</f>
        <v>0</v>
      </c>
      <c r="K119" s="197"/>
      <c r="L119" s="129">
        <f>ASISTENCIA!AR120</f>
        <v>0</v>
      </c>
      <c r="M119" s="129">
        <f>ASISTENCIA!AS120</f>
        <v>0</v>
      </c>
      <c r="N119" s="129">
        <f>ASISTENCIA!AU120</f>
        <v>0</v>
      </c>
      <c r="O119" s="197"/>
      <c r="P119" s="129">
        <f>ASISTENCIA!AV120</f>
        <v>0</v>
      </c>
      <c r="Q119" s="197"/>
      <c r="R119" s="129">
        <f>ASISTENCIA!AT120</f>
        <v>0</v>
      </c>
      <c r="S119" s="200"/>
      <c r="T119" s="129">
        <f>ASISTENCIA!AW120</f>
        <v>0</v>
      </c>
      <c r="U119" s="129"/>
      <c r="V119" s="200"/>
      <c r="W119" s="129"/>
      <c r="X119" s="129"/>
      <c r="Y119" s="200"/>
      <c r="Z119" s="129"/>
      <c r="AA119" s="200"/>
      <c r="AB119" s="312"/>
      <c r="AC119" s="313"/>
      <c r="AD119" s="313"/>
      <c r="AE119" s="313"/>
      <c r="AF119" s="313"/>
      <c r="AG119" s="313"/>
      <c r="AH119" s="313"/>
      <c r="AI119" s="313"/>
      <c r="AJ119" s="314"/>
      <c r="AK119" s="128" t="str">
        <f t="shared" si="3"/>
        <v/>
      </c>
      <c r="AL119" s="180"/>
    </row>
    <row r="120" spans="1:38" s="183" customFormat="1" ht="15.75" hidden="1" customHeight="1" x14ac:dyDescent="0.25">
      <c r="A120" s="160" t="str">
        <f>IF(+ASISTENCIA!A121="","",ASISTENCIA!A121)</f>
        <v/>
      </c>
      <c r="B120" s="12"/>
      <c r="C120" s="11"/>
      <c r="D120" s="133" t="str">
        <f>IF(+ASISTENCIA!D121="","",ASISTENCIA!D121)</f>
        <v/>
      </c>
      <c r="E120" s="128" t="str">
        <f>IF(+ASISTENCIA!E121="","",ASISTENCIA!E121)</f>
        <v/>
      </c>
      <c r="F120" s="136" t="str">
        <f>IF(+ASISTENCIA!F121="","",ASISTENCIA!F121)</f>
        <v>Pers. Servicio</v>
      </c>
      <c r="G120" s="136" t="str">
        <f>IF(+ASISTENCIA!G121="","",ASISTENCIA!G121)</f>
        <v>Nombrado</v>
      </c>
      <c r="H120" s="129">
        <f>IF(+ASISTENCIA!H121="","",ASISTENCIA!H121)</f>
        <v>40</v>
      </c>
      <c r="I120" s="197"/>
      <c r="J120" s="199">
        <f>ASISTENCIA!AQ121</f>
        <v>0</v>
      </c>
      <c r="K120" s="197"/>
      <c r="L120" s="129">
        <f>ASISTENCIA!AR121</f>
        <v>0</v>
      </c>
      <c r="M120" s="129">
        <f>ASISTENCIA!AS121</f>
        <v>0</v>
      </c>
      <c r="N120" s="129">
        <f>ASISTENCIA!AU121</f>
        <v>0</v>
      </c>
      <c r="O120" s="197"/>
      <c r="P120" s="129">
        <f>ASISTENCIA!AV121</f>
        <v>0</v>
      </c>
      <c r="Q120" s="197"/>
      <c r="R120" s="129">
        <f>ASISTENCIA!AT121</f>
        <v>0</v>
      </c>
      <c r="S120" s="200"/>
      <c r="T120" s="129">
        <f>ASISTENCIA!AW121</f>
        <v>0</v>
      </c>
      <c r="U120" s="129"/>
      <c r="V120" s="200"/>
      <c r="W120" s="129"/>
      <c r="X120" s="129"/>
      <c r="Y120" s="200"/>
      <c r="Z120" s="129"/>
      <c r="AA120" s="200"/>
      <c r="AB120" s="312"/>
      <c r="AC120" s="313"/>
      <c r="AD120" s="313"/>
      <c r="AE120" s="313"/>
      <c r="AF120" s="313"/>
      <c r="AG120" s="313"/>
      <c r="AH120" s="313"/>
      <c r="AI120" s="313"/>
      <c r="AJ120" s="314"/>
      <c r="AK120" s="128" t="str">
        <f t="shared" si="3"/>
        <v/>
      </c>
      <c r="AL120" s="180"/>
    </row>
    <row r="121" spans="1:38" s="183" customFormat="1" ht="15.75" hidden="1" customHeight="1" x14ac:dyDescent="0.25">
      <c r="A121" s="160" t="str">
        <f>IF(+ASISTENCIA!A122="","",ASISTENCIA!A122)</f>
        <v/>
      </c>
      <c r="B121" s="12"/>
      <c r="C121" s="11"/>
      <c r="D121" s="133" t="str">
        <f>IF(+ASISTENCIA!D122="","",ASISTENCIA!D122)</f>
        <v/>
      </c>
      <c r="E121" s="128" t="str">
        <f>IF(+ASISTENCIA!E122="","",ASISTENCIA!E122)</f>
        <v/>
      </c>
      <c r="F121" s="136" t="str">
        <f>IF(+ASISTENCIA!F122="","",ASISTENCIA!F122)</f>
        <v>Pers. Servicio</v>
      </c>
      <c r="G121" s="136" t="str">
        <f>IF(+ASISTENCIA!G122="","",ASISTENCIA!G122)</f>
        <v>Nombrado</v>
      </c>
      <c r="H121" s="129">
        <f>IF(+ASISTENCIA!H122="","",ASISTENCIA!H122)</f>
        <v>40</v>
      </c>
      <c r="I121" s="197"/>
      <c r="J121" s="199">
        <f>ASISTENCIA!AQ122</f>
        <v>0</v>
      </c>
      <c r="K121" s="197"/>
      <c r="L121" s="129">
        <f>ASISTENCIA!AR122</f>
        <v>0</v>
      </c>
      <c r="M121" s="129">
        <f>ASISTENCIA!AS122</f>
        <v>0</v>
      </c>
      <c r="N121" s="129">
        <f>ASISTENCIA!AU122</f>
        <v>0</v>
      </c>
      <c r="O121" s="197"/>
      <c r="P121" s="129">
        <f>ASISTENCIA!AV122</f>
        <v>0</v>
      </c>
      <c r="Q121" s="197"/>
      <c r="R121" s="129">
        <f>ASISTENCIA!AT122</f>
        <v>0</v>
      </c>
      <c r="S121" s="200"/>
      <c r="T121" s="129">
        <f>ASISTENCIA!AW122</f>
        <v>0</v>
      </c>
      <c r="U121" s="129"/>
      <c r="V121" s="200"/>
      <c r="W121" s="129"/>
      <c r="X121" s="129"/>
      <c r="Y121" s="200"/>
      <c r="Z121" s="129"/>
      <c r="AA121" s="200"/>
      <c r="AB121" s="312"/>
      <c r="AC121" s="313"/>
      <c r="AD121" s="313"/>
      <c r="AE121" s="313"/>
      <c r="AF121" s="313"/>
      <c r="AG121" s="313"/>
      <c r="AH121" s="313"/>
      <c r="AI121" s="313"/>
      <c r="AJ121" s="314"/>
      <c r="AK121" s="128" t="str">
        <f t="shared" si="3"/>
        <v/>
      </c>
      <c r="AL121" s="180"/>
    </row>
    <row r="122" spans="1:38" s="183" customFormat="1" ht="15.75" hidden="1" customHeight="1" x14ac:dyDescent="0.25">
      <c r="A122" s="160" t="str">
        <f>IF(+ASISTENCIA!A123="","",ASISTENCIA!A123)</f>
        <v/>
      </c>
      <c r="B122" s="12"/>
      <c r="C122" s="11"/>
      <c r="D122" s="133" t="str">
        <f>IF(+ASISTENCIA!D123="","",ASISTENCIA!D123)</f>
        <v/>
      </c>
      <c r="E122" s="128" t="str">
        <f>IF(+ASISTENCIA!E123="","",ASISTENCIA!E123)</f>
        <v/>
      </c>
      <c r="F122" s="136" t="str">
        <f>IF(+ASISTENCIA!F123="","",ASISTENCIA!F123)</f>
        <v>Pers. Servicio</v>
      </c>
      <c r="G122" s="136" t="str">
        <f>IF(+ASISTENCIA!G123="","",ASISTENCIA!G123)</f>
        <v>Nombrado</v>
      </c>
      <c r="H122" s="129">
        <f>IF(+ASISTENCIA!H123="","",ASISTENCIA!H123)</f>
        <v>40</v>
      </c>
      <c r="I122" s="197"/>
      <c r="J122" s="199">
        <f>ASISTENCIA!AQ123</f>
        <v>0</v>
      </c>
      <c r="K122" s="197"/>
      <c r="L122" s="129">
        <f>ASISTENCIA!AR123</f>
        <v>0</v>
      </c>
      <c r="M122" s="129">
        <f>ASISTENCIA!AS123</f>
        <v>0</v>
      </c>
      <c r="N122" s="129">
        <f>ASISTENCIA!AU123</f>
        <v>0</v>
      </c>
      <c r="O122" s="197"/>
      <c r="P122" s="129">
        <f>ASISTENCIA!AV123</f>
        <v>0</v>
      </c>
      <c r="Q122" s="197"/>
      <c r="R122" s="129">
        <f>ASISTENCIA!AT123</f>
        <v>0</v>
      </c>
      <c r="S122" s="200"/>
      <c r="T122" s="129">
        <f>ASISTENCIA!AW123</f>
        <v>0</v>
      </c>
      <c r="U122" s="129"/>
      <c r="V122" s="200"/>
      <c r="W122" s="129"/>
      <c r="X122" s="129"/>
      <c r="Y122" s="200"/>
      <c r="Z122" s="129"/>
      <c r="AA122" s="200"/>
      <c r="AB122" s="312"/>
      <c r="AC122" s="313"/>
      <c r="AD122" s="313"/>
      <c r="AE122" s="313"/>
      <c r="AF122" s="313"/>
      <c r="AG122" s="313"/>
      <c r="AH122" s="313"/>
      <c r="AI122" s="313"/>
      <c r="AJ122" s="314"/>
      <c r="AK122" s="128" t="str">
        <f t="shared" si="3"/>
        <v/>
      </c>
      <c r="AL122" s="180"/>
    </row>
    <row r="123" spans="1:38" s="183" customFormat="1" ht="15.75" hidden="1" customHeight="1" x14ac:dyDescent="0.25">
      <c r="A123" s="160" t="str">
        <f>IF(+ASISTENCIA!A124="","",ASISTENCIA!A124)</f>
        <v/>
      </c>
      <c r="B123" s="12"/>
      <c r="C123" s="11"/>
      <c r="D123" s="133" t="str">
        <f>IF(+ASISTENCIA!D124="","",ASISTENCIA!D124)</f>
        <v/>
      </c>
      <c r="E123" s="128" t="str">
        <f>IF(+ASISTENCIA!E124="","",ASISTENCIA!E124)</f>
        <v/>
      </c>
      <c r="F123" s="136" t="str">
        <f>IF(+ASISTENCIA!F124="","",ASISTENCIA!F124)</f>
        <v>Pers. Servicio</v>
      </c>
      <c r="G123" s="136" t="str">
        <f>IF(+ASISTENCIA!G124="","",ASISTENCIA!G124)</f>
        <v>Nombrado</v>
      </c>
      <c r="H123" s="129">
        <f>IF(+ASISTENCIA!H124="","",ASISTENCIA!H124)</f>
        <v>40</v>
      </c>
      <c r="I123" s="197"/>
      <c r="J123" s="199">
        <f>ASISTENCIA!AQ124</f>
        <v>0</v>
      </c>
      <c r="K123" s="197"/>
      <c r="L123" s="129">
        <f>ASISTENCIA!AR124</f>
        <v>0</v>
      </c>
      <c r="M123" s="129">
        <f>ASISTENCIA!AS124</f>
        <v>0</v>
      </c>
      <c r="N123" s="129">
        <f>ASISTENCIA!AU124</f>
        <v>0</v>
      </c>
      <c r="O123" s="197"/>
      <c r="P123" s="129">
        <f>ASISTENCIA!AV124</f>
        <v>0</v>
      </c>
      <c r="Q123" s="197"/>
      <c r="R123" s="129">
        <f>ASISTENCIA!AT124</f>
        <v>0</v>
      </c>
      <c r="S123" s="200"/>
      <c r="T123" s="129">
        <f>ASISTENCIA!AW124</f>
        <v>0</v>
      </c>
      <c r="U123" s="129"/>
      <c r="V123" s="200"/>
      <c r="W123" s="129"/>
      <c r="X123" s="129"/>
      <c r="Y123" s="200"/>
      <c r="Z123" s="129"/>
      <c r="AA123" s="200"/>
      <c r="AB123" s="312"/>
      <c r="AC123" s="313"/>
      <c r="AD123" s="313"/>
      <c r="AE123" s="313"/>
      <c r="AF123" s="313"/>
      <c r="AG123" s="313"/>
      <c r="AH123" s="313"/>
      <c r="AI123" s="313"/>
      <c r="AJ123" s="314"/>
      <c r="AK123" s="128" t="str">
        <f t="shared" si="3"/>
        <v/>
      </c>
      <c r="AL123" s="180"/>
    </row>
    <row r="124" spans="1:38" s="183" customFormat="1" ht="15.75" hidden="1" customHeight="1" x14ac:dyDescent="0.25">
      <c r="A124" s="160" t="str">
        <f>IF(+ASISTENCIA!A125="","",ASISTENCIA!A125)</f>
        <v/>
      </c>
      <c r="B124" s="12"/>
      <c r="C124" s="11"/>
      <c r="D124" s="133" t="str">
        <f>IF(+ASISTENCIA!D125="","",ASISTENCIA!D125)</f>
        <v/>
      </c>
      <c r="E124" s="128" t="str">
        <f>IF(+ASISTENCIA!E125="","",ASISTENCIA!E125)</f>
        <v/>
      </c>
      <c r="F124" s="136" t="str">
        <f>IF(+ASISTENCIA!F125="","",ASISTENCIA!F125)</f>
        <v>Pers. Servicio</v>
      </c>
      <c r="G124" s="136" t="str">
        <f>IF(+ASISTENCIA!G125="","",ASISTENCIA!G125)</f>
        <v>Nombrado</v>
      </c>
      <c r="H124" s="129">
        <f>IF(+ASISTENCIA!H125="","",ASISTENCIA!H125)</f>
        <v>40</v>
      </c>
      <c r="I124" s="197"/>
      <c r="J124" s="199">
        <f>ASISTENCIA!AQ125</f>
        <v>0</v>
      </c>
      <c r="K124" s="197"/>
      <c r="L124" s="129">
        <f>ASISTENCIA!AR125</f>
        <v>0</v>
      </c>
      <c r="M124" s="129">
        <f>ASISTENCIA!AS125</f>
        <v>0</v>
      </c>
      <c r="N124" s="129">
        <f>ASISTENCIA!AU125</f>
        <v>0</v>
      </c>
      <c r="O124" s="197"/>
      <c r="P124" s="129">
        <f>ASISTENCIA!AV125</f>
        <v>0</v>
      </c>
      <c r="Q124" s="197"/>
      <c r="R124" s="129">
        <f>ASISTENCIA!AT125</f>
        <v>0</v>
      </c>
      <c r="S124" s="200"/>
      <c r="T124" s="129">
        <f>ASISTENCIA!AW125</f>
        <v>0</v>
      </c>
      <c r="U124" s="129"/>
      <c r="V124" s="200"/>
      <c r="W124" s="129"/>
      <c r="X124" s="129"/>
      <c r="Y124" s="200"/>
      <c r="Z124" s="129"/>
      <c r="AA124" s="200"/>
      <c r="AB124" s="312"/>
      <c r="AC124" s="313"/>
      <c r="AD124" s="313"/>
      <c r="AE124" s="313"/>
      <c r="AF124" s="313"/>
      <c r="AG124" s="313"/>
      <c r="AH124" s="313"/>
      <c r="AI124" s="313"/>
      <c r="AJ124" s="314"/>
      <c r="AK124" s="128" t="str">
        <f t="shared" si="3"/>
        <v/>
      </c>
      <c r="AL124" s="180"/>
    </row>
    <row r="125" spans="1:38" s="183" customFormat="1" ht="15.75" hidden="1" customHeight="1" x14ac:dyDescent="0.25">
      <c r="A125" s="160" t="str">
        <f>IF(+ASISTENCIA!A126="","",ASISTENCIA!A126)</f>
        <v/>
      </c>
      <c r="B125" s="12"/>
      <c r="C125" s="11"/>
      <c r="D125" s="133" t="str">
        <f>IF(+ASISTENCIA!D126="","",ASISTENCIA!D126)</f>
        <v/>
      </c>
      <c r="E125" s="128" t="str">
        <f>IF(+ASISTENCIA!E126="","",ASISTENCIA!E126)</f>
        <v/>
      </c>
      <c r="F125" s="136" t="str">
        <f>IF(+ASISTENCIA!F126="","",ASISTENCIA!F126)</f>
        <v>Pers. Servicio</v>
      </c>
      <c r="G125" s="136" t="str">
        <f>IF(+ASISTENCIA!G126="","",ASISTENCIA!G126)</f>
        <v>Nombrado</v>
      </c>
      <c r="H125" s="129">
        <f>IF(+ASISTENCIA!H126="","",ASISTENCIA!H126)</f>
        <v>40</v>
      </c>
      <c r="I125" s="197"/>
      <c r="J125" s="199">
        <f>ASISTENCIA!AQ126</f>
        <v>0</v>
      </c>
      <c r="K125" s="197"/>
      <c r="L125" s="129">
        <f>ASISTENCIA!AR126</f>
        <v>0</v>
      </c>
      <c r="M125" s="129">
        <f>ASISTENCIA!AS126</f>
        <v>0</v>
      </c>
      <c r="N125" s="129">
        <f>ASISTENCIA!AU126</f>
        <v>0</v>
      </c>
      <c r="O125" s="197"/>
      <c r="P125" s="129">
        <f>ASISTENCIA!AV126</f>
        <v>0</v>
      </c>
      <c r="Q125" s="197"/>
      <c r="R125" s="129">
        <f>ASISTENCIA!AT126</f>
        <v>0</v>
      </c>
      <c r="S125" s="200"/>
      <c r="T125" s="129">
        <f>ASISTENCIA!AW126</f>
        <v>0</v>
      </c>
      <c r="U125" s="129"/>
      <c r="V125" s="200"/>
      <c r="W125" s="129"/>
      <c r="X125" s="129"/>
      <c r="Y125" s="200"/>
      <c r="Z125" s="129"/>
      <c r="AA125" s="200"/>
      <c r="AB125" s="312"/>
      <c r="AC125" s="313"/>
      <c r="AD125" s="313"/>
      <c r="AE125" s="313"/>
      <c r="AF125" s="313"/>
      <c r="AG125" s="313"/>
      <c r="AH125" s="313"/>
      <c r="AI125" s="313"/>
      <c r="AJ125" s="314"/>
      <c r="AK125" s="128" t="str">
        <f t="shared" si="3"/>
        <v/>
      </c>
      <c r="AL125" s="180"/>
    </row>
    <row r="126" spans="1:38" s="183" customFormat="1" ht="15.75" hidden="1" customHeight="1" x14ac:dyDescent="0.25">
      <c r="A126" s="160" t="str">
        <f>IF(+ASISTENCIA!A127="","",ASISTENCIA!A127)</f>
        <v/>
      </c>
      <c r="B126" s="12"/>
      <c r="C126" s="11"/>
      <c r="D126" s="133" t="str">
        <f>IF(+ASISTENCIA!D127="","",ASISTENCIA!D127)</f>
        <v/>
      </c>
      <c r="E126" s="128" t="str">
        <f>IF(+ASISTENCIA!E127="","",ASISTENCIA!E127)</f>
        <v/>
      </c>
      <c r="F126" s="136" t="str">
        <f>IF(+ASISTENCIA!F127="","",ASISTENCIA!F127)</f>
        <v>Pers. Servicio</v>
      </c>
      <c r="G126" s="136" t="str">
        <f>IF(+ASISTENCIA!G127="","",ASISTENCIA!G127)</f>
        <v>Nombrado</v>
      </c>
      <c r="H126" s="129">
        <f>IF(+ASISTENCIA!H127="","",ASISTENCIA!H127)</f>
        <v>40</v>
      </c>
      <c r="I126" s="197"/>
      <c r="J126" s="199">
        <f>ASISTENCIA!AQ127</f>
        <v>0</v>
      </c>
      <c r="K126" s="197"/>
      <c r="L126" s="129">
        <f>ASISTENCIA!AR127</f>
        <v>0</v>
      </c>
      <c r="M126" s="129">
        <f>ASISTENCIA!AS127</f>
        <v>0</v>
      </c>
      <c r="N126" s="129">
        <f>ASISTENCIA!AU127</f>
        <v>0</v>
      </c>
      <c r="O126" s="197"/>
      <c r="P126" s="129">
        <f>ASISTENCIA!AV127</f>
        <v>0</v>
      </c>
      <c r="Q126" s="197"/>
      <c r="R126" s="129">
        <f>ASISTENCIA!AT127</f>
        <v>0</v>
      </c>
      <c r="S126" s="200"/>
      <c r="T126" s="129">
        <f>ASISTENCIA!AW127</f>
        <v>0</v>
      </c>
      <c r="U126" s="129"/>
      <c r="V126" s="200"/>
      <c r="W126" s="129"/>
      <c r="X126" s="129"/>
      <c r="Y126" s="200"/>
      <c r="Z126" s="129"/>
      <c r="AA126" s="200"/>
      <c r="AB126" s="312"/>
      <c r="AC126" s="313"/>
      <c r="AD126" s="313"/>
      <c r="AE126" s="313"/>
      <c r="AF126" s="313"/>
      <c r="AG126" s="313"/>
      <c r="AH126" s="313"/>
      <c r="AI126" s="313"/>
      <c r="AJ126" s="314"/>
      <c r="AK126" s="128" t="str">
        <f t="shared" si="3"/>
        <v/>
      </c>
      <c r="AL126" s="180"/>
    </row>
    <row r="127" spans="1:38" s="183" customFormat="1" ht="15.75" hidden="1" customHeight="1" x14ac:dyDescent="0.25">
      <c r="A127" s="160" t="str">
        <f>IF(+ASISTENCIA!A128="","",ASISTENCIA!A128)</f>
        <v/>
      </c>
      <c r="B127" s="12"/>
      <c r="C127" s="11"/>
      <c r="D127" s="133" t="str">
        <f>IF(+ASISTENCIA!D128="","",ASISTENCIA!D128)</f>
        <v/>
      </c>
      <c r="E127" s="128" t="str">
        <f>IF(+ASISTENCIA!E128="","",ASISTENCIA!E128)</f>
        <v/>
      </c>
      <c r="F127" s="136" t="str">
        <f>IF(+ASISTENCIA!F128="","",ASISTENCIA!F128)</f>
        <v>Pers. Servicio</v>
      </c>
      <c r="G127" s="136" t="str">
        <f>IF(+ASISTENCIA!G128="","",ASISTENCIA!G128)</f>
        <v>Nombrado</v>
      </c>
      <c r="H127" s="129">
        <f>IF(+ASISTENCIA!H128="","",ASISTENCIA!H128)</f>
        <v>40</v>
      </c>
      <c r="I127" s="197"/>
      <c r="J127" s="199">
        <f>ASISTENCIA!AQ128</f>
        <v>0</v>
      </c>
      <c r="K127" s="197"/>
      <c r="L127" s="129">
        <f>ASISTENCIA!AR128</f>
        <v>0</v>
      </c>
      <c r="M127" s="129">
        <f>ASISTENCIA!AS128</f>
        <v>0</v>
      </c>
      <c r="N127" s="129">
        <f>ASISTENCIA!AU128</f>
        <v>0</v>
      </c>
      <c r="O127" s="197"/>
      <c r="P127" s="129">
        <f>ASISTENCIA!AV128</f>
        <v>0</v>
      </c>
      <c r="Q127" s="197"/>
      <c r="R127" s="129">
        <f>ASISTENCIA!AT128</f>
        <v>0</v>
      </c>
      <c r="S127" s="200"/>
      <c r="T127" s="129">
        <f>ASISTENCIA!AW128</f>
        <v>0</v>
      </c>
      <c r="U127" s="129"/>
      <c r="V127" s="200"/>
      <c r="W127" s="129"/>
      <c r="X127" s="129"/>
      <c r="Y127" s="200"/>
      <c r="Z127" s="129"/>
      <c r="AA127" s="200"/>
      <c r="AB127" s="312"/>
      <c r="AC127" s="313"/>
      <c r="AD127" s="313"/>
      <c r="AE127" s="313"/>
      <c r="AF127" s="313"/>
      <c r="AG127" s="313"/>
      <c r="AH127" s="313"/>
      <c r="AI127" s="313"/>
      <c r="AJ127" s="314"/>
      <c r="AK127" s="128" t="str">
        <f t="shared" si="3"/>
        <v/>
      </c>
      <c r="AL127" s="180"/>
    </row>
    <row r="128" spans="1:38" s="183" customFormat="1" ht="15.75" hidden="1" customHeight="1" x14ac:dyDescent="0.25">
      <c r="A128" s="160" t="str">
        <f>IF(+ASISTENCIA!A129="","",ASISTENCIA!A129)</f>
        <v/>
      </c>
      <c r="B128" s="12"/>
      <c r="C128" s="11"/>
      <c r="D128" s="133" t="str">
        <f>IF(+ASISTENCIA!D129="","",ASISTENCIA!D129)</f>
        <v/>
      </c>
      <c r="E128" s="128" t="str">
        <f>IF(+ASISTENCIA!E129="","",ASISTENCIA!E129)</f>
        <v/>
      </c>
      <c r="F128" s="136" t="str">
        <f>IF(+ASISTENCIA!F129="","",ASISTENCIA!F129)</f>
        <v>Pers. Servicio</v>
      </c>
      <c r="G128" s="136" t="str">
        <f>IF(+ASISTENCIA!G129="","",ASISTENCIA!G129)</f>
        <v>Nombrado</v>
      </c>
      <c r="H128" s="129">
        <f>IF(+ASISTENCIA!H129="","",ASISTENCIA!H129)</f>
        <v>40</v>
      </c>
      <c r="I128" s="197"/>
      <c r="J128" s="199">
        <f>ASISTENCIA!AQ129</f>
        <v>0</v>
      </c>
      <c r="K128" s="197"/>
      <c r="L128" s="129">
        <f>ASISTENCIA!AR129</f>
        <v>0</v>
      </c>
      <c r="M128" s="129">
        <f>ASISTENCIA!AS129</f>
        <v>0</v>
      </c>
      <c r="N128" s="129">
        <f>ASISTENCIA!AU129</f>
        <v>0</v>
      </c>
      <c r="O128" s="197"/>
      <c r="P128" s="129">
        <f>ASISTENCIA!AV129</f>
        <v>0</v>
      </c>
      <c r="Q128" s="197"/>
      <c r="R128" s="129">
        <f>ASISTENCIA!AT129</f>
        <v>0</v>
      </c>
      <c r="S128" s="200"/>
      <c r="T128" s="129">
        <f>ASISTENCIA!AW129</f>
        <v>0</v>
      </c>
      <c r="U128" s="129"/>
      <c r="V128" s="200"/>
      <c r="W128" s="129"/>
      <c r="X128" s="129"/>
      <c r="Y128" s="200"/>
      <c r="Z128" s="129"/>
      <c r="AA128" s="200"/>
      <c r="AB128" s="312"/>
      <c r="AC128" s="313"/>
      <c r="AD128" s="313"/>
      <c r="AE128" s="313"/>
      <c r="AF128" s="313"/>
      <c r="AG128" s="313"/>
      <c r="AH128" s="313"/>
      <c r="AI128" s="313"/>
      <c r="AJ128" s="314"/>
      <c r="AK128" s="128" t="str">
        <f t="shared" si="3"/>
        <v/>
      </c>
      <c r="AL128" s="180"/>
    </row>
    <row r="129" spans="1:38" s="183" customFormat="1" ht="15.75" hidden="1" customHeight="1" x14ac:dyDescent="0.25">
      <c r="A129" s="160" t="str">
        <f>IF(+ASISTENCIA!A130="","",ASISTENCIA!A130)</f>
        <v/>
      </c>
      <c r="B129" s="12"/>
      <c r="C129" s="11"/>
      <c r="D129" s="133" t="str">
        <f>IF(+ASISTENCIA!D130="","",ASISTENCIA!D130)</f>
        <v/>
      </c>
      <c r="E129" s="128" t="str">
        <f>IF(+ASISTENCIA!E130="","",ASISTENCIA!E130)</f>
        <v/>
      </c>
      <c r="F129" s="136" t="str">
        <f>IF(+ASISTENCIA!F130="","",ASISTENCIA!F130)</f>
        <v>Pers. Servicio</v>
      </c>
      <c r="G129" s="136" t="str">
        <f>IF(+ASISTENCIA!G130="","",ASISTENCIA!G130)</f>
        <v>Nombrado</v>
      </c>
      <c r="H129" s="129">
        <f>IF(+ASISTENCIA!H130="","",ASISTENCIA!H130)</f>
        <v>40</v>
      </c>
      <c r="I129" s="197"/>
      <c r="J129" s="199">
        <f>ASISTENCIA!AQ130</f>
        <v>0</v>
      </c>
      <c r="K129" s="197"/>
      <c r="L129" s="129">
        <f>ASISTENCIA!AR130</f>
        <v>0</v>
      </c>
      <c r="M129" s="129">
        <f>ASISTENCIA!AS130</f>
        <v>0</v>
      </c>
      <c r="N129" s="129">
        <f>ASISTENCIA!AU130</f>
        <v>0</v>
      </c>
      <c r="O129" s="197"/>
      <c r="P129" s="129">
        <f>ASISTENCIA!AV130</f>
        <v>0</v>
      </c>
      <c r="Q129" s="197"/>
      <c r="R129" s="129">
        <f>ASISTENCIA!AT130</f>
        <v>0</v>
      </c>
      <c r="S129" s="200"/>
      <c r="T129" s="129">
        <f>ASISTENCIA!AW130</f>
        <v>0</v>
      </c>
      <c r="U129" s="129"/>
      <c r="V129" s="200"/>
      <c r="W129" s="129"/>
      <c r="X129" s="129"/>
      <c r="Y129" s="200"/>
      <c r="Z129" s="129"/>
      <c r="AA129" s="200"/>
      <c r="AB129" s="312"/>
      <c r="AC129" s="313"/>
      <c r="AD129" s="313"/>
      <c r="AE129" s="313"/>
      <c r="AF129" s="313"/>
      <c r="AG129" s="313"/>
      <c r="AH129" s="313"/>
      <c r="AI129" s="313"/>
      <c r="AJ129" s="314"/>
      <c r="AK129" s="128" t="str">
        <f t="shared" si="3"/>
        <v/>
      </c>
      <c r="AL129" s="180"/>
    </row>
    <row r="130" spans="1:38" s="183" customFormat="1" ht="15.75" hidden="1" customHeight="1" x14ac:dyDescent="0.25">
      <c r="A130" s="160" t="str">
        <f>IF(+ASISTENCIA!A131="","",ASISTENCIA!A131)</f>
        <v/>
      </c>
      <c r="B130" s="12"/>
      <c r="C130" s="11"/>
      <c r="D130" s="133" t="str">
        <f>IF(+ASISTENCIA!D131="","",ASISTENCIA!D131)</f>
        <v/>
      </c>
      <c r="E130" s="128" t="str">
        <f>IF(+ASISTENCIA!E131="","",ASISTENCIA!E131)</f>
        <v/>
      </c>
      <c r="F130" s="136" t="str">
        <f>IF(+ASISTENCIA!F131="","",ASISTENCIA!F131)</f>
        <v>Pers. Servicio</v>
      </c>
      <c r="G130" s="136" t="str">
        <f>IF(+ASISTENCIA!G131="","",ASISTENCIA!G131)</f>
        <v>Nombrado</v>
      </c>
      <c r="H130" s="129">
        <f>IF(+ASISTENCIA!H131="","",ASISTENCIA!H131)</f>
        <v>40</v>
      </c>
      <c r="I130" s="197"/>
      <c r="J130" s="199">
        <f>ASISTENCIA!AQ131</f>
        <v>0</v>
      </c>
      <c r="K130" s="197"/>
      <c r="L130" s="129">
        <f>ASISTENCIA!AR131</f>
        <v>0</v>
      </c>
      <c r="M130" s="129">
        <f>ASISTENCIA!AS131</f>
        <v>0</v>
      </c>
      <c r="N130" s="129">
        <f>ASISTENCIA!AU131</f>
        <v>0</v>
      </c>
      <c r="O130" s="197"/>
      <c r="P130" s="129">
        <f>ASISTENCIA!AV131</f>
        <v>0</v>
      </c>
      <c r="Q130" s="197"/>
      <c r="R130" s="129">
        <f>ASISTENCIA!AT131</f>
        <v>0</v>
      </c>
      <c r="S130" s="200"/>
      <c r="T130" s="129">
        <f>ASISTENCIA!AW131</f>
        <v>0</v>
      </c>
      <c r="U130" s="129"/>
      <c r="V130" s="200"/>
      <c r="W130" s="129"/>
      <c r="X130" s="129"/>
      <c r="Y130" s="200"/>
      <c r="Z130" s="129"/>
      <c r="AA130" s="200"/>
      <c r="AB130" s="312"/>
      <c r="AC130" s="313"/>
      <c r="AD130" s="313"/>
      <c r="AE130" s="313"/>
      <c r="AF130" s="313"/>
      <c r="AG130" s="313"/>
      <c r="AH130" s="313"/>
      <c r="AI130" s="313"/>
      <c r="AJ130" s="314"/>
      <c r="AK130" s="128" t="str">
        <f t="shared" si="3"/>
        <v/>
      </c>
      <c r="AL130" s="180"/>
    </row>
    <row r="131" spans="1:38" s="183" customFormat="1" ht="15.75" hidden="1" customHeight="1" x14ac:dyDescent="0.25">
      <c r="A131" s="160" t="str">
        <f>IF(+ASISTENCIA!A132="","",ASISTENCIA!A132)</f>
        <v/>
      </c>
      <c r="B131" s="12"/>
      <c r="C131" s="11"/>
      <c r="D131" s="133" t="str">
        <f>IF(+ASISTENCIA!D132="","",ASISTENCIA!D132)</f>
        <v/>
      </c>
      <c r="E131" s="128" t="str">
        <f>IF(+ASISTENCIA!E132="","",ASISTENCIA!E132)</f>
        <v/>
      </c>
      <c r="F131" s="136" t="str">
        <f>IF(+ASISTENCIA!F132="","",ASISTENCIA!F132)</f>
        <v>Pers. Servicio</v>
      </c>
      <c r="G131" s="136" t="str">
        <f>IF(+ASISTENCIA!G132="","",ASISTENCIA!G132)</f>
        <v>Nombrado</v>
      </c>
      <c r="H131" s="129">
        <f>IF(+ASISTENCIA!H132="","",ASISTENCIA!H132)</f>
        <v>40</v>
      </c>
      <c r="I131" s="197"/>
      <c r="J131" s="199">
        <f>ASISTENCIA!AQ132</f>
        <v>0</v>
      </c>
      <c r="K131" s="197"/>
      <c r="L131" s="129">
        <f>ASISTENCIA!AR132</f>
        <v>0</v>
      </c>
      <c r="M131" s="129">
        <f>ASISTENCIA!AS132</f>
        <v>0</v>
      </c>
      <c r="N131" s="129">
        <f>ASISTENCIA!AU132</f>
        <v>0</v>
      </c>
      <c r="O131" s="197"/>
      <c r="P131" s="129">
        <f>ASISTENCIA!AV132</f>
        <v>0</v>
      </c>
      <c r="Q131" s="197"/>
      <c r="R131" s="129">
        <f>ASISTENCIA!AT132</f>
        <v>0</v>
      </c>
      <c r="S131" s="200"/>
      <c r="T131" s="129">
        <f>ASISTENCIA!AW132</f>
        <v>0</v>
      </c>
      <c r="U131" s="129"/>
      <c r="V131" s="200"/>
      <c r="W131" s="129"/>
      <c r="X131" s="129"/>
      <c r="Y131" s="200"/>
      <c r="Z131" s="129"/>
      <c r="AA131" s="200"/>
      <c r="AB131" s="312"/>
      <c r="AC131" s="313"/>
      <c r="AD131" s="313"/>
      <c r="AE131" s="313"/>
      <c r="AF131" s="313"/>
      <c r="AG131" s="313"/>
      <c r="AH131" s="313"/>
      <c r="AI131" s="313"/>
      <c r="AJ131" s="314"/>
      <c r="AK131" s="128" t="str">
        <f t="shared" si="3"/>
        <v/>
      </c>
      <c r="AL131" s="180"/>
    </row>
    <row r="132" spans="1:38" s="183" customFormat="1" ht="15.75" hidden="1" customHeight="1" x14ac:dyDescent="0.25">
      <c r="A132" s="160" t="str">
        <f>IF(+ASISTENCIA!A133="","",ASISTENCIA!A133)</f>
        <v/>
      </c>
      <c r="B132" s="12"/>
      <c r="C132" s="11"/>
      <c r="D132" s="133" t="str">
        <f>IF(+ASISTENCIA!D133="","",ASISTENCIA!D133)</f>
        <v/>
      </c>
      <c r="E132" s="128" t="str">
        <f>IF(+ASISTENCIA!E133="","",ASISTENCIA!E133)</f>
        <v/>
      </c>
      <c r="F132" s="136" t="str">
        <f>IF(+ASISTENCIA!F133="","",ASISTENCIA!F133)</f>
        <v>Pers. Servicio</v>
      </c>
      <c r="G132" s="136" t="str">
        <f>IF(+ASISTENCIA!G133="","",ASISTENCIA!G133)</f>
        <v>Nombrado</v>
      </c>
      <c r="H132" s="129">
        <f>IF(+ASISTENCIA!H133="","",ASISTENCIA!H133)</f>
        <v>40</v>
      </c>
      <c r="I132" s="197"/>
      <c r="J132" s="199">
        <f>ASISTENCIA!AQ133</f>
        <v>0</v>
      </c>
      <c r="K132" s="197"/>
      <c r="L132" s="129">
        <f>ASISTENCIA!AR133</f>
        <v>0</v>
      </c>
      <c r="M132" s="129">
        <f>ASISTENCIA!AS133</f>
        <v>0</v>
      </c>
      <c r="N132" s="129">
        <f>ASISTENCIA!AU133</f>
        <v>0</v>
      </c>
      <c r="O132" s="197"/>
      <c r="P132" s="129">
        <f>ASISTENCIA!AV133</f>
        <v>0</v>
      </c>
      <c r="Q132" s="197"/>
      <c r="R132" s="129">
        <f>ASISTENCIA!AT133</f>
        <v>0</v>
      </c>
      <c r="S132" s="200"/>
      <c r="T132" s="129">
        <f>ASISTENCIA!AW133</f>
        <v>0</v>
      </c>
      <c r="U132" s="129"/>
      <c r="V132" s="200"/>
      <c r="W132" s="129"/>
      <c r="X132" s="129"/>
      <c r="Y132" s="200"/>
      <c r="Z132" s="129"/>
      <c r="AA132" s="200"/>
      <c r="AB132" s="312"/>
      <c r="AC132" s="313"/>
      <c r="AD132" s="313"/>
      <c r="AE132" s="313"/>
      <c r="AF132" s="313"/>
      <c r="AG132" s="313"/>
      <c r="AH132" s="313"/>
      <c r="AI132" s="313"/>
      <c r="AJ132" s="314"/>
      <c r="AK132" s="128" t="str">
        <f t="shared" si="3"/>
        <v/>
      </c>
      <c r="AL132" s="180"/>
    </row>
    <row r="133" spans="1:38" s="183" customFormat="1" ht="15.75" hidden="1" customHeight="1" x14ac:dyDescent="0.25">
      <c r="A133" s="160" t="str">
        <f>IF(+ASISTENCIA!A134="","",ASISTENCIA!A134)</f>
        <v/>
      </c>
      <c r="B133" s="12"/>
      <c r="C133" s="11"/>
      <c r="D133" s="133" t="str">
        <f>IF(+ASISTENCIA!D134="","",ASISTENCIA!D134)</f>
        <v/>
      </c>
      <c r="E133" s="128" t="str">
        <f>IF(+ASISTENCIA!E134="","",ASISTENCIA!E134)</f>
        <v/>
      </c>
      <c r="F133" s="136" t="str">
        <f>IF(+ASISTENCIA!F134="","",ASISTENCIA!F134)</f>
        <v>Pers. Servicio</v>
      </c>
      <c r="G133" s="136" t="str">
        <f>IF(+ASISTENCIA!G134="","",ASISTENCIA!G134)</f>
        <v>Nombrado</v>
      </c>
      <c r="H133" s="129">
        <f>IF(+ASISTENCIA!H134="","",ASISTENCIA!H134)</f>
        <v>40</v>
      </c>
      <c r="I133" s="197"/>
      <c r="J133" s="199">
        <f>ASISTENCIA!AQ134</f>
        <v>0</v>
      </c>
      <c r="K133" s="197"/>
      <c r="L133" s="129">
        <f>ASISTENCIA!AR134</f>
        <v>0</v>
      </c>
      <c r="M133" s="129">
        <f>ASISTENCIA!AS134</f>
        <v>0</v>
      </c>
      <c r="N133" s="129">
        <f>ASISTENCIA!AU134</f>
        <v>0</v>
      </c>
      <c r="O133" s="197"/>
      <c r="P133" s="129">
        <f>ASISTENCIA!AV134</f>
        <v>0</v>
      </c>
      <c r="Q133" s="197"/>
      <c r="R133" s="129">
        <f>ASISTENCIA!AT134</f>
        <v>0</v>
      </c>
      <c r="S133" s="200"/>
      <c r="T133" s="129">
        <f>ASISTENCIA!AW134</f>
        <v>0</v>
      </c>
      <c r="U133" s="129"/>
      <c r="V133" s="200"/>
      <c r="W133" s="129"/>
      <c r="X133" s="129"/>
      <c r="Y133" s="200"/>
      <c r="Z133" s="129"/>
      <c r="AA133" s="200"/>
      <c r="AB133" s="312"/>
      <c r="AC133" s="313"/>
      <c r="AD133" s="313"/>
      <c r="AE133" s="313"/>
      <c r="AF133" s="313"/>
      <c r="AG133" s="313"/>
      <c r="AH133" s="313"/>
      <c r="AI133" s="313"/>
      <c r="AJ133" s="314"/>
      <c r="AK133" s="128" t="str">
        <f t="shared" si="3"/>
        <v/>
      </c>
      <c r="AL133" s="180"/>
    </row>
    <row r="134" spans="1:38" s="183" customFormat="1" ht="15.75" hidden="1" customHeight="1" x14ac:dyDescent="0.25">
      <c r="A134" s="160" t="str">
        <f>IF(+ASISTENCIA!A135="","",ASISTENCIA!A135)</f>
        <v/>
      </c>
      <c r="B134" s="12"/>
      <c r="C134" s="11"/>
      <c r="D134" s="133" t="str">
        <f>IF(+ASISTENCIA!D135="","",ASISTENCIA!D135)</f>
        <v/>
      </c>
      <c r="E134" s="128" t="str">
        <f>IF(+ASISTENCIA!E135="","",ASISTENCIA!E135)</f>
        <v/>
      </c>
      <c r="F134" s="136" t="str">
        <f>IF(+ASISTENCIA!F135="","",ASISTENCIA!F135)</f>
        <v>Pers. Servicio</v>
      </c>
      <c r="G134" s="136" t="str">
        <f>IF(+ASISTENCIA!G135="","",ASISTENCIA!G135)</f>
        <v>Nombrado</v>
      </c>
      <c r="H134" s="129">
        <f>IF(+ASISTENCIA!H135="","",ASISTENCIA!H135)</f>
        <v>40</v>
      </c>
      <c r="I134" s="197"/>
      <c r="J134" s="199">
        <f>ASISTENCIA!AQ135</f>
        <v>0</v>
      </c>
      <c r="K134" s="197"/>
      <c r="L134" s="129">
        <f>ASISTENCIA!AR135</f>
        <v>0</v>
      </c>
      <c r="M134" s="129">
        <f>ASISTENCIA!AS135</f>
        <v>0</v>
      </c>
      <c r="N134" s="129">
        <f>ASISTENCIA!AU135</f>
        <v>0</v>
      </c>
      <c r="O134" s="197"/>
      <c r="P134" s="129">
        <f>ASISTENCIA!AV135</f>
        <v>0</v>
      </c>
      <c r="Q134" s="197"/>
      <c r="R134" s="129">
        <f>ASISTENCIA!AT135</f>
        <v>0</v>
      </c>
      <c r="S134" s="200"/>
      <c r="T134" s="129">
        <f>ASISTENCIA!AW135</f>
        <v>0</v>
      </c>
      <c r="U134" s="129"/>
      <c r="V134" s="200"/>
      <c r="W134" s="129"/>
      <c r="X134" s="129"/>
      <c r="Y134" s="200"/>
      <c r="Z134" s="129"/>
      <c r="AA134" s="200"/>
      <c r="AB134" s="312"/>
      <c r="AC134" s="313"/>
      <c r="AD134" s="313"/>
      <c r="AE134" s="313"/>
      <c r="AF134" s="313"/>
      <c r="AG134" s="313"/>
      <c r="AH134" s="313"/>
      <c r="AI134" s="313"/>
      <c r="AJ134" s="314"/>
      <c r="AK134" s="128" t="str">
        <f t="shared" si="3"/>
        <v/>
      </c>
      <c r="AL134" s="180"/>
    </row>
    <row r="135" spans="1:38" s="183" customFormat="1" ht="15.75" hidden="1" customHeight="1" x14ac:dyDescent="0.25">
      <c r="A135" s="160" t="str">
        <f>IF(+ASISTENCIA!A136="","",ASISTENCIA!A136)</f>
        <v/>
      </c>
      <c r="B135" s="12"/>
      <c r="C135" s="11"/>
      <c r="D135" s="133" t="str">
        <f>IF(+ASISTENCIA!D136="","",ASISTENCIA!D136)</f>
        <v/>
      </c>
      <c r="E135" s="128" t="str">
        <f>IF(+ASISTENCIA!E136="","",ASISTENCIA!E136)</f>
        <v/>
      </c>
      <c r="F135" s="136" t="str">
        <f>IF(+ASISTENCIA!F136="","",ASISTENCIA!F136)</f>
        <v>Pers. Servicio</v>
      </c>
      <c r="G135" s="136" t="str">
        <f>IF(+ASISTENCIA!G136="","",ASISTENCIA!G136)</f>
        <v>Nombrado</v>
      </c>
      <c r="H135" s="129">
        <f>IF(+ASISTENCIA!H136="","",ASISTENCIA!H136)</f>
        <v>40</v>
      </c>
      <c r="I135" s="197"/>
      <c r="J135" s="199">
        <f>ASISTENCIA!AQ136</f>
        <v>0</v>
      </c>
      <c r="K135" s="197"/>
      <c r="L135" s="129">
        <f>ASISTENCIA!AR136</f>
        <v>0</v>
      </c>
      <c r="M135" s="129">
        <f>ASISTENCIA!AS136</f>
        <v>0</v>
      </c>
      <c r="N135" s="129">
        <f>ASISTENCIA!AU136</f>
        <v>0</v>
      </c>
      <c r="O135" s="197"/>
      <c r="P135" s="129">
        <f>ASISTENCIA!AV136</f>
        <v>0</v>
      </c>
      <c r="Q135" s="197"/>
      <c r="R135" s="129">
        <f>ASISTENCIA!AT136</f>
        <v>0</v>
      </c>
      <c r="S135" s="200"/>
      <c r="T135" s="129">
        <f>ASISTENCIA!AW136</f>
        <v>0</v>
      </c>
      <c r="U135" s="129"/>
      <c r="V135" s="200"/>
      <c r="W135" s="129"/>
      <c r="X135" s="129"/>
      <c r="Y135" s="200"/>
      <c r="Z135" s="129"/>
      <c r="AA135" s="200"/>
      <c r="AB135" s="312"/>
      <c r="AC135" s="313"/>
      <c r="AD135" s="313"/>
      <c r="AE135" s="313"/>
      <c r="AF135" s="313"/>
      <c r="AG135" s="313"/>
      <c r="AH135" s="313"/>
      <c r="AI135" s="313"/>
      <c r="AJ135" s="314"/>
      <c r="AK135" s="128" t="str">
        <f t="shared" si="3"/>
        <v/>
      </c>
      <c r="AL135" s="180"/>
    </row>
    <row r="136" spans="1:38" s="183" customFormat="1" ht="15.75" hidden="1" customHeight="1" x14ac:dyDescent="0.25">
      <c r="A136" s="160" t="str">
        <f>IF(+ASISTENCIA!A137="","",ASISTENCIA!A137)</f>
        <v/>
      </c>
      <c r="B136" s="12"/>
      <c r="C136" s="11"/>
      <c r="D136" s="133" t="str">
        <f>IF(+ASISTENCIA!D137="","",ASISTENCIA!D137)</f>
        <v/>
      </c>
      <c r="E136" s="128" t="str">
        <f>IF(+ASISTENCIA!E137="","",ASISTENCIA!E137)</f>
        <v/>
      </c>
      <c r="F136" s="136" t="str">
        <f>IF(+ASISTENCIA!F137="","",ASISTENCIA!F137)</f>
        <v>Pers. Servicio</v>
      </c>
      <c r="G136" s="136" t="str">
        <f>IF(+ASISTENCIA!G137="","",ASISTENCIA!G137)</f>
        <v>Nombrado</v>
      </c>
      <c r="H136" s="129">
        <f>IF(+ASISTENCIA!H137="","",ASISTENCIA!H137)</f>
        <v>40</v>
      </c>
      <c r="I136" s="197"/>
      <c r="J136" s="199">
        <f>ASISTENCIA!AQ137</f>
        <v>0</v>
      </c>
      <c r="K136" s="197"/>
      <c r="L136" s="129">
        <f>ASISTENCIA!AR137</f>
        <v>0</v>
      </c>
      <c r="M136" s="129">
        <f>ASISTENCIA!AS137</f>
        <v>0</v>
      </c>
      <c r="N136" s="129">
        <f>ASISTENCIA!AU137</f>
        <v>0</v>
      </c>
      <c r="O136" s="197"/>
      <c r="P136" s="129">
        <f>ASISTENCIA!AV137</f>
        <v>0</v>
      </c>
      <c r="Q136" s="197"/>
      <c r="R136" s="129">
        <f>ASISTENCIA!AT137</f>
        <v>0</v>
      </c>
      <c r="S136" s="200"/>
      <c r="T136" s="129">
        <f>ASISTENCIA!AW137</f>
        <v>0</v>
      </c>
      <c r="U136" s="129"/>
      <c r="V136" s="200"/>
      <c r="W136" s="129"/>
      <c r="X136" s="129"/>
      <c r="Y136" s="200"/>
      <c r="Z136" s="129"/>
      <c r="AA136" s="200"/>
      <c r="AB136" s="312"/>
      <c r="AC136" s="313"/>
      <c r="AD136" s="313"/>
      <c r="AE136" s="313"/>
      <c r="AF136" s="313"/>
      <c r="AG136" s="313"/>
      <c r="AH136" s="313"/>
      <c r="AI136" s="313"/>
      <c r="AJ136" s="314"/>
      <c r="AK136" s="128" t="str">
        <f t="shared" si="3"/>
        <v/>
      </c>
      <c r="AL136" s="180"/>
    </row>
    <row r="137" spans="1:38" s="183" customFormat="1" ht="15.75" hidden="1" customHeight="1" x14ac:dyDescent="0.25">
      <c r="A137" s="160" t="str">
        <f>IF(+ASISTENCIA!A138="","",ASISTENCIA!A138)</f>
        <v/>
      </c>
      <c r="B137" s="12"/>
      <c r="C137" s="11"/>
      <c r="D137" s="133" t="str">
        <f>IF(+ASISTENCIA!D138="","",ASISTENCIA!D138)</f>
        <v/>
      </c>
      <c r="E137" s="128" t="str">
        <f>IF(+ASISTENCIA!E138="","",ASISTENCIA!E138)</f>
        <v/>
      </c>
      <c r="F137" s="136" t="str">
        <f>IF(+ASISTENCIA!F138="","",ASISTENCIA!F138)</f>
        <v>Pers. Servicio</v>
      </c>
      <c r="G137" s="136" t="str">
        <f>IF(+ASISTENCIA!G138="","",ASISTENCIA!G138)</f>
        <v>Nombrado</v>
      </c>
      <c r="H137" s="129">
        <f>IF(+ASISTENCIA!H138="","",ASISTENCIA!H138)</f>
        <v>40</v>
      </c>
      <c r="I137" s="197"/>
      <c r="J137" s="199">
        <f>ASISTENCIA!AQ138</f>
        <v>0</v>
      </c>
      <c r="K137" s="197"/>
      <c r="L137" s="129">
        <f>ASISTENCIA!AR138</f>
        <v>0</v>
      </c>
      <c r="M137" s="129">
        <f>ASISTENCIA!AS138</f>
        <v>0</v>
      </c>
      <c r="N137" s="129">
        <f>ASISTENCIA!AU138</f>
        <v>0</v>
      </c>
      <c r="O137" s="197"/>
      <c r="P137" s="129">
        <f>ASISTENCIA!AV138</f>
        <v>0</v>
      </c>
      <c r="Q137" s="197"/>
      <c r="R137" s="129">
        <f>ASISTENCIA!AT138</f>
        <v>0</v>
      </c>
      <c r="S137" s="200"/>
      <c r="T137" s="129">
        <f>ASISTENCIA!AW138</f>
        <v>0</v>
      </c>
      <c r="U137" s="129"/>
      <c r="V137" s="200"/>
      <c r="W137" s="129"/>
      <c r="X137" s="129"/>
      <c r="Y137" s="200"/>
      <c r="Z137" s="129"/>
      <c r="AA137" s="200"/>
      <c r="AB137" s="312"/>
      <c r="AC137" s="313"/>
      <c r="AD137" s="313"/>
      <c r="AE137" s="313"/>
      <c r="AF137" s="313"/>
      <c r="AG137" s="313"/>
      <c r="AH137" s="313"/>
      <c r="AI137" s="313"/>
      <c r="AJ137" s="314"/>
      <c r="AK137" s="128" t="str">
        <f t="shared" si="3"/>
        <v/>
      </c>
      <c r="AL137" s="180"/>
    </row>
    <row r="138" spans="1:38" s="183" customFormat="1" ht="15.75" hidden="1" customHeight="1" x14ac:dyDescent="0.25">
      <c r="A138" s="160" t="str">
        <f>IF(+ASISTENCIA!A139="","",ASISTENCIA!A139)</f>
        <v/>
      </c>
      <c r="B138" s="12"/>
      <c r="C138" s="11"/>
      <c r="D138" s="133" t="str">
        <f>IF(+ASISTENCIA!D139="","",ASISTENCIA!D139)</f>
        <v/>
      </c>
      <c r="E138" s="128" t="str">
        <f>IF(+ASISTENCIA!E139="","",ASISTENCIA!E139)</f>
        <v/>
      </c>
      <c r="F138" s="136" t="str">
        <f>IF(+ASISTENCIA!F139="","",ASISTENCIA!F139)</f>
        <v>Pers. Servicio</v>
      </c>
      <c r="G138" s="136" t="str">
        <f>IF(+ASISTENCIA!G139="","",ASISTENCIA!G139)</f>
        <v>Nombrado</v>
      </c>
      <c r="H138" s="129">
        <f>IF(+ASISTENCIA!H139="","",ASISTENCIA!H139)</f>
        <v>40</v>
      </c>
      <c r="I138" s="197"/>
      <c r="J138" s="199">
        <f>ASISTENCIA!AQ139</f>
        <v>0</v>
      </c>
      <c r="K138" s="197"/>
      <c r="L138" s="129">
        <f>ASISTENCIA!AR139</f>
        <v>0</v>
      </c>
      <c r="M138" s="129">
        <f>ASISTENCIA!AS139</f>
        <v>0</v>
      </c>
      <c r="N138" s="129">
        <f>ASISTENCIA!AU139</f>
        <v>0</v>
      </c>
      <c r="O138" s="197"/>
      <c r="P138" s="129">
        <f>ASISTENCIA!AV139</f>
        <v>0</v>
      </c>
      <c r="Q138" s="197"/>
      <c r="R138" s="129">
        <f>ASISTENCIA!AT139</f>
        <v>0</v>
      </c>
      <c r="S138" s="200"/>
      <c r="T138" s="129">
        <f>ASISTENCIA!AW139</f>
        <v>0</v>
      </c>
      <c r="U138" s="129"/>
      <c r="V138" s="200"/>
      <c r="W138" s="129"/>
      <c r="X138" s="129"/>
      <c r="Y138" s="200"/>
      <c r="Z138" s="129"/>
      <c r="AA138" s="200"/>
      <c r="AB138" s="312"/>
      <c r="AC138" s="313"/>
      <c r="AD138" s="313"/>
      <c r="AE138" s="313"/>
      <c r="AF138" s="313"/>
      <c r="AG138" s="313"/>
      <c r="AH138" s="313"/>
      <c r="AI138" s="313"/>
      <c r="AJ138" s="314"/>
      <c r="AK138" s="128" t="str">
        <f t="shared" si="3"/>
        <v/>
      </c>
      <c r="AL138" s="180"/>
    </row>
    <row r="139" spans="1:38" s="183" customFormat="1" ht="15.75" hidden="1" customHeight="1" x14ac:dyDescent="0.25">
      <c r="A139" s="160" t="str">
        <f>IF(+ASISTENCIA!A140="","",ASISTENCIA!A140)</f>
        <v/>
      </c>
      <c r="B139" s="12"/>
      <c r="C139" s="11"/>
      <c r="D139" s="133" t="str">
        <f>IF(+ASISTENCIA!D140="","",ASISTENCIA!D140)</f>
        <v/>
      </c>
      <c r="E139" s="128" t="str">
        <f>IF(+ASISTENCIA!E140="","",ASISTENCIA!E140)</f>
        <v/>
      </c>
      <c r="F139" s="136" t="str">
        <f>IF(+ASISTENCIA!F140="","",ASISTENCIA!F140)</f>
        <v>Pers. Servicio</v>
      </c>
      <c r="G139" s="136" t="str">
        <f>IF(+ASISTENCIA!G140="","",ASISTENCIA!G140)</f>
        <v>Nombrado</v>
      </c>
      <c r="H139" s="129">
        <f>IF(+ASISTENCIA!H140="","",ASISTENCIA!H140)</f>
        <v>40</v>
      </c>
      <c r="I139" s="197"/>
      <c r="J139" s="199">
        <f>ASISTENCIA!AQ140</f>
        <v>0</v>
      </c>
      <c r="K139" s="197"/>
      <c r="L139" s="129">
        <f>ASISTENCIA!AR140</f>
        <v>0</v>
      </c>
      <c r="M139" s="129">
        <f>ASISTENCIA!AS140</f>
        <v>0</v>
      </c>
      <c r="N139" s="129">
        <f>ASISTENCIA!AU140</f>
        <v>0</v>
      </c>
      <c r="O139" s="197"/>
      <c r="P139" s="129">
        <f>ASISTENCIA!AV140</f>
        <v>0</v>
      </c>
      <c r="Q139" s="197"/>
      <c r="R139" s="129">
        <f>ASISTENCIA!AT140</f>
        <v>0</v>
      </c>
      <c r="S139" s="200"/>
      <c r="T139" s="129">
        <f>ASISTENCIA!AW140</f>
        <v>0</v>
      </c>
      <c r="U139" s="129"/>
      <c r="V139" s="200"/>
      <c r="W139" s="129"/>
      <c r="X139" s="129"/>
      <c r="Y139" s="200"/>
      <c r="Z139" s="129"/>
      <c r="AA139" s="200"/>
      <c r="AB139" s="312"/>
      <c r="AC139" s="313"/>
      <c r="AD139" s="313"/>
      <c r="AE139" s="313"/>
      <c r="AF139" s="313"/>
      <c r="AG139" s="313"/>
      <c r="AH139" s="313"/>
      <c r="AI139" s="313"/>
      <c r="AJ139" s="314"/>
      <c r="AK139" s="128" t="str">
        <f t="shared" si="3"/>
        <v/>
      </c>
      <c r="AL139" s="180"/>
    </row>
    <row r="140" spans="1:38" s="183" customFormat="1" ht="15.75" hidden="1" customHeight="1" x14ac:dyDescent="0.25">
      <c r="A140" s="160" t="str">
        <f>IF(+ASISTENCIA!A141="","",ASISTENCIA!A141)</f>
        <v/>
      </c>
      <c r="B140" s="12"/>
      <c r="C140" s="11"/>
      <c r="D140" s="133" t="str">
        <f>IF(+ASISTENCIA!D141="","",ASISTENCIA!D141)</f>
        <v/>
      </c>
      <c r="E140" s="128" t="str">
        <f>IF(+ASISTENCIA!E141="","",ASISTENCIA!E141)</f>
        <v/>
      </c>
      <c r="F140" s="136" t="str">
        <f>IF(+ASISTENCIA!F141="","",ASISTENCIA!F141)</f>
        <v>Pers. Servicio</v>
      </c>
      <c r="G140" s="136" t="str">
        <f>IF(+ASISTENCIA!G141="","",ASISTENCIA!G141)</f>
        <v>Nombrado</v>
      </c>
      <c r="H140" s="129">
        <f>IF(+ASISTENCIA!H141="","",ASISTENCIA!H141)</f>
        <v>40</v>
      </c>
      <c r="I140" s="197"/>
      <c r="J140" s="199">
        <f>ASISTENCIA!AQ141</f>
        <v>0</v>
      </c>
      <c r="K140" s="197"/>
      <c r="L140" s="129">
        <f>ASISTENCIA!AR141</f>
        <v>0</v>
      </c>
      <c r="M140" s="129">
        <f>ASISTENCIA!AS141</f>
        <v>0</v>
      </c>
      <c r="N140" s="129">
        <f>ASISTENCIA!AU141</f>
        <v>0</v>
      </c>
      <c r="O140" s="197"/>
      <c r="P140" s="129">
        <f>ASISTENCIA!AV141</f>
        <v>0</v>
      </c>
      <c r="Q140" s="197"/>
      <c r="R140" s="129">
        <f>ASISTENCIA!AT141</f>
        <v>0</v>
      </c>
      <c r="S140" s="200"/>
      <c r="T140" s="129">
        <f>ASISTENCIA!AW141</f>
        <v>0</v>
      </c>
      <c r="U140" s="129"/>
      <c r="V140" s="200"/>
      <c r="W140" s="129"/>
      <c r="X140" s="129"/>
      <c r="Y140" s="200"/>
      <c r="Z140" s="129"/>
      <c r="AA140" s="200"/>
      <c r="AB140" s="312"/>
      <c r="AC140" s="313"/>
      <c r="AD140" s="313"/>
      <c r="AE140" s="313"/>
      <c r="AF140" s="313"/>
      <c r="AG140" s="313"/>
      <c r="AH140" s="313"/>
      <c r="AI140" s="313"/>
      <c r="AJ140" s="314"/>
      <c r="AK140" s="128" t="str">
        <f t="shared" ref="AK140:AK162" si="4">IF(OR(COUNTIF($I140:$AJ140,"X")&gt;0,COUNTIF($I140:$AJ140,"L")&gt;0),COUNTIF($I140:$AJ140,"X")+COUNTIF($I140:$AJ140,"L"),"")</f>
        <v/>
      </c>
      <c r="AL140" s="180"/>
    </row>
    <row r="141" spans="1:38" s="183" customFormat="1" ht="15.75" hidden="1" customHeight="1" x14ac:dyDescent="0.25">
      <c r="A141" s="160" t="str">
        <f>IF(+ASISTENCIA!A142="","",ASISTENCIA!A142)</f>
        <v/>
      </c>
      <c r="B141" s="12"/>
      <c r="C141" s="11"/>
      <c r="D141" s="133" t="str">
        <f>IF(+ASISTENCIA!D142="","",ASISTENCIA!D142)</f>
        <v/>
      </c>
      <c r="E141" s="128" t="str">
        <f>IF(+ASISTENCIA!E142="","",ASISTENCIA!E142)</f>
        <v/>
      </c>
      <c r="F141" s="136" t="str">
        <f>IF(+ASISTENCIA!F142="","",ASISTENCIA!F142)</f>
        <v>Pers. Servicio</v>
      </c>
      <c r="G141" s="136" t="str">
        <f>IF(+ASISTENCIA!G142="","",ASISTENCIA!G142)</f>
        <v>Nombrado</v>
      </c>
      <c r="H141" s="129">
        <f>IF(+ASISTENCIA!H142="","",ASISTENCIA!H142)</f>
        <v>40</v>
      </c>
      <c r="I141" s="197"/>
      <c r="J141" s="199">
        <f>ASISTENCIA!AQ142</f>
        <v>0</v>
      </c>
      <c r="K141" s="197"/>
      <c r="L141" s="129">
        <f>ASISTENCIA!AR142</f>
        <v>0</v>
      </c>
      <c r="M141" s="129">
        <f>ASISTENCIA!AS142</f>
        <v>0</v>
      </c>
      <c r="N141" s="129">
        <f>ASISTENCIA!AU142</f>
        <v>0</v>
      </c>
      <c r="O141" s="197"/>
      <c r="P141" s="129">
        <f>ASISTENCIA!AV142</f>
        <v>0</v>
      </c>
      <c r="Q141" s="197"/>
      <c r="R141" s="129">
        <f>ASISTENCIA!AT142</f>
        <v>0</v>
      </c>
      <c r="S141" s="200"/>
      <c r="T141" s="129">
        <f>ASISTENCIA!AW142</f>
        <v>0</v>
      </c>
      <c r="U141" s="129"/>
      <c r="V141" s="200"/>
      <c r="W141" s="129"/>
      <c r="X141" s="129"/>
      <c r="Y141" s="200"/>
      <c r="Z141" s="129"/>
      <c r="AA141" s="200"/>
      <c r="AB141" s="312"/>
      <c r="AC141" s="313"/>
      <c r="AD141" s="313"/>
      <c r="AE141" s="313"/>
      <c r="AF141" s="313"/>
      <c r="AG141" s="313"/>
      <c r="AH141" s="313"/>
      <c r="AI141" s="313"/>
      <c r="AJ141" s="314"/>
      <c r="AK141" s="128" t="str">
        <f t="shared" si="4"/>
        <v/>
      </c>
      <c r="AL141" s="180"/>
    </row>
    <row r="142" spans="1:38" s="183" customFormat="1" ht="15.75" hidden="1" customHeight="1" x14ac:dyDescent="0.25">
      <c r="A142" s="160" t="str">
        <f>IF(+ASISTENCIA!A143="","",ASISTENCIA!A143)</f>
        <v/>
      </c>
      <c r="B142" s="12"/>
      <c r="C142" s="11"/>
      <c r="D142" s="133" t="str">
        <f>IF(+ASISTENCIA!D143="","",ASISTENCIA!D143)</f>
        <v/>
      </c>
      <c r="E142" s="128" t="str">
        <f>IF(+ASISTENCIA!E143="","",ASISTENCIA!E143)</f>
        <v/>
      </c>
      <c r="F142" s="136" t="str">
        <f>IF(+ASISTENCIA!F143="","",ASISTENCIA!F143)</f>
        <v>Pers. Servicio</v>
      </c>
      <c r="G142" s="136" t="str">
        <f>IF(+ASISTENCIA!G143="","",ASISTENCIA!G143)</f>
        <v>Nombrado</v>
      </c>
      <c r="H142" s="129">
        <f>IF(+ASISTENCIA!H143="","",ASISTENCIA!H143)</f>
        <v>40</v>
      </c>
      <c r="I142" s="197"/>
      <c r="J142" s="199">
        <f>ASISTENCIA!AQ143</f>
        <v>0</v>
      </c>
      <c r="K142" s="197"/>
      <c r="L142" s="129">
        <f>ASISTENCIA!AR143</f>
        <v>0</v>
      </c>
      <c r="M142" s="129">
        <f>ASISTENCIA!AS143</f>
        <v>0</v>
      </c>
      <c r="N142" s="129">
        <f>ASISTENCIA!AU143</f>
        <v>0</v>
      </c>
      <c r="O142" s="197"/>
      <c r="P142" s="129">
        <f>ASISTENCIA!AV143</f>
        <v>0</v>
      </c>
      <c r="Q142" s="197"/>
      <c r="R142" s="129">
        <f>ASISTENCIA!AT143</f>
        <v>0</v>
      </c>
      <c r="S142" s="200"/>
      <c r="T142" s="129">
        <f>ASISTENCIA!AW143</f>
        <v>0</v>
      </c>
      <c r="U142" s="129"/>
      <c r="V142" s="200"/>
      <c r="W142" s="129"/>
      <c r="X142" s="129"/>
      <c r="Y142" s="200"/>
      <c r="Z142" s="129"/>
      <c r="AA142" s="200"/>
      <c r="AB142" s="312"/>
      <c r="AC142" s="313"/>
      <c r="AD142" s="313"/>
      <c r="AE142" s="313"/>
      <c r="AF142" s="313"/>
      <c r="AG142" s="313"/>
      <c r="AH142" s="313"/>
      <c r="AI142" s="313"/>
      <c r="AJ142" s="314"/>
      <c r="AK142" s="128" t="str">
        <f t="shared" si="4"/>
        <v/>
      </c>
      <c r="AL142" s="180"/>
    </row>
    <row r="143" spans="1:38" s="183" customFormat="1" ht="15.75" hidden="1" customHeight="1" x14ac:dyDescent="0.25">
      <c r="A143" s="160" t="str">
        <f>IF(+ASISTENCIA!A144="","",ASISTENCIA!A144)</f>
        <v/>
      </c>
      <c r="B143" s="12"/>
      <c r="C143" s="11"/>
      <c r="D143" s="133" t="str">
        <f>IF(+ASISTENCIA!D144="","",ASISTENCIA!D144)</f>
        <v/>
      </c>
      <c r="E143" s="128" t="str">
        <f>IF(+ASISTENCIA!E144="","",ASISTENCIA!E144)</f>
        <v/>
      </c>
      <c r="F143" s="136" t="str">
        <f>IF(+ASISTENCIA!F144="","",ASISTENCIA!F144)</f>
        <v>Pers. Servicio</v>
      </c>
      <c r="G143" s="136" t="str">
        <f>IF(+ASISTENCIA!G144="","",ASISTENCIA!G144)</f>
        <v>Nombrado</v>
      </c>
      <c r="H143" s="129">
        <f>IF(+ASISTENCIA!H144="","",ASISTENCIA!H144)</f>
        <v>40</v>
      </c>
      <c r="I143" s="197"/>
      <c r="J143" s="199">
        <f>ASISTENCIA!AQ144</f>
        <v>0</v>
      </c>
      <c r="K143" s="197"/>
      <c r="L143" s="129">
        <f>ASISTENCIA!AR144</f>
        <v>0</v>
      </c>
      <c r="M143" s="129">
        <f>ASISTENCIA!AS144</f>
        <v>0</v>
      </c>
      <c r="N143" s="129">
        <f>ASISTENCIA!AU144</f>
        <v>0</v>
      </c>
      <c r="O143" s="197"/>
      <c r="P143" s="129">
        <f>ASISTENCIA!AV144</f>
        <v>0</v>
      </c>
      <c r="Q143" s="197"/>
      <c r="R143" s="129">
        <f>ASISTENCIA!AT144</f>
        <v>0</v>
      </c>
      <c r="S143" s="200"/>
      <c r="T143" s="129">
        <f>ASISTENCIA!AW144</f>
        <v>0</v>
      </c>
      <c r="U143" s="129"/>
      <c r="V143" s="200"/>
      <c r="W143" s="129"/>
      <c r="X143" s="129"/>
      <c r="Y143" s="200"/>
      <c r="Z143" s="129"/>
      <c r="AA143" s="200"/>
      <c r="AB143" s="312"/>
      <c r="AC143" s="313"/>
      <c r="AD143" s="313"/>
      <c r="AE143" s="313"/>
      <c r="AF143" s="313"/>
      <c r="AG143" s="313"/>
      <c r="AH143" s="313"/>
      <c r="AI143" s="313"/>
      <c r="AJ143" s="314"/>
      <c r="AK143" s="128" t="str">
        <f t="shared" si="4"/>
        <v/>
      </c>
      <c r="AL143" s="180"/>
    </row>
    <row r="144" spans="1:38" s="183" customFormat="1" ht="15.75" hidden="1" customHeight="1" x14ac:dyDescent="0.25">
      <c r="A144" s="160" t="str">
        <f>IF(+ASISTENCIA!A145="","",ASISTENCIA!A145)</f>
        <v/>
      </c>
      <c r="B144" s="12"/>
      <c r="C144" s="11"/>
      <c r="D144" s="133" t="str">
        <f>IF(+ASISTENCIA!D145="","",ASISTENCIA!D145)</f>
        <v/>
      </c>
      <c r="E144" s="128" t="str">
        <f>IF(+ASISTENCIA!E145="","",ASISTENCIA!E145)</f>
        <v/>
      </c>
      <c r="F144" s="136" t="str">
        <f>IF(+ASISTENCIA!F145="","",ASISTENCIA!F145)</f>
        <v>Pers. Servicio</v>
      </c>
      <c r="G144" s="136" t="str">
        <f>IF(+ASISTENCIA!G145="","",ASISTENCIA!G145)</f>
        <v>Nombrado</v>
      </c>
      <c r="H144" s="129">
        <f>IF(+ASISTENCIA!H145="","",ASISTENCIA!H145)</f>
        <v>40</v>
      </c>
      <c r="I144" s="197"/>
      <c r="J144" s="199">
        <f>ASISTENCIA!AQ145</f>
        <v>0</v>
      </c>
      <c r="K144" s="197"/>
      <c r="L144" s="129">
        <f>ASISTENCIA!AR145</f>
        <v>0</v>
      </c>
      <c r="M144" s="129">
        <f>ASISTENCIA!AS145</f>
        <v>0</v>
      </c>
      <c r="N144" s="129">
        <f>ASISTENCIA!AU145</f>
        <v>0</v>
      </c>
      <c r="O144" s="197"/>
      <c r="P144" s="129">
        <f>ASISTENCIA!AV145</f>
        <v>0</v>
      </c>
      <c r="Q144" s="197"/>
      <c r="R144" s="129">
        <f>ASISTENCIA!AT145</f>
        <v>0</v>
      </c>
      <c r="S144" s="200"/>
      <c r="T144" s="129">
        <f>ASISTENCIA!AW145</f>
        <v>0</v>
      </c>
      <c r="U144" s="129"/>
      <c r="V144" s="200"/>
      <c r="W144" s="129"/>
      <c r="X144" s="129"/>
      <c r="Y144" s="200"/>
      <c r="Z144" s="129"/>
      <c r="AA144" s="200"/>
      <c r="AB144" s="312"/>
      <c r="AC144" s="313"/>
      <c r="AD144" s="313"/>
      <c r="AE144" s="313"/>
      <c r="AF144" s="313"/>
      <c r="AG144" s="313"/>
      <c r="AH144" s="313"/>
      <c r="AI144" s="313"/>
      <c r="AJ144" s="314"/>
      <c r="AK144" s="128" t="str">
        <f t="shared" si="4"/>
        <v/>
      </c>
      <c r="AL144" s="180"/>
    </row>
    <row r="145" spans="1:38" s="183" customFormat="1" ht="15.75" hidden="1" customHeight="1" x14ac:dyDescent="0.25">
      <c r="A145" s="160" t="str">
        <f>IF(+ASISTENCIA!A146="","",ASISTENCIA!A146)</f>
        <v/>
      </c>
      <c r="B145" s="12"/>
      <c r="C145" s="11"/>
      <c r="D145" s="133" t="str">
        <f>IF(+ASISTENCIA!D146="","",ASISTENCIA!D146)</f>
        <v/>
      </c>
      <c r="E145" s="128" t="str">
        <f>IF(+ASISTENCIA!E146="","",ASISTENCIA!E146)</f>
        <v/>
      </c>
      <c r="F145" s="136" t="str">
        <f>IF(+ASISTENCIA!F146="","",ASISTENCIA!F146)</f>
        <v>Pers. Servicio</v>
      </c>
      <c r="G145" s="136" t="str">
        <f>IF(+ASISTENCIA!G146="","",ASISTENCIA!G146)</f>
        <v>Nombrado</v>
      </c>
      <c r="H145" s="129">
        <f>IF(+ASISTENCIA!H146="","",ASISTENCIA!H146)</f>
        <v>40</v>
      </c>
      <c r="I145" s="197"/>
      <c r="J145" s="199">
        <f>ASISTENCIA!AQ146</f>
        <v>0</v>
      </c>
      <c r="K145" s="197"/>
      <c r="L145" s="129">
        <f>ASISTENCIA!AR146</f>
        <v>0</v>
      </c>
      <c r="M145" s="129">
        <f>ASISTENCIA!AS146</f>
        <v>0</v>
      </c>
      <c r="N145" s="129">
        <f>ASISTENCIA!AU146</f>
        <v>0</v>
      </c>
      <c r="O145" s="197"/>
      <c r="P145" s="129">
        <f>ASISTENCIA!AV146</f>
        <v>0</v>
      </c>
      <c r="Q145" s="197"/>
      <c r="R145" s="129">
        <f>ASISTENCIA!AT146</f>
        <v>0</v>
      </c>
      <c r="S145" s="200"/>
      <c r="T145" s="129">
        <f>ASISTENCIA!AW146</f>
        <v>0</v>
      </c>
      <c r="U145" s="129"/>
      <c r="V145" s="200"/>
      <c r="W145" s="129"/>
      <c r="X145" s="129"/>
      <c r="Y145" s="200"/>
      <c r="Z145" s="129"/>
      <c r="AA145" s="200"/>
      <c r="AB145" s="312"/>
      <c r="AC145" s="313"/>
      <c r="AD145" s="313"/>
      <c r="AE145" s="313"/>
      <c r="AF145" s="313"/>
      <c r="AG145" s="313"/>
      <c r="AH145" s="313"/>
      <c r="AI145" s="313"/>
      <c r="AJ145" s="314"/>
      <c r="AK145" s="128" t="str">
        <f t="shared" si="4"/>
        <v/>
      </c>
      <c r="AL145" s="180"/>
    </row>
    <row r="146" spans="1:38" s="183" customFormat="1" ht="15.75" hidden="1" customHeight="1" x14ac:dyDescent="0.25">
      <c r="A146" s="160" t="str">
        <f>IF(+ASISTENCIA!A147="","",ASISTENCIA!A147)</f>
        <v/>
      </c>
      <c r="B146" s="12"/>
      <c r="C146" s="11"/>
      <c r="D146" s="133" t="str">
        <f>IF(+ASISTENCIA!D147="","",ASISTENCIA!D147)</f>
        <v/>
      </c>
      <c r="E146" s="128" t="str">
        <f>IF(+ASISTENCIA!E147="","",ASISTENCIA!E147)</f>
        <v/>
      </c>
      <c r="F146" s="136" t="str">
        <f>IF(+ASISTENCIA!F147="","",ASISTENCIA!F147)</f>
        <v>Pers. Servicio</v>
      </c>
      <c r="G146" s="136" t="str">
        <f>IF(+ASISTENCIA!G147="","",ASISTENCIA!G147)</f>
        <v>Nombrado</v>
      </c>
      <c r="H146" s="129">
        <f>IF(+ASISTENCIA!H147="","",ASISTENCIA!H147)</f>
        <v>40</v>
      </c>
      <c r="I146" s="197"/>
      <c r="J146" s="199">
        <f>ASISTENCIA!AQ147</f>
        <v>0</v>
      </c>
      <c r="K146" s="197"/>
      <c r="L146" s="129">
        <f>ASISTENCIA!AR147</f>
        <v>0</v>
      </c>
      <c r="M146" s="129">
        <f>ASISTENCIA!AS147</f>
        <v>0</v>
      </c>
      <c r="N146" s="129">
        <f>ASISTENCIA!AU147</f>
        <v>0</v>
      </c>
      <c r="O146" s="197"/>
      <c r="P146" s="129">
        <f>ASISTENCIA!AV147</f>
        <v>0</v>
      </c>
      <c r="Q146" s="197"/>
      <c r="R146" s="129">
        <f>ASISTENCIA!AT147</f>
        <v>0</v>
      </c>
      <c r="S146" s="200"/>
      <c r="T146" s="129">
        <f>ASISTENCIA!AW147</f>
        <v>0</v>
      </c>
      <c r="U146" s="129"/>
      <c r="V146" s="200"/>
      <c r="W146" s="129"/>
      <c r="X146" s="129"/>
      <c r="Y146" s="200"/>
      <c r="Z146" s="129"/>
      <c r="AA146" s="200"/>
      <c r="AB146" s="312"/>
      <c r="AC146" s="313"/>
      <c r="AD146" s="313"/>
      <c r="AE146" s="313"/>
      <c r="AF146" s="313"/>
      <c r="AG146" s="313"/>
      <c r="AH146" s="313"/>
      <c r="AI146" s="313"/>
      <c r="AJ146" s="314"/>
      <c r="AK146" s="128" t="str">
        <f t="shared" si="4"/>
        <v/>
      </c>
      <c r="AL146" s="180"/>
    </row>
    <row r="147" spans="1:38" s="183" customFormat="1" ht="15.75" hidden="1" customHeight="1" x14ac:dyDescent="0.25">
      <c r="A147" s="160" t="str">
        <f>IF(+ASISTENCIA!A148="","",ASISTENCIA!A148)</f>
        <v/>
      </c>
      <c r="B147" s="12"/>
      <c r="C147" s="11"/>
      <c r="D147" s="133" t="str">
        <f>IF(+ASISTENCIA!D148="","",ASISTENCIA!D148)</f>
        <v/>
      </c>
      <c r="E147" s="128" t="str">
        <f>IF(+ASISTENCIA!E148="","",ASISTENCIA!E148)</f>
        <v/>
      </c>
      <c r="F147" s="136" t="str">
        <f>IF(+ASISTENCIA!F148="","",ASISTENCIA!F148)</f>
        <v>Pers. Servicio</v>
      </c>
      <c r="G147" s="136" t="str">
        <f>IF(+ASISTENCIA!G148="","",ASISTENCIA!G148)</f>
        <v>Nombrado</v>
      </c>
      <c r="H147" s="129">
        <f>IF(+ASISTENCIA!H148="","",ASISTENCIA!H148)</f>
        <v>40</v>
      </c>
      <c r="I147" s="197"/>
      <c r="J147" s="199">
        <f>ASISTENCIA!AQ148</f>
        <v>0</v>
      </c>
      <c r="K147" s="197"/>
      <c r="L147" s="129">
        <f>ASISTENCIA!AR148</f>
        <v>0</v>
      </c>
      <c r="M147" s="129">
        <f>ASISTENCIA!AS148</f>
        <v>0</v>
      </c>
      <c r="N147" s="129">
        <f>ASISTENCIA!AU148</f>
        <v>0</v>
      </c>
      <c r="O147" s="197"/>
      <c r="P147" s="129">
        <f>ASISTENCIA!AV148</f>
        <v>0</v>
      </c>
      <c r="Q147" s="197"/>
      <c r="R147" s="129">
        <f>ASISTENCIA!AT148</f>
        <v>0</v>
      </c>
      <c r="S147" s="200"/>
      <c r="T147" s="129">
        <f>ASISTENCIA!AW148</f>
        <v>0</v>
      </c>
      <c r="U147" s="129"/>
      <c r="V147" s="200"/>
      <c r="W147" s="129"/>
      <c r="X147" s="129"/>
      <c r="Y147" s="200"/>
      <c r="Z147" s="129"/>
      <c r="AA147" s="200"/>
      <c r="AB147" s="312"/>
      <c r="AC147" s="313"/>
      <c r="AD147" s="313"/>
      <c r="AE147" s="313"/>
      <c r="AF147" s="313"/>
      <c r="AG147" s="313"/>
      <c r="AH147" s="313"/>
      <c r="AI147" s="313"/>
      <c r="AJ147" s="314"/>
      <c r="AK147" s="128" t="str">
        <f t="shared" si="4"/>
        <v/>
      </c>
      <c r="AL147" s="180"/>
    </row>
    <row r="148" spans="1:38" s="183" customFormat="1" ht="15.75" hidden="1" customHeight="1" x14ac:dyDescent="0.25">
      <c r="A148" s="160" t="str">
        <f>IF(+ASISTENCIA!A149="","",ASISTENCIA!A149)</f>
        <v/>
      </c>
      <c r="B148" s="12"/>
      <c r="C148" s="11"/>
      <c r="D148" s="133" t="str">
        <f>IF(+ASISTENCIA!D149="","",ASISTENCIA!D149)</f>
        <v/>
      </c>
      <c r="E148" s="128" t="str">
        <f>IF(+ASISTENCIA!E149="","",ASISTENCIA!E149)</f>
        <v/>
      </c>
      <c r="F148" s="136" t="str">
        <f>IF(+ASISTENCIA!F149="","",ASISTENCIA!F149)</f>
        <v>Pers. Servicio</v>
      </c>
      <c r="G148" s="136" t="str">
        <f>IF(+ASISTENCIA!G149="","",ASISTENCIA!G149)</f>
        <v>Nombrado</v>
      </c>
      <c r="H148" s="129">
        <f>IF(+ASISTENCIA!H149="","",ASISTENCIA!H149)</f>
        <v>40</v>
      </c>
      <c r="I148" s="197"/>
      <c r="J148" s="199">
        <f>ASISTENCIA!AQ149</f>
        <v>0</v>
      </c>
      <c r="K148" s="197"/>
      <c r="L148" s="129">
        <f>ASISTENCIA!AR149</f>
        <v>0</v>
      </c>
      <c r="M148" s="129">
        <f>ASISTENCIA!AS149</f>
        <v>0</v>
      </c>
      <c r="N148" s="129">
        <f>ASISTENCIA!AU149</f>
        <v>0</v>
      </c>
      <c r="O148" s="197"/>
      <c r="P148" s="129">
        <f>ASISTENCIA!AV149</f>
        <v>0</v>
      </c>
      <c r="Q148" s="197"/>
      <c r="R148" s="129">
        <f>ASISTENCIA!AT149</f>
        <v>0</v>
      </c>
      <c r="S148" s="200"/>
      <c r="T148" s="129">
        <f>ASISTENCIA!AW149</f>
        <v>0</v>
      </c>
      <c r="U148" s="129"/>
      <c r="V148" s="200"/>
      <c r="W148" s="129"/>
      <c r="X148" s="129"/>
      <c r="Y148" s="200"/>
      <c r="Z148" s="129"/>
      <c r="AA148" s="200"/>
      <c r="AB148" s="312"/>
      <c r="AC148" s="313"/>
      <c r="AD148" s="313"/>
      <c r="AE148" s="313"/>
      <c r="AF148" s="313"/>
      <c r="AG148" s="313"/>
      <c r="AH148" s="313"/>
      <c r="AI148" s="313"/>
      <c r="AJ148" s="314"/>
      <c r="AK148" s="128" t="str">
        <f t="shared" si="4"/>
        <v/>
      </c>
      <c r="AL148" s="180"/>
    </row>
    <row r="149" spans="1:38" s="183" customFormat="1" ht="15.75" hidden="1" customHeight="1" x14ac:dyDescent="0.25">
      <c r="A149" s="160" t="str">
        <f>IF(+ASISTENCIA!A150="","",ASISTENCIA!A150)</f>
        <v/>
      </c>
      <c r="B149" s="12"/>
      <c r="C149" s="11"/>
      <c r="D149" s="133" t="str">
        <f>IF(+ASISTENCIA!D150="","",ASISTENCIA!D150)</f>
        <v/>
      </c>
      <c r="E149" s="128" t="str">
        <f>IF(+ASISTENCIA!E150="","",ASISTENCIA!E150)</f>
        <v/>
      </c>
      <c r="F149" s="136" t="str">
        <f>IF(+ASISTENCIA!F150="","",ASISTENCIA!F150)</f>
        <v>Pers. Servicio</v>
      </c>
      <c r="G149" s="136" t="str">
        <f>IF(+ASISTENCIA!G150="","",ASISTENCIA!G150)</f>
        <v>Nombrado</v>
      </c>
      <c r="H149" s="129">
        <f>IF(+ASISTENCIA!H150="","",ASISTENCIA!H150)</f>
        <v>40</v>
      </c>
      <c r="I149" s="197"/>
      <c r="J149" s="199">
        <f>ASISTENCIA!AQ150</f>
        <v>0</v>
      </c>
      <c r="K149" s="197"/>
      <c r="L149" s="129">
        <f>ASISTENCIA!AR150</f>
        <v>0</v>
      </c>
      <c r="M149" s="129">
        <f>ASISTENCIA!AS150</f>
        <v>0</v>
      </c>
      <c r="N149" s="129">
        <f>ASISTENCIA!AU150</f>
        <v>0</v>
      </c>
      <c r="O149" s="197"/>
      <c r="P149" s="129">
        <f>ASISTENCIA!AV150</f>
        <v>0</v>
      </c>
      <c r="Q149" s="197"/>
      <c r="R149" s="129">
        <f>ASISTENCIA!AT150</f>
        <v>0</v>
      </c>
      <c r="S149" s="200"/>
      <c r="T149" s="129">
        <f>ASISTENCIA!AW150</f>
        <v>0</v>
      </c>
      <c r="U149" s="129"/>
      <c r="V149" s="200"/>
      <c r="W149" s="129"/>
      <c r="X149" s="129"/>
      <c r="Y149" s="200"/>
      <c r="Z149" s="129"/>
      <c r="AA149" s="200"/>
      <c r="AB149" s="312"/>
      <c r="AC149" s="313"/>
      <c r="AD149" s="313"/>
      <c r="AE149" s="313"/>
      <c r="AF149" s="313"/>
      <c r="AG149" s="313"/>
      <c r="AH149" s="313"/>
      <c r="AI149" s="313"/>
      <c r="AJ149" s="314"/>
      <c r="AK149" s="128" t="str">
        <f t="shared" si="4"/>
        <v/>
      </c>
      <c r="AL149" s="180"/>
    </row>
    <row r="150" spans="1:38" s="183" customFormat="1" ht="15.75" hidden="1" customHeight="1" x14ac:dyDescent="0.25">
      <c r="A150" s="160" t="str">
        <f>IF(+ASISTENCIA!A151="","",ASISTENCIA!A151)</f>
        <v/>
      </c>
      <c r="B150" s="12"/>
      <c r="C150" s="11"/>
      <c r="D150" s="133" t="str">
        <f>IF(+ASISTENCIA!D151="","",ASISTENCIA!D151)</f>
        <v/>
      </c>
      <c r="E150" s="128" t="str">
        <f>IF(+ASISTENCIA!E151="","",ASISTENCIA!E151)</f>
        <v/>
      </c>
      <c r="F150" s="136" t="str">
        <f>IF(+ASISTENCIA!F151="","",ASISTENCIA!F151)</f>
        <v>Pers. Servicio</v>
      </c>
      <c r="G150" s="136" t="str">
        <f>IF(+ASISTENCIA!G151="","",ASISTENCIA!G151)</f>
        <v>Nombrado</v>
      </c>
      <c r="H150" s="129">
        <f>IF(+ASISTENCIA!H151="","",ASISTENCIA!H151)</f>
        <v>40</v>
      </c>
      <c r="I150" s="197"/>
      <c r="J150" s="199">
        <f>ASISTENCIA!AQ151</f>
        <v>0</v>
      </c>
      <c r="K150" s="197"/>
      <c r="L150" s="129">
        <f>ASISTENCIA!AR151</f>
        <v>0</v>
      </c>
      <c r="M150" s="129">
        <f>ASISTENCIA!AS151</f>
        <v>0</v>
      </c>
      <c r="N150" s="129">
        <f>ASISTENCIA!AU151</f>
        <v>0</v>
      </c>
      <c r="O150" s="197"/>
      <c r="P150" s="129">
        <f>ASISTENCIA!AV151</f>
        <v>0</v>
      </c>
      <c r="Q150" s="197"/>
      <c r="R150" s="129">
        <f>ASISTENCIA!AT151</f>
        <v>0</v>
      </c>
      <c r="S150" s="200"/>
      <c r="T150" s="129">
        <f>ASISTENCIA!AW151</f>
        <v>0</v>
      </c>
      <c r="U150" s="129"/>
      <c r="V150" s="200"/>
      <c r="W150" s="129"/>
      <c r="X150" s="129"/>
      <c r="Y150" s="200"/>
      <c r="Z150" s="129"/>
      <c r="AA150" s="200"/>
      <c r="AB150" s="312"/>
      <c r="AC150" s="313"/>
      <c r="AD150" s="313"/>
      <c r="AE150" s="313"/>
      <c r="AF150" s="313"/>
      <c r="AG150" s="313"/>
      <c r="AH150" s="313"/>
      <c r="AI150" s="313"/>
      <c r="AJ150" s="314"/>
      <c r="AK150" s="128" t="str">
        <f t="shared" si="4"/>
        <v/>
      </c>
      <c r="AL150" s="180"/>
    </row>
    <row r="151" spans="1:38" s="183" customFormat="1" ht="15.75" hidden="1" customHeight="1" x14ac:dyDescent="0.25">
      <c r="A151" s="160" t="str">
        <f>IF(+ASISTENCIA!A152="","",ASISTENCIA!A152)</f>
        <v/>
      </c>
      <c r="B151" s="12"/>
      <c r="C151" s="11"/>
      <c r="D151" s="133" t="str">
        <f>IF(+ASISTENCIA!D152="","",ASISTENCIA!D152)</f>
        <v/>
      </c>
      <c r="E151" s="128" t="str">
        <f>IF(+ASISTENCIA!E152="","",ASISTENCIA!E152)</f>
        <v/>
      </c>
      <c r="F151" s="136" t="str">
        <f>IF(+ASISTENCIA!F152="","",ASISTENCIA!F152)</f>
        <v>Pers. Servicio</v>
      </c>
      <c r="G151" s="136" t="str">
        <f>IF(+ASISTENCIA!G152="","",ASISTENCIA!G152)</f>
        <v>Nombrado</v>
      </c>
      <c r="H151" s="129">
        <f>IF(+ASISTENCIA!H152="","",ASISTENCIA!H152)</f>
        <v>40</v>
      </c>
      <c r="I151" s="197"/>
      <c r="J151" s="199">
        <f>ASISTENCIA!AQ152</f>
        <v>0</v>
      </c>
      <c r="K151" s="197"/>
      <c r="L151" s="129">
        <f>ASISTENCIA!AR152</f>
        <v>0</v>
      </c>
      <c r="M151" s="129">
        <f>ASISTENCIA!AS152</f>
        <v>0</v>
      </c>
      <c r="N151" s="129">
        <f>ASISTENCIA!AU152</f>
        <v>0</v>
      </c>
      <c r="O151" s="197"/>
      <c r="P151" s="129">
        <f>ASISTENCIA!AV152</f>
        <v>0</v>
      </c>
      <c r="Q151" s="197"/>
      <c r="R151" s="129">
        <f>ASISTENCIA!AT152</f>
        <v>0</v>
      </c>
      <c r="S151" s="200"/>
      <c r="T151" s="129">
        <f>ASISTENCIA!AW152</f>
        <v>0</v>
      </c>
      <c r="U151" s="129"/>
      <c r="V151" s="200"/>
      <c r="W151" s="129"/>
      <c r="X151" s="129"/>
      <c r="Y151" s="200"/>
      <c r="Z151" s="129"/>
      <c r="AA151" s="200"/>
      <c r="AB151" s="312"/>
      <c r="AC151" s="313"/>
      <c r="AD151" s="313"/>
      <c r="AE151" s="313"/>
      <c r="AF151" s="313"/>
      <c r="AG151" s="313"/>
      <c r="AH151" s="313"/>
      <c r="AI151" s="313"/>
      <c r="AJ151" s="314"/>
      <c r="AK151" s="128" t="str">
        <f t="shared" si="4"/>
        <v/>
      </c>
      <c r="AL151" s="180"/>
    </row>
    <row r="152" spans="1:38" s="183" customFormat="1" ht="15.75" hidden="1" customHeight="1" x14ac:dyDescent="0.25">
      <c r="A152" s="160" t="str">
        <f>IF(+ASISTENCIA!A153="","",ASISTENCIA!A153)</f>
        <v/>
      </c>
      <c r="B152" s="12"/>
      <c r="C152" s="11"/>
      <c r="D152" s="133" t="str">
        <f>IF(+ASISTENCIA!D153="","",ASISTENCIA!D153)</f>
        <v/>
      </c>
      <c r="E152" s="128" t="str">
        <f>IF(+ASISTENCIA!E153="","",ASISTENCIA!E153)</f>
        <v/>
      </c>
      <c r="F152" s="136" t="str">
        <f>IF(+ASISTENCIA!F153="","",ASISTENCIA!F153)</f>
        <v>Pers. Servicio</v>
      </c>
      <c r="G152" s="136" t="str">
        <f>IF(+ASISTENCIA!G153="","",ASISTENCIA!G153)</f>
        <v>Nombrado</v>
      </c>
      <c r="H152" s="129">
        <f>IF(+ASISTENCIA!H153="","",ASISTENCIA!H153)</f>
        <v>40</v>
      </c>
      <c r="I152" s="197"/>
      <c r="J152" s="199">
        <f>ASISTENCIA!AQ153</f>
        <v>0</v>
      </c>
      <c r="K152" s="197"/>
      <c r="L152" s="129">
        <f>ASISTENCIA!AR153</f>
        <v>0</v>
      </c>
      <c r="M152" s="129">
        <f>ASISTENCIA!AS153</f>
        <v>0</v>
      </c>
      <c r="N152" s="129">
        <f>ASISTENCIA!AU153</f>
        <v>0</v>
      </c>
      <c r="O152" s="197"/>
      <c r="P152" s="129">
        <f>ASISTENCIA!AV153</f>
        <v>0</v>
      </c>
      <c r="Q152" s="197"/>
      <c r="R152" s="129">
        <f>ASISTENCIA!AT153</f>
        <v>0</v>
      </c>
      <c r="S152" s="200"/>
      <c r="T152" s="129">
        <f>ASISTENCIA!AW153</f>
        <v>0</v>
      </c>
      <c r="U152" s="129"/>
      <c r="V152" s="200"/>
      <c r="W152" s="129"/>
      <c r="X152" s="129"/>
      <c r="Y152" s="200"/>
      <c r="Z152" s="129"/>
      <c r="AA152" s="200"/>
      <c r="AB152" s="312"/>
      <c r="AC152" s="313"/>
      <c r="AD152" s="313"/>
      <c r="AE152" s="313"/>
      <c r="AF152" s="313"/>
      <c r="AG152" s="313"/>
      <c r="AH152" s="313"/>
      <c r="AI152" s="313"/>
      <c r="AJ152" s="314"/>
      <c r="AK152" s="128" t="str">
        <f t="shared" si="4"/>
        <v/>
      </c>
      <c r="AL152" s="180"/>
    </row>
    <row r="153" spans="1:38" s="183" customFormat="1" ht="15.75" hidden="1" customHeight="1" x14ac:dyDescent="0.25">
      <c r="A153" s="160" t="str">
        <f>IF(+ASISTENCIA!A154="","",ASISTENCIA!A154)</f>
        <v/>
      </c>
      <c r="B153" s="12"/>
      <c r="C153" s="11"/>
      <c r="D153" s="133" t="str">
        <f>IF(+ASISTENCIA!D154="","",ASISTENCIA!D154)</f>
        <v/>
      </c>
      <c r="E153" s="128" t="str">
        <f>IF(+ASISTENCIA!E154="","",ASISTENCIA!E154)</f>
        <v/>
      </c>
      <c r="F153" s="136" t="str">
        <f>IF(+ASISTENCIA!F154="","",ASISTENCIA!F154)</f>
        <v>Pers. Servicio</v>
      </c>
      <c r="G153" s="136" t="str">
        <f>IF(+ASISTENCIA!G154="","",ASISTENCIA!G154)</f>
        <v>Nombrado</v>
      </c>
      <c r="H153" s="129">
        <f>IF(+ASISTENCIA!H154="","",ASISTENCIA!H154)</f>
        <v>40</v>
      </c>
      <c r="I153" s="197"/>
      <c r="J153" s="199">
        <f>ASISTENCIA!AQ154</f>
        <v>0</v>
      </c>
      <c r="K153" s="197"/>
      <c r="L153" s="129">
        <f>ASISTENCIA!AR154</f>
        <v>0</v>
      </c>
      <c r="M153" s="129">
        <f>ASISTENCIA!AS154</f>
        <v>0</v>
      </c>
      <c r="N153" s="129">
        <f>ASISTENCIA!AU154</f>
        <v>0</v>
      </c>
      <c r="O153" s="197"/>
      <c r="P153" s="129">
        <f>ASISTENCIA!AV154</f>
        <v>0</v>
      </c>
      <c r="Q153" s="197"/>
      <c r="R153" s="129">
        <f>ASISTENCIA!AT154</f>
        <v>0</v>
      </c>
      <c r="S153" s="200"/>
      <c r="T153" s="129">
        <f>ASISTENCIA!AW154</f>
        <v>0</v>
      </c>
      <c r="U153" s="129"/>
      <c r="V153" s="200"/>
      <c r="W153" s="129"/>
      <c r="X153" s="129"/>
      <c r="Y153" s="200"/>
      <c r="Z153" s="129"/>
      <c r="AA153" s="200"/>
      <c r="AB153" s="312"/>
      <c r="AC153" s="313"/>
      <c r="AD153" s="313"/>
      <c r="AE153" s="313"/>
      <c r="AF153" s="313"/>
      <c r="AG153" s="313"/>
      <c r="AH153" s="313"/>
      <c r="AI153" s="313"/>
      <c r="AJ153" s="314"/>
      <c r="AK153" s="128" t="str">
        <f t="shared" si="4"/>
        <v/>
      </c>
      <c r="AL153" s="180"/>
    </row>
    <row r="154" spans="1:38" s="183" customFormat="1" ht="15.75" hidden="1" customHeight="1" x14ac:dyDescent="0.25">
      <c r="A154" s="160" t="str">
        <f>IF(+ASISTENCIA!A155="","",ASISTENCIA!A155)</f>
        <v/>
      </c>
      <c r="B154" s="12"/>
      <c r="C154" s="11"/>
      <c r="D154" s="133" t="str">
        <f>IF(+ASISTENCIA!D155="","",ASISTENCIA!D155)</f>
        <v/>
      </c>
      <c r="E154" s="128" t="str">
        <f>IF(+ASISTENCIA!E155="","",ASISTENCIA!E155)</f>
        <v/>
      </c>
      <c r="F154" s="136" t="str">
        <f>IF(+ASISTENCIA!F155="","",ASISTENCIA!F155)</f>
        <v>Pers. Servicio</v>
      </c>
      <c r="G154" s="136" t="str">
        <f>IF(+ASISTENCIA!G155="","",ASISTENCIA!G155)</f>
        <v>Nombrado</v>
      </c>
      <c r="H154" s="129">
        <f>IF(+ASISTENCIA!H155="","",ASISTENCIA!H155)</f>
        <v>40</v>
      </c>
      <c r="I154" s="197"/>
      <c r="J154" s="199">
        <f>ASISTENCIA!AQ155</f>
        <v>0</v>
      </c>
      <c r="K154" s="197"/>
      <c r="L154" s="129">
        <f>ASISTENCIA!AR155</f>
        <v>0</v>
      </c>
      <c r="M154" s="129">
        <f>ASISTENCIA!AS155</f>
        <v>0</v>
      </c>
      <c r="N154" s="129">
        <f>ASISTENCIA!AU155</f>
        <v>0</v>
      </c>
      <c r="O154" s="197"/>
      <c r="P154" s="129">
        <f>ASISTENCIA!AV155</f>
        <v>0</v>
      </c>
      <c r="Q154" s="197"/>
      <c r="R154" s="129">
        <f>ASISTENCIA!AT155</f>
        <v>0</v>
      </c>
      <c r="S154" s="200"/>
      <c r="T154" s="129">
        <f>ASISTENCIA!AW155</f>
        <v>0</v>
      </c>
      <c r="U154" s="129"/>
      <c r="V154" s="200"/>
      <c r="W154" s="129"/>
      <c r="X154" s="129"/>
      <c r="Y154" s="200"/>
      <c r="Z154" s="129"/>
      <c r="AA154" s="200"/>
      <c r="AB154" s="312"/>
      <c r="AC154" s="313"/>
      <c r="AD154" s="313"/>
      <c r="AE154" s="313"/>
      <c r="AF154" s="313"/>
      <c r="AG154" s="313"/>
      <c r="AH154" s="313"/>
      <c r="AI154" s="313"/>
      <c r="AJ154" s="314"/>
      <c r="AK154" s="128" t="str">
        <f t="shared" si="4"/>
        <v/>
      </c>
      <c r="AL154" s="180"/>
    </row>
    <row r="155" spans="1:38" s="183" customFormat="1" ht="15.75" hidden="1" customHeight="1" x14ac:dyDescent="0.25">
      <c r="A155" s="160" t="str">
        <f>IF(+ASISTENCIA!A156="","",ASISTENCIA!A156)</f>
        <v/>
      </c>
      <c r="B155" s="12"/>
      <c r="C155" s="11"/>
      <c r="D155" s="133" t="str">
        <f>IF(+ASISTENCIA!D156="","",ASISTENCIA!D156)</f>
        <v/>
      </c>
      <c r="E155" s="128" t="str">
        <f>IF(+ASISTENCIA!E156="","",ASISTENCIA!E156)</f>
        <v/>
      </c>
      <c r="F155" s="136" t="str">
        <f>IF(+ASISTENCIA!F156="","",ASISTENCIA!F156)</f>
        <v>Pers. Servicio</v>
      </c>
      <c r="G155" s="136" t="str">
        <f>IF(+ASISTENCIA!G156="","",ASISTENCIA!G156)</f>
        <v>Nombrado</v>
      </c>
      <c r="H155" s="129">
        <f>IF(+ASISTENCIA!H156="","",ASISTENCIA!H156)</f>
        <v>40</v>
      </c>
      <c r="I155" s="197"/>
      <c r="J155" s="199">
        <f>ASISTENCIA!AQ156</f>
        <v>0</v>
      </c>
      <c r="K155" s="197"/>
      <c r="L155" s="129">
        <f>ASISTENCIA!AR156</f>
        <v>0</v>
      </c>
      <c r="M155" s="129">
        <f>ASISTENCIA!AS156</f>
        <v>0</v>
      </c>
      <c r="N155" s="129">
        <f>ASISTENCIA!AU156</f>
        <v>0</v>
      </c>
      <c r="O155" s="197"/>
      <c r="P155" s="129">
        <f>ASISTENCIA!AV156</f>
        <v>0</v>
      </c>
      <c r="Q155" s="197"/>
      <c r="R155" s="129">
        <f>ASISTENCIA!AT156</f>
        <v>0</v>
      </c>
      <c r="S155" s="200"/>
      <c r="T155" s="129">
        <f>ASISTENCIA!AW156</f>
        <v>0</v>
      </c>
      <c r="U155" s="129"/>
      <c r="V155" s="200"/>
      <c r="W155" s="129"/>
      <c r="X155" s="129"/>
      <c r="Y155" s="200"/>
      <c r="Z155" s="129"/>
      <c r="AA155" s="200"/>
      <c r="AB155" s="312"/>
      <c r="AC155" s="313"/>
      <c r="AD155" s="313"/>
      <c r="AE155" s="313"/>
      <c r="AF155" s="313"/>
      <c r="AG155" s="313"/>
      <c r="AH155" s="313"/>
      <c r="AI155" s="313"/>
      <c r="AJ155" s="314"/>
      <c r="AK155" s="128" t="str">
        <f t="shared" si="4"/>
        <v/>
      </c>
      <c r="AL155" s="180"/>
    </row>
    <row r="156" spans="1:38" s="183" customFormat="1" ht="15.75" hidden="1" customHeight="1" x14ac:dyDescent="0.25">
      <c r="A156" s="160" t="str">
        <f>IF(+ASISTENCIA!A157="","",ASISTENCIA!A157)</f>
        <v/>
      </c>
      <c r="B156" s="12"/>
      <c r="C156" s="11"/>
      <c r="D156" s="133" t="str">
        <f>IF(+ASISTENCIA!D157="","",ASISTENCIA!D157)</f>
        <v/>
      </c>
      <c r="E156" s="128" t="str">
        <f>IF(+ASISTENCIA!E157="","",ASISTENCIA!E157)</f>
        <v/>
      </c>
      <c r="F156" s="136" t="str">
        <f>IF(+ASISTENCIA!F157="","",ASISTENCIA!F157)</f>
        <v>Pers. Servicio</v>
      </c>
      <c r="G156" s="136" t="str">
        <f>IF(+ASISTENCIA!G157="","",ASISTENCIA!G157)</f>
        <v>Nombrado</v>
      </c>
      <c r="H156" s="129">
        <f>IF(+ASISTENCIA!H157="","",ASISTENCIA!H157)</f>
        <v>40</v>
      </c>
      <c r="I156" s="197"/>
      <c r="J156" s="199">
        <f>ASISTENCIA!AQ157</f>
        <v>0</v>
      </c>
      <c r="K156" s="197"/>
      <c r="L156" s="129">
        <f>ASISTENCIA!AR157</f>
        <v>0</v>
      </c>
      <c r="M156" s="129">
        <f>ASISTENCIA!AS157</f>
        <v>0</v>
      </c>
      <c r="N156" s="129">
        <f>ASISTENCIA!AU157</f>
        <v>0</v>
      </c>
      <c r="O156" s="197"/>
      <c r="P156" s="129">
        <f>ASISTENCIA!AV157</f>
        <v>0</v>
      </c>
      <c r="Q156" s="197"/>
      <c r="R156" s="129">
        <f>ASISTENCIA!AT157</f>
        <v>0</v>
      </c>
      <c r="S156" s="200"/>
      <c r="T156" s="129">
        <f>ASISTENCIA!AW157</f>
        <v>0</v>
      </c>
      <c r="U156" s="129"/>
      <c r="V156" s="200"/>
      <c r="W156" s="129"/>
      <c r="X156" s="129"/>
      <c r="Y156" s="200"/>
      <c r="Z156" s="129"/>
      <c r="AA156" s="200"/>
      <c r="AB156" s="312"/>
      <c r="AC156" s="313"/>
      <c r="AD156" s="313"/>
      <c r="AE156" s="313"/>
      <c r="AF156" s="313"/>
      <c r="AG156" s="313"/>
      <c r="AH156" s="313"/>
      <c r="AI156" s="313"/>
      <c r="AJ156" s="314"/>
      <c r="AK156" s="128" t="str">
        <f t="shared" si="4"/>
        <v/>
      </c>
      <c r="AL156" s="180"/>
    </row>
    <row r="157" spans="1:38" s="183" customFormat="1" ht="15.75" hidden="1" customHeight="1" x14ac:dyDescent="0.25">
      <c r="A157" s="160" t="str">
        <f>IF(+ASISTENCIA!A158="","",ASISTENCIA!A158)</f>
        <v/>
      </c>
      <c r="B157" s="12"/>
      <c r="C157" s="11"/>
      <c r="D157" s="133" t="str">
        <f>IF(+ASISTENCIA!D158="","",ASISTENCIA!D158)</f>
        <v/>
      </c>
      <c r="E157" s="128" t="str">
        <f>IF(+ASISTENCIA!E158="","",ASISTENCIA!E158)</f>
        <v/>
      </c>
      <c r="F157" s="136" t="str">
        <f>IF(+ASISTENCIA!F158="","",ASISTENCIA!F158)</f>
        <v>Pers. Servicio</v>
      </c>
      <c r="G157" s="136" t="str">
        <f>IF(+ASISTENCIA!G158="","",ASISTENCIA!G158)</f>
        <v>Nombrado</v>
      </c>
      <c r="H157" s="129">
        <f>IF(+ASISTENCIA!H158="","",ASISTENCIA!H158)</f>
        <v>40</v>
      </c>
      <c r="I157" s="197"/>
      <c r="J157" s="199">
        <f>ASISTENCIA!AQ158</f>
        <v>0</v>
      </c>
      <c r="K157" s="197"/>
      <c r="L157" s="129">
        <f>ASISTENCIA!AR158</f>
        <v>0</v>
      </c>
      <c r="M157" s="129">
        <f>ASISTENCIA!AS158</f>
        <v>0</v>
      </c>
      <c r="N157" s="129">
        <f>ASISTENCIA!AU158</f>
        <v>0</v>
      </c>
      <c r="O157" s="197"/>
      <c r="P157" s="129">
        <f>ASISTENCIA!AV158</f>
        <v>0</v>
      </c>
      <c r="Q157" s="197"/>
      <c r="R157" s="129">
        <f>ASISTENCIA!AT158</f>
        <v>0</v>
      </c>
      <c r="S157" s="200"/>
      <c r="T157" s="129">
        <f>ASISTENCIA!AW158</f>
        <v>0</v>
      </c>
      <c r="U157" s="129"/>
      <c r="V157" s="200"/>
      <c r="W157" s="129"/>
      <c r="X157" s="129"/>
      <c r="Y157" s="200"/>
      <c r="Z157" s="129"/>
      <c r="AA157" s="200"/>
      <c r="AB157" s="312"/>
      <c r="AC157" s="313"/>
      <c r="AD157" s="313"/>
      <c r="AE157" s="313"/>
      <c r="AF157" s="313"/>
      <c r="AG157" s="313"/>
      <c r="AH157" s="313"/>
      <c r="AI157" s="313"/>
      <c r="AJ157" s="314"/>
      <c r="AK157" s="128" t="str">
        <f t="shared" si="4"/>
        <v/>
      </c>
      <c r="AL157" s="180"/>
    </row>
    <row r="158" spans="1:38" s="183" customFormat="1" ht="15.75" hidden="1" customHeight="1" x14ac:dyDescent="0.25">
      <c r="A158" s="160" t="str">
        <f>IF(+ASISTENCIA!A159="","",ASISTENCIA!A159)</f>
        <v/>
      </c>
      <c r="B158" s="12"/>
      <c r="C158" s="11"/>
      <c r="D158" s="133" t="str">
        <f>IF(+ASISTENCIA!D159="","",ASISTENCIA!D159)</f>
        <v/>
      </c>
      <c r="E158" s="128" t="str">
        <f>IF(+ASISTENCIA!E159="","",ASISTENCIA!E159)</f>
        <v/>
      </c>
      <c r="F158" s="136" t="str">
        <f>IF(+ASISTENCIA!F159="","",ASISTENCIA!F159)</f>
        <v>Pers. Servicio</v>
      </c>
      <c r="G158" s="136" t="str">
        <f>IF(+ASISTENCIA!G159="","",ASISTENCIA!G159)</f>
        <v>Nombrado</v>
      </c>
      <c r="H158" s="129">
        <f>IF(+ASISTENCIA!H159="","",ASISTENCIA!H159)</f>
        <v>40</v>
      </c>
      <c r="I158" s="197"/>
      <c r="J158" s="199">
        <f>ASISTENCIA!AQ159</f>
        <v>0</v>
      </c>
      <c r="K158" s="197"/>
      <c r="L158" s="129">
        <f>ASISTENCIA!AR159</f>
        <v>0</v>
      </c>
      <c r="M158" s="129">
        <f>ASISTENCIA!AS159</f>
        <v>0</v>
      </c>
      <c r="N158" s="129">
        <f>ASISTENCIA!AU159</f>
        <v>0</v>
      </c>
      <c r="O158" s="197"/>
      <c r="P158" s="129">
        <f>ASISTENCIA!AV159</f>
        <v>0</v>
      </c>
      <c r="Q158" s="197"/>
      <c r="R158" s="129">
        <f>ASISTENCIA!AT159</f>
        <v>0</v>
      </c>
      <c r="S158" s="200"/>
      <c r="T158" s="129">
        <f>ASISTENCIA!AW159</f>
        <v>0</v>
      </c>
      <c r="U158" s="129"/>
      <c r="V158" s="200"/>
      <c r="W158" s="129"/>
      <c r="X158" s="129"/>
      <c r="Y158" s="200"/>
      <c r="Z158" s="129"/>
      <c r="AA158" s="200"/>
      <c r="AB158" s="312"/>
      <c r="AC158" s="313"/>
      <c r="AD158" s="313"/>
      <c r="AE158" s="313"/>
      <c r="AF158" s="313"/>
      <c r="AG158" s="313"/>
      <c r="AH158" s="313"/>
      <c r="AI158" s="313"/>
      <c r="AJ158" s="314"/>
      <c r="AK158" s="128" t="str">
        <f t="shared" si="4"/>
        <v/>
      </c>
      <c r="AL158" s="180"/>
    </row>
    <row r="159" spans="1:38" s="183" customFormat="1" ht="15.75" hidden="1" customHeight="1" x14ac:dyDescent="0.25">
      <c r="A159" s="160" t="str">
        <f>IF(+ASISTENCIA!A160="","",ASISTENCIA!A160)</f>
        <v/>
      </c>
      <c r="B159" s="12"/>
      <c r="C159" s="11"/>
      <c r="D159" s="133" t="str">
        <f>IF(+ASISTENCIA!D160="","",ASISTENCIA!D160)</f>
        <v/>
      </c>
      <c r="E159" s="128" t="str">
        <f>IF(+ASISTENCIA!E160="","",ASISTENCIA!E160)</f>
        <v/>
      </c>
      <c r="F159" s="136" t="str">
        <f>IF(+ASISTENCIA!F160="","",ASISTENCIA!F160)</f>
        <v>Pers. Servicio</v>
      </c>
      <c r="G159" s="136" t="str">
        <f>IF(+ASISTENCIA!G160="","",ASISTENCIA!G160)</f>
        <v>Nombrado</v>
      </c>
      <c r="H159" s="129">
        <f>IF(+ASISTENCIA!H160="","",ASISTENCIA!H160)</f>
        <v>40</v>
      </c>
      <c r="I159" s="197"/>
      <c r="J159" s="199">
        <f>ASISTENCIA!AQ160</f>
        <v>0</v>
      </c>
      <c r="K159" s="197"/>
      <c r="L159" s="129">
        <f>ASISTENCIA!AR160</f>
        <v>0</v>
      </c>
      <c r="M159" s="129">
        <f>ASISTENCIA!AS160</f>
        <v>0</v>
      </c>
      <c r="N159" s="129">
        <f>ASISTENCIA!AU160</f>
        <v>0</v>
      </c>
      <c r="O159" s="197"/>
      <c r="P159" s="129">
        <f>ASISTENCIA!AV160</f>
        <v>0</v>
      </c>
      <c r="Q159" s="197"/>
      <c r="R159" s="129">
        <f>ASISTENCIA!AT160</f>
        <v>0</v>
      </c>
      <c r="S159" s="200"/>
      <c r="T159" s="129">
        <f>ASISTENCIA!AW160</f>
        <v>0</v>
      </c>
      <c r="U159" s="129"/>
      <c r="V159" s="200"/>
      <c r="W159" s="129"/>
      <c r="X159" s="129"/>
      <c r="Y159" s="200"/>
      <c r="Z159" s="129"/>
      <c r="AA159" s="200"/>
      <c r="AB159" s="312"/>
      <c r="AC159" s="313"/>
      <c r="AD159" s="313"/>
      <c r="AE159" s="313"/>
      <c r="AF159" s="313"/>
      <c r="AG159" s="313"/>
      <c r="AH159" s="313"/>
      <c r="AI159" s="313"/>
      <c r="AJ159" s="314"/>
      <c r="AK159" s="128" t="str">
        <f t="shared" si="4"/>
        <v/>
      </c>
      <c r="AL159" s="180"/>
    </row>
    <row r="160" spans="1:38" s="183" customFormat="1" ht="15.75" hidden="1" customHeight="1" x14ac:dyDescent="0.25">
      <c r="A160" s="160" t="str">
        <f>IF(+ASISTENCIA!A161="","",ASISTENCIA!A161)</f>
        <v/>
      </c>
      <c r="B160" s="12"/>
      <c r="C160" s="11"/>
      <c r="D160" s="133" t="str">
        <f>IF(+ASISTENCIA!D161="","",ASISTENCIA!D161)</f>
        <v/>
      </c>
      <c r="E160" s="128" t="str">
        <f>IF(+ASISTENCIA!E161="","",ASISTENCIA!E161)</f>
        <v/>
      </c>
      <c r="F160" s="136" t="str">
        <f>IF(+ASISTENCIA!F161="","",ASISTENCIA!F161)</f>
        <v>Pers. Servicio</v>
      </c>
      <c r="G160" s="136" t="str">
        <f>IF(+ASISTENCIA!G161="","",ASISTENCIA!G161)</f>
        <v>Nombrado</v>
      </c>
      <c r="H160" s="129">
        <f>IF(+ASISTENCIA!H161="","",ASISTENCIA!H161)</f>
        <v>40</v>
      </c>
      <c r="I160" s="197"/>
      <c r="J160" s="199">
        <f>ASISTENCIA!AQ161</f>
        <v>0</v>
      </c>
      <c r="K160" s="197"/>
      <c r="L160" s="129">
        <f>ASISTENCIA!AR161</f>
        <v>0</v>
      </c>
      <c r="M160" s="129">
        <f>ASISTENCIA!AS161</f>
        <v>0</v>
      </c>
      <c r="N160" s="129">
        <f>ASISTENCIA!AU161</f>
        <v>0</v>
      </c>
      <c r="O160" s="197"/>
      <c r="P160" s="129">
        <f>ASISTENCIA!AV161</f>
        <v>0</v>
      </c>
      <c r="Q160" s="197"/>
      <c r="R160" s="129">
        <f>ASISTENCIA!AT161</f>
        <v>0</v>
      </c>
      <c r="S160" s="200"/>
      <c r="T160" s="129">
        <f>ASISTENCIA!AW161</f>
        <v>0</v>
      </c>
      <c r="U160" s="129"/>
      <c r="V160" s="200"/>
      <c r="W160" s="129"/>
      <c r="X160" s="129"/>
      <c r="Y160" s="200"/>
      <c r="Z160" s="129"/>
      <c r="AA160" s="200"/>
      <c r="AB160" s="312"/>
      <c r="AC160" s="313"/>
      <c r="AD160" s="313"/>
      <c r="AE160" s="313"/>
      <c r="AF160" s="313"/>
      <c r="AG160" s="313"/>
      <c r="AH160" s="313"/>
      <c r="AI160" s="313"/>
      <c r="AJ160" s="314"/>
      <c r="AK160" s="128" t="str">
        <f t="shared" si="4"/>
        <v/>
      </c>
      <c r="AL160" s="180"/>
    </row>
    <row r="161" spans="1:42" s="183" customFormat="1" ht="15.75" hidden="1" customHeight="1" x14ac:dyDescent="0.25">
      <c r="A161" s="160" t="str">
        <f>IF(+ASISTENCIA!A162="","",ASISTENCIA!A162)</f>
        <v/>
      </c>
      <c r="B161" s="12"/>
      <c r="C161" s="11"/>
      <c r="D161" s="133" t="str">
        <f>IF(+ASISTENCIA!D162="","",ASISTENCIA!D162)</f>
        <v/>
      </c>
      <c r="E161" s="128" t="str">
        <f>IF(+ASISTENCIA!E162="","",ASISTENCIA!E162)</f>
        <v/>
      </c>
      <c r="F161" s="136" t="str">
        <f>IF(+ASISTENCIA!F162="","",ASISTENCIA!F162)</f>
        <v>Pers. Servicio</v>
      </c>
      <c r="G161" s="136" t="str">
        <f>IF(+ASISTENCIA!G162="","",ASISTENCIA!G162)</f>
        <v>Nombrado</v>
      </c>
      <c r="H161" s="129">
        <f>IF(+ASISTENCIA!H162="","",ASISTENCIA!H162)</f>
        <v>40</v>
      </c>
      <c r="I161" s="197"/>
      <c r="J161" s="199">
        <f>ASISTENCIA!AQ162</f>
        <v>0</v>
      </c>
      <c r="K161" s="197"/>
      <c r="L161" s="129">
        <f>ASISTENCIA!AR162</f>
        <v>0</v>
      </c>
      <c r="M161" s="129">
        <f>ASISTENCIA!AS162</f>
        <v>0</v>
      </c>
      <c r="N161" s="129">
        <f>ASISTENCIA!AU162</f>
        <v>0</v>
      </c>
      <c r="O161" s="197"/>
      <c r="P161" s="129">
        <f>ASISTENCIA!AV162</f>
        <v>0</v>
      </c>
      <c r="Q161" s="197"/>
      <c r="R161" s="129">
        <f>ASISTENCIA!AT162</f>
        <v>0</v>
      </c>
      <c r="S161" s="200"/>
      <c r="T161" s="129">
        <f>ASISTENCIA!AW162</f>
        <v>0</v>
      </c>
      <c r="U161" s="129"/>
      <c r="V161" s="200"/>
      <c r="W161" s="129"/>
      <c r="X161" s="129"/>
      <c r="Y161" s="200"/>
      <c r="Z161" s="129"/>
      <c r="AA161" s="200"/>
      <c r="AB161" s="312"/>
      <c r="AC161" s="313"/>
      <c r="AD161" s="313"/>
      <c r="AE161" s="313"/>
      <c r="AF161" s="313"/>
      <c r="AG161" s="313"/>
      <c r="AH161" s="313"/>
      <c r="AI161" s="313"/>
      <c r="AJ161" s="314"/>
      <c r="AK161" s="128" t="str">
        <f t="shared" si="4"/>
        <v/>
      </c>
      <c r="AL161" s="180"/>
    </row>
    <row r="162" spans="1:42" s="183" customFormat="1" ht="15.75" hidden="1" customHeight="1" x14ac:dyDescent="0.25">
      <c r="A162" s="160" t="e">
        <f>IF(+ASISTENCIA!A163="","",ASISTENCIA!A163)</f>
        <v>#VALUE!</v>
      </c>
      <c r="B162" s="12" t="e">
        <f>IF(LEN(C162)&gt;0,VLOOKUP($F$6,DATA!$A:$S,2,FALSE),"")</f>
        <v>#N/A</v>
      </c>
      <c r="C162" s="11" t="str">
        <f t="shared" si="2"/>
        <v>MAYO</v>
      </c>
      <c r="D162" s="133" t="str">
        <f>IF(+ASISTENCIA!D163="","",ASISTENCIA!D163)</f>
        <v>01863882</v>
      </c>
      <c r="E162" s="128" t="str">
        <f>IF(+ASISTENCIA!E163="","",ASISTENCIA!E163)</f>
        <v>CAXI MAQUERA, GERARDO</v>
      </c>
      <c r="F162" s="136" t="str">
        <f>IF(+ASISTENCIA!F163="","",ASISTENCIA!F163)</f>
        <v>Pers. Servicio</v>
      </c>
      <c r="G162" s="136" t="str">
        <f>IF(+ASISTENCIA!G163="","",ASISTENCIA!G163)</f>
        <v>Nombrado</v>
      </c>
      <c r="H162" s="129">
        <f>IF(+ASISTENCIA!H163="","",ASISTENCIA!H163)</f>
        <v>40</v>
      </c>
      <c r="I162" s="197"/>
      <c r="J162" s="199">
        <f>ASISTENCIA!AQ163</f>
        <v>0</v>
      </c>
      <c r="K162" s="197"/>
      <c r="L162" s="129">
        <f>ASISTENCIA!AR163</f>
        <v>0</v>
      </c>
      <c r="M162" s="129">
        <f>ASISTENCIA!AS163</f>
        <v>0</v>
      </c>
      <c r="N162" s="129">
        <f>ASISTENCIA!AU163</f>
        <v>0</v>
      </c>
      <c r="O162" s="197"/>
      <c r="P162" s="129">
        <f>ASISTENCIA!AV163</f>
        <v>0</v>
      </c>
      <c r="Q162" s="197"/>
      <c r="R162" s="129">
        <f>ASISTENCIA!AT163</f>
        <v>0</v>
      </c>
      <c r="S162" s="200"/>
      <c r="T162" s="129">
        <f>ASISTENCIA!AW163</f>
        <v>0</v>
      </c>
      <c r="U162" s="129"/>
      <c r="V162" s="200"/>
      <c r="W162" s="129"/>
      <c r="X162" s="129"/>
      <c r="Y162" s="200"/>
      <c r="Z162" s="129"/>
      <c r="AA162" s="200"/>
      <c r="AB162" s="315"/>
      <c r="AC162" s="316"/>
      <c r="AD162" s="316"/>
      <c r="AE162" s="316"/>
      <c r="AF162" s="316"/>
      <c r="AG162" s="316"/>
      <c r="AH162" s="316"/>
      <c r="AI162" s="316"/>
      <c r="AJ162" s="317"/>
      <c r="AK162" s="128" t="str">
        <f t="shared" si="4"/>
        <v/>
      </c>
      <c r="AL162" s="180"/>
    </row>
    <row r="163" spans="1:42" ht="14.25" customHeight="1" thickBot="1" x14ac:dyDescent="0.3">
      <c r="A163" s="201" t="s">
        <v>132</v>
      </c>
      <c r="B163" s="13"/>
      <c r="O163" s="186"/>
      <c r="P163" s="186"/>
      <c r="Q163" s="186"/>
      <c r="R163" s="186"/>
      <c r="S163" s="186"/>
      <c r="T163" s="186"/>
      <c r="U163" s="186"/>
      <c r="V163" s="186"/>
      <c r="W163" s="186"/>
      <c r="X163" s="186"/>
      <c r="Y163" s="186"/>
      <c r="Z163" s="186"/>
      <c r="AA163" s="186"/>
      <c r="AB163" s="186"/>
      <c r="AC163" s="203"/>
      <c r="AD163" s="186"/>
      <c r="AE163" s="186"/>
      <c r="AF163" s="186"/>
      <c r="AG163" s="186"/>
      <c r="AH163" s="186"/>
      <c r="AI163" s="186"/>
      <c r="AJ163" s="186"/>
    </row>
    <row r="164" spans="1:42" ht="14.25" customHeight="1" x14ac:dyDescent="0.25">
      <c r="A164" s="204" t="s">
        <v>133</v>
      </c>
      <c r="B164" s="13"/>
      <c r="C164" s="119"/>
      <c r="D164" s="205"/>
      <c r="E164" s="205"/>
      <c r="F164" s="206"/>
      <c r="O164" s="334"/>
      <c r="P164" s="335"/>
      <c r="Q164" s="335"/>
      <c r="R164" s="335"/>
      <c r="S164" s="335"/>
      <c r="T164" s="335"/>
      <c r="U164" s="336"/>
      <c r="V164" s="186"/>
      <c r="W164" s="186"/>
      <c r="X164" s="186"/>
      <c r="Y164" s="186"/>
      <c r="Z164" s="186"/>
      <c r="AA164" s="186"/>
      <c r="AB164" s="186"/>
      <c r="AC164" s="186"/>
      <c r="AD164" s="186"/>
      <c r="AE164" s="186"/>
      <c r="AF164" s="186"/>
      <c r="AG164" s="186"/>
      <c r="AH164" s="186"/>
      <c r="AI164" s="186"/>
      <c r="AJ164" s="186"/>
      <c r="AK164" s="188"/>
      <c r="AL164" s="189"/>
      <c r="AM164" s="188"/>
      <c r="AN164" s="188"/>
      <c r="AO164" s="188"/>
      <c r="AP164" s="188"/>
    </row>
    <row r="165" spans="1:42" ht="14.25" customHeight="1" x14ac:dyDescent="0.25">
      <c r="A165" s="207"/>
      <c r="B165" s="13"/>
      <c r="C165" s="120"/>
      <c r="D165" s="205"/>
      <c r="E165" s="205"/>
      <c r="O165" s="337"/>
      <c r="P165" s="338"/>
      <c r="Q165" s="338"/>
      <c r="R165" s="338"/>
      <c r="S165" s="338"/>
      <c r="T165" s="338"/>
      <c r="U165" s="339"/>
      <c r="V165" s="186"/>
      <c r="W165" s="186"/>
      <c r="X165" s="186"/>
      <c r="Y165" s="186"/>
      <c r="Z165" s="186"/>
      <c r="AA165" s="186"/>
      <c r="AB165" s="186"/>
      <c r="AC165" s="186"/>
      <c r="AD165" s="186"/>
      <c r="AE165" s="186"/>
      <c r="AF165" s="186"/>
      <c r="AG165" s="186"/>
      <c r="AH165" s="186"/>
      <c r="AI165" s="186"/>
      <c r="AJ165" s="186"/>
      <c r="AK165" s="13"/>
      <c r="AL165" s="189" t="s">
        <v>20</v>
      </c>
      <c r="AM165" s="188"/>
      <c r="AN165" s="188"/>
      <c r="AO165" s="188"/>
      <c r="AP165" s="188"/>
    </row>
    <row r="166" spans="1:42" ht="14.25" customHeight="1" x14ac:dyDescent="0.25">
      <c r="A166" s="207"/>
      <c r="B166" s="13"/>
      <c r="C166" s="121"/>
      <c r="D166" s="205"/>
      <c r="E166" s="205"/>
      <c r="O166" s="337"/>
      <c r="P166" s="338"/>
      <c r="Q166" s="338"/>
      <c r="R166" s="338"/>
      <c r="S166" s="338"/>
      <c r="T166" s="338"/>
      <c r="U166" s="339"/>
      <c r="V166" s="186"/>
      <c r="W166" s="186"/>
      <c r="X166" s="186"/>
      <c r="Y166" s="186"/>
      <c r="Z166" s="186"/>
      <c r="AA166" s="186"/>
      <c r="AB166" s="186"/>
      <c r="AC166" s="186"/>
      <c r="AD166" s="186"/>
      <c r="AE166" s="186"/>
      <c r="AF166" s="186"/>
      <c r="AG166" s="186"/>
      <c r="AH166" s="186"/>
      <c r="AI166" s="186"/>
      <c r="AJ166" s="186"/>
      <c r="AK166" s="13"/>
      <c r="AL166" s="189" t="s">
        <v>24</v>
      </c>
      <c r="AM166" s="188"/>
      <c r="AN166" s="188"/>
      <c r="AO166" s="188"/>
      <c r="AP166" s="188"/>
    </row>
    <row r="167" spans="1:42" ht="14.25" customHeight="1" x14ac:dyDescent="0.25">
      <c r="A167" s="207"/>
      <c r="B167" s="13"/>
      <c r="C167" s="122"/>
      <c r="D167" s="205"/>
      <c r="E167" s="205"/>
      <c r="O167" s="337"/>
      <c r="P167" s="338"/>
      <c r="Q167" s="338"/>
      <c r="R167" s="338"/>
      <c r="S167" s="338"/>
      <c r="T167" s="338"/>
      <c r="U167" s="339"/>
      <c r="V167" s="186"/>
      <c r="W167" s="186"/>
      <c r="X167" s="186"/>
      <c r="Y167" s="186"/>
      <c r="Z167" s="186"/>
      <c r="AA167" s="186"/>
      <c r="AB167" s="186"/>
      <c r="AC167" s="186"/>
      <c r="AD167" s="186"/>
      <c r="AE167" s="186"/>
      <c r="AF167" s="186"/>
      <c r="AG167" s="186"/>
      <c r="AH167" s="186"/>
      <c r="AI167" s="186"/>
      <c r="AJ167" s="186"/>
      <c r="AK167" s="13"/>
      <c r="AL167" s="189" t="s">
        <v>52</v>
      </c>
      <c r="AM167" s="188"/>
      <c r="AN167" s="188"/>
      <c r="AO167" s="188"/>
      <c r="AP167" s="188"/>
    </row>
    <row r="168" spans="1:42" ht="14.25" customHeight="1" x14ac:dyDescent="0.25">
      <c r="A168" s="207"/>
      <c r="B168" s="13"/>
      <c r="C168" s="123"/>
      <c r="D168" s="205"/>
      <c r="E168" s="205"/>
      <c r="O168" s="337"/>
      <c r="P168" s="338"/>
      <c r="Q168" s="338"/>
      <c r="R168" s="338"/>
      <c r="S168" s="338"/>
      <c r="T168" s="338"/>
      <c r="U168" s="339"/>
      <c r="V168" s="186"/>
      <c r="W168" s="186"/>
      <c r="X168" s="186"/>
      <c r="Y168" s="186"/>
      <c r="Z168" s="186"/>
      <c r="AA168" s="186"/>
      <c r="AB168" s="186"/>
      <c r="AC168" s="186"/>
      <c r="AD168" s="186"/>
      <c r="AE168" s="186"/>
      <c r="AF168" s="186"/>
      <c r="AG168" s="186"/>
      <c r="AH168" s="186"/>
      <c r="AI168" s="186"/>
      <c r="AJ168" s="186"/>
    </row>
    <row r="169" spans="1:42" s="20" customFormat="1" ht="14.25" customHeight="1" thickBot="1" x14ac:dyDescent="0.3">
      <c r="A169" s="207"/>
      <c r="B169" s="13"/>
      <c r="D169" s="205"/>
      <c r="E169" s="205"/>
      <c r="F169" s="202"/>
      <c r="O169" s="340"/>
      <c r="P169" s="341"/>
      <c r="Q169" s="341"/>
      <c r="R169" s="341"/>
      <c r="S169" s="341"/>
      <c r="T169" s="341"/>
      <c r="U169" s="342"/>
      <c r="V169" s="219"/>
      <c r="W169" s="219"/>
      <c r="X169" s="219"/>
      <c r="Y169" s="219"/>
      <c r="Z169" s="219"/>
      <c r="AA169" s="219"/>
      <c r="AB169" s="219"/>
      <c r="AC169" s="219"/>
      <c r="AD169" s="186"/>
      <c r="AE169" s="186"/>
      <c r="AF169" s="186"/>
      <c r="AG169" s="186"/>
      <c r="AH169" s="186"/>
      <c r="AI169" s="186"/>
      <c r="AJ169" s="186"/>
      <c r="AM169" s="163"/>
      <c r="AN169" s="163"/>
      <c r="AO169" s="163"/>
      <c r="AP169" s="163"/>
    </row>
    <row r="170" spans="1:42" s="20" customFormat="1" ht="14.25" customHeight="1" x14ac:dyDescent="0.25">
      <c r="A170" s="207"/>
      <c r="B170" s="13"/>
      <c r="D170" s="205"/>
      <c r="E170" s="205"/>
      <c r="F170" s="202"/>
      <c r="O170" s="186"/>
      <c r="P170" s="186"/>
      <c r="Q170" s="186"/>
      <c r="R170" s="186"/>
      <c r="S170" s="186"/>
      <c r="T170" s="186"/>
      <c r="U170" s="186"/>
      <c r="V170" s="186"/>
      <c r="W170" s="186"/>
      <c r="X170" s="186"/>
      <c r="Y170" s="186"/>
      <c r="Z170" s="186"/>
      <c r="AA170" s="186"/>
      <c r="AB170" s="186"/>
      <c r="AC170" s="186"/>
      <c r="AD170" s="186"/>
      <c r="AE170" s="186"/>
      <c r="AF170" s="186"/>
      <c r="AG170" s="186"/>
      <c r="AH170" s="186"/>
      <c r="AI170" s="186"/>
      <c r="AJ170" s="186"/>
      <c r="AM170" s="163"/>
      <c r="AN170" s="163"/>
      <c r="AO170" s="163"/>
      <c r="AP170" s="163"/>
    </row>
    <row r="171" spans="1:42" s="20" customFormat="1" ht="14.25" customHeight="1" x14ac:dyDescent="0.25">
      <c r="A171" s="207"/>
      <c r="D171" s="205"/>
      <c r="E171" s="205"/>
      <c r="F171" s="202"/>
      <c r="O171" s="186"/>
      <c r="P171" s="186"/>
      <c r="Q171" s="186"/>
      <c r="R171" s="186"/>
      <c r="S171" s="186"/>
      <c r="T171" s="186"/>
      <c r="U171" s="186"/>
      <c r="V171" s="186"/>
      <c r="W171" s="186"/>
      <c r="X171" s="186"/>
      <c r="Y171" s="186"/>
      <c r="Z171" s="186"/>
      <c r="AA171" s="186"/>
      <c r="AB171" s="186"/>
      <c r="AC171" s="186"/>
      <c r="AD171" s="186"/>
      <c r="AE171" s="186"/>
      <c r="AF171" s="186"/>
      <c r="AG171" s="186"/>
      <c r="AH171" s="186"/>
      <c r="AI171" s="186"/>
      <c r="AJ171" s="186"/>
      <c r="AM171" s="163"/>
      <c r="AN171" s="163"/>
      <c r="AO171" s="163"/>
      <c r="AP171" s="163"/>
    </row>
    <row r="172" spans="1:42" x14ac:dyDescent="0.2">
      <c r="O172" s="186"/>
      <c r="P172" s="186"/>
      <c r="Q172" s="186"/>
      <c r="R172" s="186"/>
      <c r="S172" s="186"/>
      <c r="T172" s="186"/>
      <c r="U172" s="186"/>
      <c r="V172" s="186"/>
      <c r="W172" s="186"/>
      <c r="X172" s="186"/>
      <c r="Y172" s="186"/>
      <c r="Z172" s="186"/>
      <c r="AA172" s="186"/>
      <c r="AB172" s="186"/>
      <c r="AC172" s="186"/>
      <c r="AD172" s="186"/>
      <c r="AE172" s="186"/>
      <c r="AF172" s="186"/>
      <c r="AG172" s="186"/>
      <c r="AH172" s="186"/>
      <c r="AI172" s="186"/>
      <c r="AJ172" s="186"/>
    </row>
    <row r="173" spans="1:42" x14ac:dyDescent="0.2">
      <c r="O173" s="186"/>
      <c r="P173" s="186"/>
      <c r="Q173" s="186"/>
      <c r="R173" s="186"/>
      <c r="S173" s="186"/>
      <c r="T173" s="186"/>
      <c r="U173" s="186"/>
      <c r="V173" s="186"/>
      <c r="W173" s="186"/>
      <c r="X173" s="186"/>
      <c r="Y173" s="186"/>
      <c r="Z173" s="186"/>
      <c r="AA173" s="186"/>
      <c r="AB173" s="186"/>
      <c r="AC173" s="186"/>
      <c r="AD173" s="186"/>
      <c r="AE173" s="186"/>
      <c r="AF173" s="186"/>
      <c r="AG173" s="186"/>
      <c r="AH173" s="186"/>
      <c r="AI173" s="186"/>
      <c r="AJ173" s="186"/>
    </row>
    <row r="174" spans="1:42" x14ac:dyDescent="0.2">
      <c r="O174" s="186"/>
      <c r="P174" s="186"/>
      <c r="Q174" s="186"/>
      <c r="R174" s="186"/>
      <c r="S174" s="186"/>
      <c r="T174" s="186"/>
      <c r="U174" s="186"/>
      <c r="V174" s="186"/>
      <c r="W174" s="186"/>
      <c r="X174" s="186"/>
      <c r="Y174" s="186"/>
      <c r="Z174" s="186"/>
      <c r="AA174" s="186"/>
      <c r="AB174" s="186"/>
      <c r="AC174" s="186"/>
      <c r="AD174" s="186"/>
      <c r="AE174" s="186"/>
      <c r="AF174" s="186"/>
      <c r="AG174" s="186"/>
      <c r="AH174" s="186"/>
      <c r="AI174" s="186"/>
      <c r="AJ174" s="186"/>
    </row>
    <row r="175" spans="1:42" x14ac:dyDescent="0.2">
      <c r="O175" s="186"/>
      <c r="P175" s="186"/>
      <c r="Q175" s="186"/>
      <c r="R175" s="186"/>
      <c r="S175" s="186"/>
      <c r="T175" s="186"/>
      <c r="U175" s="186"/>
      <c r="V175" s="186"/>
      <c r="W175" s="186"/>
      <c r="X175" s="186"/>
      <c r="Y175" s="186"/>
      <c r="Z175" s="186"/>
      <c r="AA175" s="186"/>
      <c r="AB175" s="186"/>
      <c r="AC175" s="186"/>
      <c r="AD175" s="186"/>
      <c r="AE175" s="186"/>
      <c r="AF175" s="186"/>
      <c r="AG175" s="186"/>
      <c r="AH175" s="186"/>
      <c r="AI175" s="186"/>
      <c r="AJ175" s="186"/>
    </row>
    <row r="176" spans="1:42" x14ac:dyDescent="0.2">
      <c r="O176" s="186"/>
      <c r="P176" s="186"/>
      <c r="Q176" s="186"/>
      <c r="R176" s="186"/>
      <c r="S176" s="186"/>
      <c r="T176" s="186"/>
      <c r="U176" s="186"/>
      <c r="V176" s="186"/>
      <c r="W176" s="186"/>
      <c r="X176" s="186"/>
      <c r="Y176" s="186"/>
      <c r="Z176" s="186"/>
      <c r="AA176" s="186"/>
      <c r="AB176" s="186"/>
      <c r="AC176" s="186"/>
      <c r="AD176" s="186"/>
      <c r="AE176" s="186"/>
      <c r="AF176" s="186"/>
      <c r="AG176" s="186"/>
      <c r="AH176" s="186"/>
      <c r="AI176" s="186"/>
      <c r="AJ176" s="186"/>
    </row>
    <row r="177" spans="15:36" x14ac:dyDescent="0.2">
      <c r="O177" s="186"/>
      <c r="P177" s="186"/>
      <c r="Q177" s="186"/>
      <c r="R177" s="186"/>
      <c r="S177" s="186"/>
      <c r="T177" s="186"/>
      <c r="U177" s="186"/>
      <c r="V177" s="186"/>
      <c r="W177" s="186"/>
      <c r="X177" s="186"/>
      <c r="Y177" s="186"/>
      <c r="Z177" s="186"/>
      <c r="AA177" s="186"/>
      <c r="AB177" s="186"/>
      <c r="AC177" s="186"/>
      <c r="AD177" s="186"/>
      <c r="AE177" s="186"/>
      <c r="AF177" s="186"/>
      <c r="AG177" s="186"/>
      <c r="AH177" s="186"/>
      <c r="AI177" s="186"/>
      <c r="AJ177" s="186"/>
    </row>
    <row r="178" spans="15:36" x14ac:dyDescent="0.2">
      <c r="O178" s="186"/>
      <c r="P178" s="186"/>
      <c r="Q178" s="186"/>
      <c r="R178" s="186"/>
      <c r="S178" s="186"/>
      <c r="T178" s="18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  <c r="AI178" s="186"/>
      <c r="AJ178" s="186"/>
    </row>
    <row r="179" spans="15:36" x14ac:dyDescent="0.2">
      <c r="O179" s="186"/>
      <c r="P179" s="186"/>
      <c r="Q179" s="186"/>
      <c r="R179" s="186"/>
      <c r="S179" s="186"/>
      <c r="T179" s="186"/>
      <c r="U179" s="186"/>
      <c r="V179" s="186"/>
      <c r="W179" s="186"/>
      <c r="X179" s="186"/>
      <c r="Y179" s="186"/>
      <c r="Z179" s="186"/>
      <c r="AA179" s="186"/>
      <c r="AB179" s="186"/>
      <c r="AC179" s="186"/>
      <c r="AD179" s="186"/>
      <c r="AE179" s="186"/>
      <c r="AF179" s="186"/>
      <c r="AG179" s="186"/>
      <c r="AH179" s="186"/>
      <c r="AI179" s="186"/>
      <c r="AJ179" s="186"/>
    </row>
    <row r="180" spans="15:36" x14ac:dyDescent="0.2">
      <c r="O180" s="186"/>
      <c r="P180" s="186"/>
      <c r="Q180" s="186"/>
      <c r="R180" s="186"/>
      <c r="S180" s="186"/>
      <c r="T180" s="186"/>
      <c r="U180" s="186"/>
      <c r="V180" s="186"/>
      <c r="W180" s="186"/>
      <c r="X180" s="186"/>
      <c r="Y180" s="186"/>
      <c r="Z180" s="186"/>
      <c r="AA180" s="186"/>
      <c r="AB180" s="186"/>
      <c r="AC180" s="186"/>
      <c r="AD180" s="186"/>
      <c r="AE180" s="186"/>
      <c r="AF180" s="186"/>
      <c r="AG180" s="186"/>
      <c r="AH180" s="186"/>
      <c r="AI180" s="186"/>
      <c r="AJ180" s="186"/>
    </row>
    <row r="181" spans="15:36" x14ac:dyDescent="0.2">
      <c r="O181" s="186"/>
      <c r="P181" s="186"/>
      <c r="Q181" s="186"/>
      <c r="R181" s="186"/>
      <c r="S181" s="186"/>
      <c r="T181" s="186"/>
      <c r="U181" s="186"/>
      <c r="V181" s="186"/>
      <c r="W181" s="186"/>
      <c r="X181" s="186"/>
      <c r="Y181" s="186"/>
      <c r="Z181" s="186"/>
      <c r="AA181" s="186"/>
      <c r="AB181" s="186"/>
      <c r="AC181" s="186"/>
      <c r="AD181" s="186"/>
      <c r="AE181" s="186"/>
      <c r="AF181" s="186"/>
      <c r="AG181" s="186"/>
      <c r="AH181" s="186"/>
      <c r="AI181" s="186"/>
      <c r="AJ181" s="186"/>
    </row>
    <row r="182" spans="15:36" x14ac:dyDescent="0.2">
      <c r="O182" s="186"/>
      <c r="P182" s="186"/>
      <c r="Q182" s="186"/>
      <c r="R182" s="186"/>
      <c r="S182" s="186"/>
      <c r="T182" s="186"/>
      <c r="U182" s="186"/>
      <c r="V182" s="186"/>
      <c r="W182" s="186"/>
      <c r="X182" s="186"/>
      <c r="Y182" s="186"/>
      <c r="Z182" s="186"/>
      <c r="AA182" s="186"/>
      <c r="AB182" s="186"/>
      <c r="AC182" s="186"/>
      <c r="AD182" s="186"/>
      <c r="AE182" s="186"/>
      <c r="AF182" s="186"/>
      <c r="AG182" s="186"/>
      <c r="AH182" s="186"/>
      <c r="AI182" s="186"/>
      <c r="AJ182" s="186"/>
    </row>
    <row r="183" spans="15:36" x14ac:dyDescent="0.2">
      <c r="O183" s="186"/>
      <c r="P183" s="186"/>
      <c r="Q183" s="186"/>
      <c r="R183" s="186"/>
      <c r="S183" s="186"/>
      <c r="T183" s="186"/>
      <c r="U183" s="186"/>
      <c r="V183" s="186"/>
      <c r="W183" s="186"/>
      <c r="X183" s="186"/>
      <c r="Y183" s="186"/>
      <c r="Z183" s="186"/>
      <c r="AA183" s="186"/>
      <c r="AB183" s="186"/>
      <c r="AC183" s="186"/>
      <c r="AD183" s="186"/>
      <c r="AE183" s="186"/>
      <c r="AF183" s="186"/>
      <c r="AG183" s="186"/>
      <c r="AH183" s="186"/>
      <c r="AI183" s="186"/>
      <c r="AJ183" s="186"/>
    </row>
    <row r="184" spans="15:36" x14ac:dyDescent="0.2">
      <c r="O184" s="186"/>
      <c r="P184" s="186"/>
      <c r="Q184" s="186"/>
      <c r="R184" s="186"/>
      <c r="S184" s="186"/>
      <c r="T184" s="186"/>
      <c r="U184" s="186"/>
      <c r="V184" s="186"/>
      <c r="W184" s="186"/>
      <c r="X184" s="186"/>
      <c r="Y184" s="186"/>
      <c r="Z184" s="186"/>
      <c r="AA184" s="186"/>
      <c r="AB184" s="186"/>
      <c r="AC184" s="186"/>
      <c r="AD184" s="186"/>
      <c r="AE184" s="186"/>
      <c r="AF184" s="186"/>
      <c r="AG184" s="186"/>
      <c r="AH184" s="186"/>
      <c r="AI184" s="186"/>
      <c r="AJ184" s="186"/>
    </row>
    <row r="185" spans="15:36" x14ac:dyDescent="0.2">
      <c r="O185" s="186"/>
      <c r="P185" s="186"/>
      <c r="Q185" s="186"/>
      <c r="R185" s="186"/>
      <c r="S185" s="186"/>
      <c r="T185" s="186"/>
      <c r="U185" s="186"/>
      <c r="V185" s="186"/>
      <c r="W185" s="186"/>
      <c r="X185" s="186"/>
      <c r="Y185" s="186"/>
      <c r="Z185" s="186"/>
      <c r="AA185" s="186"/>
      <c r="AB185" s="186"/>
      <c r="AC185" s="186"/>
      <c r="AD185" s="186"/>
      <c r="AE185" s="186"/>
      <c r="AF185" s="186"/>
      <c r="AG185" s="186"/>
      <c r="AH185" s="186"/>
      <c r="AI185" s="186"/>
      <c r="AJ185" s="186"/>
    </row>
    <row r="186" spans="15:36" x14ac:dyDescent="0.2">
      <c r="O186" s="186"/>
      <c r="P186" s="186"/>
      <c r="Q186" s="186"/>
      <c r="R186" s="186"/>
      <c r="S186" s="186"/>
      <c r="T186" s="186"/>
      <c r="U186" s="186"/>
      <c r="V186" s="186"/>
      <c r="W186" s="186"/>
      <c r="X186" s="186"/>
      <c r="Y186" s="186"/>
      <c r="Z186" s="186"/>
      <c r="AA186" s="186"/>
      <c r="AB186" s="186"/>
      <c r="AC186" s="186"/>
      <c r="AD186" s="186"/>
      <c r="AE186" s="186"/>
      <c r="AF186" s="186"/>
      <c r="AG186" s="186"/>
      <c r="AH186" s="186"/>
      <c r="AI186" s="186"/>
      <c r="AJ186" s="186"/>
    </row>
    <row r="187" spans="15:36" x14ac:dyDescent="0.2">
      <c r="O187" s="186"/>
      <c r="P187" s="186"/>
      <c r="Q187" s="186"/>
      <c r="R187" s="186"/>
      <c r="S187" s="186"/>
      <c r="T187" s="186"/>
      <c r="U187" s="186"/>
      <c r="V187" s="186"/>
      <c r="W187" s="186"/>
      <c r="X187" s="186"/>
      <c r="Y187" s="186"/>
      <c r="Z187" s="186"/>
      <c r="AA187" s="186"/>
      <c r="AB187" s="186"/>
      <c r="AC187" s="186"/>
      <c r="AD187" s="186"/>
      <c r="AE187" s="186"/>
      <c r="AF187" s="186"/>
      <c r="AG187" s="186"/>
      <c r="AH187" s="186"/>
      <c r="AI187" s="186"/>
      <c r="AJ187" s="186"/>
    </row>
    <row r="188" spans="15:36" x14ac:dyDescent="0.2">
      <c r="O188" s="186"/>
      <c r="P188" s="186"/>
      <c r="Q188" s="186"/>
      <c r="R188" s="186"/>
      <c r="S188" s="186"/>
      <c r="T188" s="186"/>
      <c r="U188" s="186"/>
      <c r="V188" s="186"/>
      <c r="W188" s="186"/>
      <c r="X188" s="186"/>
      <c r="Y188" s="186"/>
      <c r="Z188" s="186"/>
      <c r="AA188" s="186"/>
      <c r="AB188" s="186"/>
      <c r="AC188" s="186"/>
      <c r="AD188" s="186"/>
      <c r="AE188" s="186"/>
      <c r="AF188" s="186"/>
      <c r="AG188" s="186"/>
      <c r="AH188" s="186"/>
      <c r="AI188" s="186"/>
      <c r="AJ188" s="186"/>
    </row>
    <row r="189" spans="15:36" x14ac:dyDescent="0.2">
      <c r="O189" s="186"/>
      <c r="P189" s="186"/>
      <c r="Q189" s="186"/>
      <c r="R189" s="186"/>
      <c r="S189" s="186"/>
      <c r="T189" s="186"/>
      <c r="U189" s="186"/>
      <c r="V189" s="186"/>
      <c r="W189" s="186"/>
      <c r="X189" s="186"/>
      <c r="Y189" s="186"/>
      <c r="Z189" s="186"/>
      <c r="AA189" s="186"/>
      <c r="AB189" s="186"/>
      <c r="AC189" s="186"/>
      <c r="AD189" s="186"/>
      <c r="AE189" s="186"/>
      <c r="AF189" s="186"/>
      <c r="AG189" s="186"/>
      <c r="AH189" s="186"/>
      <c r="AI189" s="186"/>
      <c r="AJ189" s="186"/>
    </row>
    <row r="190" spans="15:36" x14ac:dyDescent="0.2">
      <c r="O190" s="186"/>
      <c r="P190" s="186"/>
      <c r="Q190" s="186"/>
      <c r="R190" s="186"/>
      <c r="S190" s="186"/>
      <c r="T190" s="186"/>
      <c r="U190" s="186"/>
      <c r="V190" s="186"/>
      <c r="W190" s="186"/>
      <c r="X190" s="186"/>
      <c r="Y190" s="186"/>
      <c r="Z190" s="186"/>
      <c r="AA190" s="186"/>
      <c r="AB190" s="186"/>
      <c r="AC190" s="186"/>
      <c r="AD190" s="186"/>
      <c r="AE190" s="186"/>
      <c r="AF190" s="186"/>
      <c r="AG190" s="186"/>
      <c r="AH190" s="186"/>
      <c r="AI190" s="186"/>
      <c r="AJ190" s="186"/>
    </row>
    <row r="191" spans="15:36" x14ac:dyDescent="0.2">
      <c r="O191" s="186"/>
      <c r="P191" s="186"/>
      <c r="Q191" s="186"/>
      <c r="R191" s="186"/>
      <c r="S191" s="186"/>
      <c r="T191" s="186"/>
      <c r="U191" s="186"/>
      <c r="V191" s="186"/>
      <c r="W191" s="186"/>
      <c r="X191" s="186"/>
      <c r="Y191" s="186"/>
      <c r="Z191" s="186"/>
      <c r="AA191" s="186"/>
      <c r="AB191" s="186"/>
      <c r="AC191" s="186"/>
      <c r="AD191" s="186"/>
      <c r="AE191" s="186"/>
      <c r="AF191" s="186"/>
      <c r="AG191" s="186"/>
      <c r="AH191" s="186"/>
      <c r="AI191" s="186"/>
      <c r="AJ191" s="186"/>
    </row>
    <row r="192" spans="15:36" x14ac:dyDescent="0.2">
      <c r="O192" s="186"/>
      <c r="P192" s="186"/>
      <c r="Q192" s="186"/>
      <c r="R192" s="186"/>
      <c r="S192" s="186"/>
      <c r="T192" s="186"/>
      <c r="U192" s="186"/>
      <c r="V192" s="186"/>
      <c r="W192" s="186"/>
      <c r="X192" s="186"/>
      <c r="Y192" s="186"/>
      <c r="Z192" s="186"/>
      <c r="AA192" s="186"/>
      <c r="AB192" s="186"/>
      <c r="AC192" s="186"/>
      <c r="AD192" s="186"/>
      <c r="AE192" s="186"/>
      <c r="AF192" s="186"/>
      <c r="AG192" s="186"/>
      <c r="AH192" s="186"/>
      <c r="AI192" s="186"/>
      <c r="AJ192" s="186"/>
    </row>
    <row r="193" spans="15:36" x14ac:dyDescent="0.2">
      <c r="O193" s="186"/>
      <c r="P193" s="186"/>
      <c r="Q193" s="186"/>
      <c r="R193" s="186"/>
      <c r="S193" s="186"/>
      <c r="T193" s="186"/>
      <c r="U193" s="186"/>
      <c r="V193" s="186"/>
      <c r="W193" s="186"/>
      <c r="X193" s="186"/>
      <c r="Y193" s="186"/>
      <c r="Z193" s="186"/>
      <c r="AA193" s="186"/>
      <c r="AB193" s="186"/>
      <c r="AC193" s="186"/>
      <c r="AD193" s="186"/>
      <c r="AE193" s="186"/>
      <c r="AF193" s="186"/>
      <c r="AG193" s="186"/>
      <c r="AH193" s="186"/>
      <c r="AI193" s="186"/>
      <c r="AJ193" s="186"/>
    </row>
    <row r="194" spans="15:36" x14ac:dyDescent="0.2">
      <c r="O194" s="186"/>
      <c r="P194" s="186"/>
      <c r="Q194" s="186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</row>
    <row r="195" spans="15:36" x14ac:dyDescent="0.2">
      <c r="O195" s="186"/>
      <c r="P195" s="186"/>
      <c r="Q195" s="186"/>
      <c r="R195" s="186"/>
      <c r="S195" s="186"/>
      <c r="T195" s="186"/>
      <c r="U195" s="186"/>
      <c r="V195" s="186"/>
      <c r="W195" s="186"/>
      <c r="X195" s="186"/>
      <c r="Y195" s="186"/>
      <c r="Z195" s="186"/>
      <c r="AA195" s="186"/>
      <c r="AB195" s="186"/>
      <c r="AC195" s="186"/>
      <c r="AD195" s="186"/>
      <c r="AE195" s="186"/>
      <c r="AF195" s="186"/>
      <c r="AG195" s="186"/>
      <c r="AH195" s="186"/>
      <c r="AI195" s="186"/>
      <c r="AJ195" s="186"/>
    </row>
    <row r="196" spans="15:36" x14ac:dyDescent="0.2">
      <c r="O196" s="186"/>
      <c r="P196" s="186"/>
      <c r="Q196" s="186"/>
      <c r="R196" s="186"/>
      <c r="S196" s="186"/>
      <c r="T196" s="186"/>
      <c r="U196" s="186"/>
      <c r="V196" s="186"/>
      <c r="W196" s="186"/>
      <c r="X196" s="186"/>
      <c r="Y196" s="186"/>
      <c r="Z196" s="186"/>
      <c r="AA196" s="186"/>
      <c r="AB196" s="186"/>
      <c r="AC196" s="186"/>
      <c r="AD196" s="186"/>
      <c r="AE196" s="186"/>
      <c r="AF196" s="186"/>
      <c r="AG196" s="186"/>
      <c r="AH196" s="186"/>
      <c r="AI196" s="186"/>
      <c r="AJ196" s="186"/>
    </row>
    <row r="197" spans="15:36" x14ac:dyDescent="0.2">
      <c r="O197" s="186"/>
      <c r="P197" s="186"/>
      <c r="Q197" s="186"/>
      <c r="R197" s="186"/>
      <c r="S197" s="186"/>
      <c r="T197" s="186"/>
      <c r="U197" s="186"/>
      <c r="V197" s="186"/>
      <c r="W197" s="186"/>
      <c r="X197" s="186"/>
      <c r="Y197" s="186"/>
      <c r="Z197" s="186"/>
      <c r="AA197" s="186"/>
      <c r="AB197" s="186"/>
      <c r="AC197" s="186"/>
      <c r="AD197" s="186"/>
      <c r="AE197" s="186"/>
      <c r="AF197" s="186"/>
      <c r="AG197" s="186"/>
      <c r="AH197" s="186"/>
      <c r="AI197" s="186"/>
      <c r="AJ197" s="186"/>
    </row>
  </sheetData>
  <mergeCells count="171">
    <mergeCell ref="O164:U169"/>
    <mergeCell ref="AB160:AJ160"/>
    <mergeCell ref="AB161:AJ161"/>
    <mergeCell ref="E4:AI4"/>
    <mergeCell ref="AB155:AJ155"/>
    <mergeCell ref="AB156:AJ156"/>
    <mergeCell ref="AB157:AJ157"/>
    <mergeCell ref="AB158:AJ158"/>
    <mergeCell ref="AB159:AJ159"/>
    <mergeCell ref="AB150:AJ150"/>
    <mergeCell ref="AB151:AJ151"/>
    <mergeCell ref="AB152:AJ152"/>
    <mergeCell ref="AB153:AJ153"/>
    <mergeCell ref="AB154:AJ154"/>
    <mergeCell ref="AB145:AJ145"/>
    <mergeCell ref="AB146:AJ146"/>
    <mergeCell ref="AB147:AJ147"/>
    <mergeCell ref="AB148:AJ148"/>
    <mergeCell ref="AB149:AJ149"/>
    <mergeCell ref="AB140:AJ140"/>
    <mergeCell ref="AB141:AJ141"/>
    <mergeCell ref="AB142:AJ142"/>
    <mergeCell ref="AB143:AJ143"/>
    <mergeCell ref="AB144:AJ144"/>
    <mergeCell ref="AB135:AJ135"/>
    <mergeCell ref="AB136:AJ136"/>
    <mergeCell ref="AB137:AJ137"/>
    <mergeCell ref="AB138:AJ138"/>
    <mergeCell ref="AB139:AJ139"/>
    <mergeCell ref="AB130:AJ130"/>
    <mergeCell ref="AB131:AJ131"/>
    <mergeCell ref="AB132:AJ132"/>
    <mergeCell ref="AB133:AJ133"/>
    <mergeCell ref="AB134:AJ134"/>
    <mergeCell ref="AB125:AJ125"/>
    <mergeCell ref="AB126:AJ126"/>
    <mergeCell ref="AB127:AJ127"/>
    <mergeCell ref="AB128:AJ128"/>
    <mergeCell ref="AB129:AJ129"/>
    <mergeCell ref="AB120:AJ120"/>
    <mergeCell ref="AB121:AJ121"/>
    <mergeCell ref="AB122:AJ122"/>
    <mergeCell ref="AB123:AJ123"/>
    <mergeCell ref="AB124:AJ124"/>
    <mergeCell ref="AB115:AJ115"/>
    <mergeCell ref="AB116:AJ116"/>
    <mergeCell ref="AB117:AJ117"/>
    <mergeCell ref="AB118:AJ118"/>
    <mergeCell ref="AB119:AJ119"/>
    <mergeCell ref="AB110:AJ110"/>
    <mergeCell ref="AB111:AJ111"/>
    <mergeCell ref="AB112:AJ112"/>
    <mergeCell ref="AB113:AJ113"/>
    <mergeCell ref="AB114:AJ114"/>
    <mergeCell ref="AB105:AJ105"/>
    <mergeCell ref="AB106:AJ106"/>
    <mergeCell ref="AB107:AJ107"/>
    <mergeCell ref="AB108:AJ108"/>
    <mergeCell ref="AB109:AJ109"/>
    <mergeCell ref="AB100:AJ100"/>
    <mergeCell ref="AB101:AJ101"/>
    <mergeCell ref="AB102:AJ102"/>
    <mergeCell ref="AB103:AJ103"/>
    <mergeCell ref="AB104:AJ104"/>
    <mergeCell ref="AB95:AJ95"/>
    <mergeCell ref="AB96:AJ96"/>
    <mergeCell ref="AB97:AJ97"/>
    <mergeCell ref="AB98:AJ98"/>
    <mergeCell ref="AB99:AJ99"/>
    <mergeCell ref="AB90:AJ90"/>
    <mergeCell ref="AB91:AJ91"/>
    <mergeCell ref="AB92:AJ92"/>
    <mergeCell ref="AB93:AJ93"/>
    <mergeCell ref="AB94:AJ94"/>
    <mergeCell ref="AB73:AJ73"/>
    <mergeCell ref="AB74:AJ74"/>
    <mergeCell ref="AB85:AJ85"/>
    <mergeCell ref="AB86:AJ86"/>
    <mergeCell ref="AB87:AJ87"/>
    <mergeCell ref="AB88:AJ88"/>
    <mergeCell ref="AB89:AJ89"/>
    <mergeCell ref="AB80:AJ80"/>
    <mergeCell ref="AB81:AJ81"/>
    <mergeCell ref="AB82:AJ82"/>
    <mergeCell ref="AB83:AJ83"/>
    <mergeCell ref="AB84:AJ84"/>
    <mergeCell ref="AB13:AJ13"/>
    <mergeCell ref="AB14:AJ14"/>
    <mergeCell ref="W10:X10"/>
    <mergeCell ref="T10:U10"/>
    <mergeCell ref="AB48:AJ48"/>
    <mergeCell ref="AB65:AJ65"/>
    <mergeCell ref="AB66:AJ66"/>
    <mergeCell ref="AB67:AJ67"/>
    <mergeCell ref="AB68:AJ68"/>
    <mergeCell ref="AB60:AJ60"/>
    <mergeCell ref="AB61:AJ61"/>
    <mergeCell ref="AB62:AJ62"/>
    <mergeCell ref="AB63:AJ63"/>
    <mergeCell ref="AB64:AJ64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55:AJ55"/>
    <mergeCell ref="AB29:AJ29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162:AJ162"/>
    <mergeCell ref="AB40:AJ40"/>
    <mergeCell ref="AB44:AJ44"/>
    <mergeCell ref="AB45:AJ45"/>
    <mergeCell ref="AB46:AJ46"/>
    <mergeCell ref="AB49:AJ49"/>
    <mergeCell ref="AB50:AJ50"/>
    <mergeCell ref="AB51:AJ51"/>
    <mergeCell ref="AB52:AJ52"/>
    <mergeCell ref="AB53:AJ53"/>
    <mergeCell ref="AB54:AJ54"/>
    <mergeCell ref="AB56:AJ56"/>
    <mergeCell ref="AB57:AJ57"/>
    <mergeCell ref="AB58:AJ58"/>
    <mergeCell ref="AB59:AJ59"/>
    <mergeCell ref="AB69:AJ69"/>
    <mergeCell ref="AB75:AJ75"/>
    <mergeCell ref="AB76:AJ76"/>
    <mergeCell ref="AB77:AJ77"/>
    <mergeCell ref="AB78:AJ78"/>
    <mergeCell ref="AB79:AJ79"/>
    <mergeCell ref="AB70:AJ70"/>
    <mergeCell ref="AB71:AJ71"/>
    <mergeCell ref="AB72:AJ72"/>
    <mergeCell ref="AB15:AJ15"/>
    <mergeCell ref="AB16:AJ16"/>
    <mergeCell ref="AB30:AJ30"/>
    <mergeCell ref="AB31:AJ31"/>
    <mergeCell ref="AB32:AJ32"/>
    <mergeCell ref="AB33:AJ33"/>
    <mergeCell ref="AB47:AJ47"/>
    <mergeCell ref="AB36:AJ36"/>
    <mergeCell ref="AB25:AJ25"/>
    <mergeCell ref="AB26:AJ26"/>
    <mergeCell ref="AB27:AJ27"/>
    <mergeCell ref="AB28:AJ28"/>
    <mergeCell ref="AB41:AJ41"/>
    <mergeCell ref="AB42:AJ42"/>
    <mergeCell ref="AB43:AJ43"/>
    <mergeCell ref="AB34:AJ34"/>
    <mergeCell ref="AB35:AJ35"/>
    <mergeCell ref="AB37:AJ37"/>
    <mergeCell ref="AB38:AJ38"/>
    <mergeCell ref="AB39:AJ39"/>
  </mergeCells>
  <conditionalFormatting sqref="M13:M162 T13:T162 R13:R162">
    <cfRule type="cellIs" dxfId="13" priority="2" operator="greaterThan">
      <formula>0</formula>
    </cfRule>
  </conditionalFormatting>
  <conditionalFormatting sqref="U13:U162 W13:X162 Z13:Z162">
    <cfRule type="cellIs" dxfId="12" priority="1" operator="greaterThan">
      <formula>0</formula>
    </cfRule>
  </conditionalFormatting>
  <dataValidations count="1">
    <dataValidation type="list" allowBlank="1" showInputMessage="1" showErrorMessage="1" sqref="D163 D12 C12:C163">
      <formula1>$B$329:$B$340</formula1>
    </dataValidation>
  </dataValidations>
  <pageMargins left="0.23622047244094491" right="0.15748031496062992" top="0.31496062992125984" bottom="0.15748031496062992" header="0.31496062992125984" footer="0.15748031496062992"/>
  <pageSetup paperSize="9" scale="57" fitToHeight="0" orientation="landscape" r:id="rId1"/>
  <ignoredErrors>
    <ignoredError sqref="W13 W14:W45 Z13:Z4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DATA!#REF!</xm:f>
          </x14:formula1>
          <xm:sqref>C172:D718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topLeftCell="A16" workbookViewId="0">
      <selection activeCell="G17" sqref="G17"/>
    </sheetView>
  </sheetViews>
  <sheetFormatPr baseColWidth="10" defaultColWidth="0" defaultRowHeight="15" x14ac:dyDescent="0.25"/>
  <cols>
    <col min="1" max="6" width="11.42578125" customWidth="1"/>
    <col min="7" max="7" width="13.140625" customWidth="1"/>
    <col min="8" max="14" width="11.42578125" hidden="1" customWidth="1"/>
    <col min="15" max="15" width="1.28515625" hidden="1" customWidth="1"/>
    <col min="16" max="16384" width="11.42578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75" x14ac:dyDescent="0.2"/>
  <cols>
    <col min="1" max="1" width="3" style="30" hidden="1"/>
    <col min="2" max="2" width="7.7109375" style="30" hidden="1"/>
    <col min="3" max="3" width="4.7109375" style="30" hidden="1"/>
    <col min="4" max="4" width="37.28515625" style="2" hidden="1"/>
    <col min="5" max="5" width="10.5703125" style="10" hidden="1"/>
    <col min="6" max="10" width="2.7109375" style="2" hidden="1"/>
    <col min="11" max="11" width="5.42578125" style="29" hidden="1"/>
    <col min="12" max="12" width="4.7109375" style="2" hidden="1"/>
    <col min="13" max="13" width="4.28515625" style="2" hidden="1"/>
    <col min="14" max="14" width="7.5703125" style="29" hidden="1"/>
    <col min="15" max="45" width="3.28515625" style="2" hidden="1"/>
    <col min="46" max="46" width="9.5703125" style="29" hidden="1"/>
    <col min="47" max="47" width="1.7109375" style="2" hidden="1"/>
    <col min="48" max="48" width="0" style="2" hidden="1"/>
    <col min="49" max="49" width="0" style="29" hidden="1"/>
    <col min="50" max="80" width="3.28515625" style="29" hidden="1"/>
    <col min="81" max="81" width="9.5703125" style="29" hidden="1"/>
    <col min="82" max="82" width="0" style="29" hidden="1"/>
    <col min="83" max="261" width="3.7109375" style="2" hidden="1"/>
    <col min="262" max="262" width="3" style="2" hidden="1"/>
    <col min="263" max="270" width="3.7109375" style="2" hidden="1"/>
    <col min="271" max="271" width="4.5703125" style="2" hidden="1"/>
    <col min="272" max="272" width="2.42578125" style="2" hidden="1"/>
    <col min="273" max="273" width="2.28515625" style="2" hidden="1"/>
    <col min="274" max="274" width="3.28515625" style="2" hidden="1"/>
    <col min="275" max="275" width="2.7109375" style="2" hidden="1"/>
    <col min="276" max="276" width="3.7109375" style="2" hidden="1"/>
    <col min="277" max="277" width="6.28515625" style="2" hidden="1"/>
    <col min="278" max="280" width="3.7109375" style="2" hidden="1"/>
    <col min="281" max="281" width="3.28515625" style="2" hidden="1"/>
    <col min="282" max="284" width="3.7109375" style="2" hidden="1"/>
    <col min="285" max="285" width="3.28515625" style="2" hidden="1"/>
    <col min="286" max="290" width="3.7109375" style="2" hidden="1"/>
    <col min="291" max="292" width="3.28515625" style="2" hidden="1"/>
    <col min="293" max="293" width="3" style="2" hidden="1"/>
    <col min="294" max="294" width="3.28515625" style="2" hidden="1"/>
    <col min="295" max="295" width="3.7109375" style="2" hidden="1"/>
    <col min="296" max="297" width="3.28515625" style="2" hidden="1"/>
    <col min="298" max="298" width="0" style="2" hidden="1"/>
    <col min="299" max="299" width="3.28515625" style="2" hidden="1"/>
    <col min="300" max="301" width="3.7109375" style="2" hidden="1"/>
    <col min="302" max="302" width="3" style="2" hidden="1"/>
    <col min="303" max="517" width="3.7109375" style="2" hidden="1"/>
    <col min="518" max="518" width="3" style="2" hidden="1"/>
    <col min="519" max="526" width="3.7109375" style="2" hidden="1"/>
    <col min="527" max="527" width="4.5703125" style="2" hidden="1"/>
    <col min="528" max="528" width="2.42578125" style="2" hidden="1"/>
    <col min="529" max="529" width="2.28515625" style="2" hidden="1"/>
    <col min="530" max="530" width="3.28515625" style="2" hidden="1"/>
    <col min="531" max="531" width="2.7109375" style="2" hidden="1"/>
    <col min="532" max="532" width="3.7109375" style="2" hidden="1"/>
    <col min="533" max="533" width="6.28515625" style="2" hidden="1"/>
    <col min="534" max="536" width="3.7109375" style="2" hidden="1"/>
    <col min="537" max="537" width="3.28515625" style="2" hidden="1"/>
    <col min="538" max="540" width="3.7109375" style="2" hidden="1"/>
    <col min="541" max="541" width="3.28515625" style="2" hidden="1"/>
    <col min="542" max="546" width="3.7109375" style="2" hidden="1"/>
    <col min="547" max="548" width="3.28515625" style="2" hidden="1"/>
    <col min="549" max="549" width="3" style="2" hidden="1"/>
    <col min="550" max="550" width="3.28515625" style="2" hidden="1"/>
    <col min="551" max="551" width="3.7109375" style="2" hidden="1"/>
    <col min="552" max="553" width="3.28515625" style="2" hidden="1"/>
    <col min="554" max="554" width="0" style="2" hidden="1"/>
    <col min="555" max="555" width="3.28515625" style="2" hidden="1"/>
    <col min="556" max="557" width="3.7109375" style="2" hidden="1"/>
    <col min="558" max="558" width="3" style="2" hidden="1"/>
    <col min="559" max="773" width="3.7109375" style="2" hidden="1"/>
    <col min="774" max="774" width="3" style="2" hidden="1"/>
    <col min="775" max="782" width="3.7109375" style="2" hidden="1"/>
    <col min="783" max="783" width="4.5703125" style="2" hidden="1"/>
    <col min="784" max="784" width="2.42578125" style="2" hidden="1"/>
    <col min="785" max="785" width="2.28515625" style="2" hidden="1"/>
    <col min="786" max="786" width="3.28515625" style="2" hidden="1"/>
    <col min="787" max="787" width="2.7109375" style="2" hidden="1"/>
    <col min="788" max="788" width="3.7109375" style="2" hidden="1"/>
    <col min="789" max="789" width="6.28515625" style="2" hidden="1"/>
    <col min="790" max="792" width="3.7109375" style="2" hidden="1"/>
    <col min="793" max="793" width="3.28515625" style="2" hidden="1"/>
    <col min="794" max="796" width="3.7109375" style="2" hidden="1"/>
    <col min="797" max="797" width="3.28515625" style="2" hidden="1"/>
    <col min="798" max="802" width="3.7109375" style="2" hidden="1"/>
    <col min="803" max="804" width="3.28515625" style="2" hidden="1"/>
    <col min="805" max="805" width="3" style="2" hidden="1"/>
    <col min="806" max="806" width="3.28515625" style="2" hidden="1"/>
    <col min="807" max="807" width="3.7109375" style="2" hidden="1"/>
    <col min="808" max="809" width="3.28515625" style="2" hidden="1"/>
    <col min="810" max="810" width="0" style="2" hidden="1"/>
    <col min="811" max="811" width="3.28515625" style="2" hidden="1"/>
    <col min="812" max="813" width="3.7109375" style="2" hidden="1"/>
    <col min="814" max="814" width="3" style="2" hidden="1"/>
    <col min="815" max="1029" width="3.7109375" style="2" hidden="1"/>
    <col min="1030" max="1030" width="3" style="2" hidden="1"/>
    <col min="1031" max="1038" width="3.7109375" style="2" hidden="1"/>
    <col min="1039" max="1039" width="4.5703125" style="2" hidden="1"/>
    <col min="1040" max="1040" width="2.42578125" style="2" hidden="1"/>
    <col min="1041" max="1041" width="2.28515625" style="2" hidden="1"/>
    <col min="1042" max="1042" width="3.28515625" style="2" hidden="1"/>
    <col min="1043" max="1043" width="2.7109375" style="2" hidden="1"/>
    <col min="1044" max="1044" width="3.7109375" style="2" hidden="1"/>
    <col min="1045" max="1045" width="6.28515625" style="2" hidden="1"/>
    <col min="1046" max="1048" width="3.7109375" style="2" hidden="1"/>
    <col min="1049" max="1049" width="3.28515625" style="2" hidden="1"/>
    <col min="1050" max="1052" width="3.7109375" style="2" hidden="1"/>
    <col min="1053" max="1053" width="3.28515625" style="2" hidden="1"/>
    <col min="1054" max="1058" width="3.7109375" style="2" hidden="1"/>
    <col min="1059" max="1060" width="3.28515625" style="2" hidden="1"/>
    <col min="1061" max="1061" width="3" style="2" hidden="1"/>
    <col min="1062" max="1062" width="3.28515625" style="2" hidden="1"/>
    <col min="1063" max="1063" width="3.7109375" style="2" hidden="1"/>
    <col min="1064" max="1065" width="3.28515625" style="2" hidden="1"/>
    <col min="1066" max="1066" width="0" style="2" hidden="1"/>
    <col min="1067" max="1067" width="3.28515625" style="2" hidden="1"/>
    <col min="1068" max="1069" width="3.7109375" style="2" hidden="1"/>
    <col min="1070" max="1070" width="3" style="2" hidden="1"/>
    <col min="1071" max="1285" width="3.7109375" style="2" hidden="1"/>
    <col min="1286" max="1286" width="3" style="2" hidden="1"/>
    <col min="1287" max="1294" width="3.7109375" style="2" hidden="1"/>
    <col min="1295" max="1295" width="4.5703125" style="2" hidden="1"/>
    <col min="1296" max="1296" width="2.42578125" style="2" hidden="1"/>
    <col min="1297" max="1297" width="2.28515625" style="2" hidden="1"/>
    <col min="1298" max="1298" width="3.28515625" style="2" hidden="1"/>
    <col min="1299" max="1299" width="2.7109375" style="2" hidden="1"/>
    <col min="1300" max="1300" width="3.7109375" style="2" hidden="1"/>
    <col min="1301" max="1301" width="6.28515625" style="2" hidden="1"/>
    <col min="1302" max="1304" width="3.7109375" style="2" hidden="1"/>
    <col min="1305" max="1305" width="3.28515625" style="2" hidden="1"/>
    <col min="1306" max="1308" width="3.7109375" style="2" hidden="1"/>
    <col min="1309" max="1309" width="3.28515625" style="2" hidden="1"/>
    <col min="1310" max="1314" width="3.7109375" style="2" hidden="1"/>
    <col min="1315" max="1316" width="3.28515625" style="2" hidden="1"/>
    <col min="1317" max="1317" width="3" style="2" hidden="1"/>
    <col min="1318" max="1318" width="3.28515625" style="2" hidden="1"/>
    <col min="1319" max="1319" width="3.7109375" style="2" hidden="1"/>
    <col min="1320" max="1321" width="3.28515625" style="2" hidden="1"/>
    <col min="1322" max="1322" width="0" style="2" hidden="1"/>
    <col min="1323" max="1323" width="3.28515625" style="2" hidden="1"/>
    <col min="1324" max="1325" width="3.7109375" style="2" hidden="1"/>
    <col min="1326" max="1326" width="3" style="2" hidden="1"/>
    <col min="1327" max="1541" width="3.7109375" style="2" hidden="1"/>
    <col min="1542" max="1542" width="3" style="2" hidden="1"/>
    <col min="1543" max="1550" width="3.7109375" style="2" hidden="1"/>
    <col min="1551" max="1551" width="4.5703125" style="2" hidden="1"/>
    <col min="1552" max="1552" width="2.42578125" style="2" hidden="1"/>
    <col min="1553" max="1553" width="2.28515625" style="2" hidden="1"/>
    <col min="1554" max="1554" width="3.28515625" style="2" hidden="1"/>
    <col min="1555" max="1555" width="2.7109375" style="2" hidden="1"/>
    <col min="1556" max="1556" width="3.7109375" style="2" hidden="1"/>
    <col min="1557" max="1557" width="6.28515625" style="2" hidden="1"/>
    <col min="1558" max="1560" width="3.7109375" style="2" hidden="1"/>
    <col min="1561" max="1561" width="3.28515625" style="2" hidden="1"/>
    <col min="1562" max="1564" width="3.7109375" style="2" hidden="1"/>
    <col min="1565" max="1565" width="3.28515625" style="2" hidden="1"/>
    <col min="1566" max="1570" width="3.7109375" style="2" hidden="1"/>
    <col min="1571" max="1572" width="3.28515625" style="2" hidden="1"/>
    <col min="1573" max="1573" width="3" style="2" hidden="1"/>
    <col min="1574" max="1574" width="3.28515625" style="2" hidden="1"/>
    <col min="1575" max="1575" width="3.7109375" style="2" hidden="1"/>
    <col min="1576" max="1577" width="3.28515625" style="2" hidden="1"/>
    <col min="1578" max="1578" width="0" style="2" hidden="1"/>
    <col min="1579" max="1579" width="3.28515625" style="2" hidden="1"/>
    <col min="1580" max="1581" width="3.7109375" style="2" hidden="1"/>
    <col min="1582" max="1582" width="3" style="2" hidden="1"/>
    <col min="1583" max="1797" width="3.7109375" style="2" hidden="1"/>
    <col min="1798" max="1798" width="3" style="2" hidden="1"/>
    <col min="1799" max="1806" width="3.7109375" style="2" hidden="1"/>
    <col min="1807" max="1807" width="4.5703125" style="2" hidden="1"/>
    <col min="1808" max="1808" width="2.42578125" style="2" hidden="1"/>
    <col min="1809" max="1809" width="2.28515625" style="2" hidden="1"/>
    <col min="1810" max="1810" width="3.28515625" style="2" hidden="1"/>
    <col min="1811" max="1811" width="2.7109375" style="2" hidden="1"/>
    <col min="1812" max="1812" width="3.7109375" style="2" hidden="1"/>
    <col min="1813" max="1813" width="6.28515625" style="2" hidden="1"/>
    <col min="1814" max="1816" width="3.7109375" style="2" hidden="1"/>
    <col min="1817" max="1817" width="3.28515625" style="2" hidden="1"/>
    <col min="1818" max="1820" width="3.7109375" style="2" hidden="1"/>
    <col min="1821" max="1821" width="3.28515625" style="2" hidden="1"/>
    <col min="1822" max="1826" width="3.7109375" style="2" hidden="1"/>
    <col min="1827" max="1828" width="3.28515625" style="2" hidden="1"/>
    <col min="1829" max="1829" width="3" style="2" hidden="1"/>
    <col min="1830" max="1830" width="3.28515625" style="2" hidden="1"/>
    <col min="1831" max="1831" width="3.7109375" style="2" hidden="1"/>
    <col min="1832" max="1833" width="3.28515625" style="2" hidden="1"/>
    <col min="1834" max="1834" width="0" style="2" hidden="1"/>
    <col min="1835" max="1835" width="3.28515625" style="2" hidden="1"/>
    <col min="1836" max="1837" width="3.7109375" style="2" hidden="1"/>
    <col min="1838" max="1838" width="3" style="2" hidden="1"/>
    <col min="1839" max="2053" width="3.7109375" style="2" hidden="1"/>
    <col min="2054" max="2054" width="3" style="2" hidden="1"/>
    <col min="2055" max="2062" width="3.7109375" style="2" hidden="1"/>
    <col min="2063" max="2063" width="4.5703125" style="2" hidden="1"/>
    <col min="2064" max="2064" width="2.42578125" style="2" hidden="1"/>
    <col min="2065" max="2065" width="2.28515625" style="2" hidden="1"/>
    <col min="2066" max="2066" width="3.28515625" style="2" hidden="1"/>
    <col min="2067" max="2067" width="2.7109375" style="2" hidden="1"/>
    <col min="2068" max="2068" width="3.7109375" style="2" hidden="1"/>
    <col min="2069" max="2069" width="6.28515625" style="2" hidden="1"/>
    <col min="2070" max="2072" width="3.7109375" style="2" hidden="1"/>
    <col min="2073" max="2073" width="3.28515625" style="2" hidden="1"/>
    <col min="2074" max="2076" width="3.7109375" style="2" hidden="1"/>
    <col min="2077" max="2077" width="3.28515625" style="2" hidden="1"/>
    <col min="2078" max="2082" width="3.7109375" style="2" hidden="1"/>
    <col min="2083" max="2084" width="3.28515625" style="2" hidden="1"/>
    <col min="2085" max="2085" width="3" style="2" hidden="1"/>
    <col min="2086" max="2086" width="3.28515625" style="2" hidden="1"/>
    <col min="2087" max="2087" width="3.7109375" style="2" hidden="1"/>
    <col min="2088" max="2089" width="3.28515625" style="2" hidden="1"/>
    <col min="2090" max="2090" width="0" style="2" hidden="1"/>
    <col min="2091" max="2091" width="3.28515625" style="2" hidden="1"/>
    <col min="2092" max="2093" width="3.7109375" style="2" hidden="1"/>
    <col min="2094" max="2094" width="3" style="2" hidden="1"/>
    <col min="2095" max="2309" width="3.7109375" style="2" hidden="1"/>
    <col min="2310" max="2310" width="3" style="2" hidden="1"/>
    <col min="2311" max="2318" width="3.7109375" style="2" hidden="1"/>
    <col min="2319" max="2319" width="4.5703125" style="2" hidden="1"/>
    <col min="2320" max="2320" width="2.42578125" style="2" hidden="1"/>
    <col min="2321" max="2321" width="2.28515625" style="2" hidden="1"/>
    <col min="2322" max="2322" width="3.28515625" style="2" hidden="1"/>
    <col min="2323" max="2323" width="2.7109375" style="2" hidden="1"/>
    <col min="2324" max="2324" width="3.7109375" style="2" hidden="1"/>
    <col min="2325" max="2325" width="6.28515625" style="2" hidden="1"/>
    <col min="2326" max="2328" width="3.7109375" style="2" hidden="1"/>
    <col min="2329" max="2329" width="3.28515625" style="2" hidden="1"/>
    <col min="2330" max="2332" width="3.7109375" style="2" hidden="1"/>
    <col min="2333" max="2333" width="3.28515625" style="2" hidden="1"/>
    <col min="2334" max="2338" width="3.7109375" style="2" hidden="1"/>
    <col min="2339" max="2340" width="3.28515625" style="2" hidden="1"/>
    <col min="2341" max="2341" width="3" style="2" hidden="1"/>
    <col min="2342" max="2342" width="3.28515625" style="2" hidden="1"/>
    <col min="2343" max="2343" width="3.7109375" style="2" hidden="1"/>
    <col min="2344" max="2345" width="3.28515625" style="2" hidden="1"/>
    <col min="2346" max="2346" width="0" style="2" hidden="1"/>
    <col min="2347" max="2347" width="3.28515625" style="2" hidden="1"/>
    <col min="2348" max="2349" width="3.7109375" style="2" hidden="1"/>
    <col min="2350" max="2350" width="3" style="2" hidden="1"/>
    <col min="2351" max="2565" width="3.7109375" style="2" hidden="1"/>
    <col min="2566" max="2566" width="3" style="2" hidden="1"/>
    <col min="2567" max="2574" width="3.7109375" style="2" hidden="1"/>
    <col min="2575" max="2575" width="4.5703125" style="2" hidden="1"/>
    <col min="2576" max="2576" width="2.42578125" style="2" hidden="1"/>
    <col min="2577" max="2577" width="2.28515625" style="2" hidden="1"/>
    <col min="2578" max="2578" width="3.28515625" style="2" hidden="1"/>
    <col min="2579" max="2579" width="2.7109375" style="2" hidden="1"/>
    <col min="2580" max="2580" width="3.7109375" style="2" hidden="1"/>
    <col min="2581" max="2581" width="6.28515625" style="2" hidden="1"/>
    <col min="2582" max="2584" width="3.7109375" style="2" hidden="1"/>
    <col min="2585" max="2585" width="3.28515625" style="2" hidden="1"/>
    <col min="2586" max="2588" width="3.7109375" style="2" hidden="1"/>
    <col min="2589" max="2589" width="3.28515625" style="2" hidden="1"/>
    <col min="2590" max="2594" width="3.7109375" style="2" hidden="1"/>
    <col min="2595" max="2596" width="3.28515625" style="2" hidden="1"/>
    <col min="2597" max="2597" width="3" style="2" hidden="1"/>
    <col min="2598" max="2598" width="3.28515625" style="2" hidden="1"/>
    <col min="2599" max="2599" width="3.7109375" style="2" hidden="1"/>
    <col min="2600" max="2601" width="3.28515625" style="2" hidden="1"/>
    <col min="2602" max="2602" width="0" style="2" hidden="1"/>
    <col min="2603" max="2603" width="3.28515625" style="2" hidden="1"/>
    <col min="2604" max="2605" width="3.7109375" style="2" hidden="1"/>
    <col min="2606" max="2606" width="3" style="2" hidden="1"/>
    <col min="2607" max="2821" width="3.7109375" style="2" hidden="1"/>
    <col min="2822" max="2822" width="3" style="2" hidden="1"/>
    <col min="2823" max="2830" width="3.7109375" style="2" hidden="1"/>
    <col min="2831" max="2831" width="4.5703125" style="2" hidden="1"/>
    <col min="2832" max="2832" width="2.42578125" style="2" hidden="1"/>
    <col min="2833" max="2833" width="2.28515625" style="2" hidden="1"/>
    <col min="2834" max="2834" width="3.28515625" style="2" hidden="1"/>
    <col min="2835" max="2835" width="2.7109375" style="2" hidden="1"/>
    <col min="2836" max="2836" width="3.7109375" style="2" hidden="1"/>
    <col min="2837" max="2837" width="6.28515625" style="2" hidden="1"/>
    <col min="2838" max="2840" width="3.7109375" style="2" hidden="1"/>
    <col min="2841" max="2841" width="3.28515625" style="2" hidden="1"/>
    <col min="2842" max="2844" width="3.7109375" style="2" hidden="1"/>
    <col min="2845" max="2845" width="3.28515625" style="2" hidden="1"/>
    <col min="2846" max="2850" width="3.7109375" style="2" hidden="1"/>
    <col min="2851" max="2852" width="3.28515625" style="2" hidden="1"/>
    <col min="2853" max="2853" width="3" style="2" hidden="1"/>
    <col min="2854" max="2854" width="3.28515625" style="2" hidden="1"/>
    <col min="2855" max="2855" width="3.7109375" style="2" hidden="1"/>
    <col min="2856" max="2857" width="3.28515625" style="2" hidden="1"/>
    <col min="2858" max="2858" width="0" style="2" hidden="1"/>
    <col min="2859" max="2859" width="3.28515625" style="2" hidden="1"/>
    <col min="2860" max="2861" width="3.7109375" style="2" hidden="1"/>
    <col min="2862" max="2862" width="3" style="2" hidden="1"/>
    <col min="2863" max="3077" width="3.7109375" style="2" hidden="1"/>
    <col min="3078" max="3078" width="3" style="2" hidden="1"/>
    <col min="3079" max="3086" width="3.7109375" style="2" hidden="1"/>
    <col min="3087" max="3087" width="4.5703125" style="2" hidden="1"/>
    <col min="3088" max="3088" width="2.42578125" style="2" hidden="1"/>
    <col min="3089" max="3089" width="2.28515625" style="2" hidden="1"/>
    <col min="3090" max="3090" width="3.28515625" style="2" hidden="1"/>
    <col min="3091" max="3091" width="2.7109375" style="2" hidden="1"/>
    <col min="3092" max="3092" width="3.7109375" style="2" hidden="1"/>
    <col min="3093" max="3093" width="6.28515625" style="2" hidden="1"/>
    <col min="3094" max="3096" width="3.7109375" style="2" hidden="1"/>
    <col min="3097" max="3097" width="3.28515625" style="2" hidden="1"/>
    <col min="3098" max="3100" width="3.7109375" style="2" hidden="1"/>
    <col min="3101" max="3101" width="3.28515625" style="2" hidden="1"/>
    <col min="3102" max="3106" width="3.7109375" style="2" hidden="1"/>
    <col min="3107" max="3108" width="3.28515625" style="2" hidden="1"/>
    <col min="3109" max="3109" width="3" style="2" hidden="1"/>
    <col min="3110" max="3110" width="3.28515625" style="2" hidden="1"/>
    <col min="3111" max="3111" width="3.7109375" style="2" hidden="1"/>
    <col min="3112" max="3113" width="3.28515625" style="2" hidden="1"/>
    <col min="3114" max="3114" width="0" style="2" hidden="1"/>
    <col min="3115" max="3115" width="3.28515625" style="2" hidden="1"/>
    <col min="3116" max="3117" width="3.7109375" style="2" hidden="1"/>
    <col min="3118" max="3118" width="3" style="2" hidden="1"/>
    <col min="3119" max="3333" width="3.7109375" style="2" hidden="1"/>
    <col min="3334" max="3334" width="3" style="2" hidden="1"/>
    <col min="3335" max="3342" width="3.7109375" style="2" hidden="1"/>
    <col min="3343" max="3343" width="4.5703125" style="2" hidden="1"/>
    <col min="3344" max="3344" width="2.42578125" style="2" hidden="1"/>
    <col min="3345" max="3345" width="2.28515625" style="2" hidden="1"/>
    <col min="3346" max="3346" width="3.28515625" style="2" hidden="1"/>
    <col min="3347" max="3347" width="2.7109375" style="2" hidden="1"/>
    <col min="3348" max="3348" width="3.7109375" style="2" hidden="1"/>
    <col min="3349" max="3349" width="6.28515625" style="2" hidden="1"/>
    <col min="3350" max="3352" width="3.7109375" style="2" hidden="1"/>
    <col min="3353" max="3353" width="3.28515625" style="2" hidden="1"/>
    <col min="3354" max="3356" width="3.7109375" style="2" hidden="1"/>
    <col min="3357" max="3357" width="3.28515625" style="2" hidden="1"/>
    <col min="3358" max="3362" width="3.7109375" style="2" hidden="1"/>
    <col min="3363" max="3364" width="3.28515625" style="2" hidden="1"/>
    <col min="3365" max="3365" width="3" style="2" hidden="1"/>
    <col min="3366" max="3366" width="3.28515625" style="2" hidden="1"/>
    <col min="3367" max="3367" width="3.7109375" style="2" hidden="1"/>
    <col min="3368" max="3369" width="3.28515625" style="2" hidden="1"/>
    <col min="3370" max="3370" width="0" style="2" hidden="1"/>
    <col min="3371" max="3371" width="3.28515625" style="2" hidden="1"/>
    <col min="3372" max="3373" width="3.7109375" style="2" hidden="1"/>
    <col min="3374" max="3374" width="3" style="2" hidden="1"/>
    <col min="3375" max="3589" width="3.7109375" style="2" hidden="1"/>
    <col min="3590" max="3590" width="3" style="2" hidden="1"/>
    <col min="3591" max="3598" width="3.7109375" style="2" hidden="1"/>
    <col min="3599" max="3599" width="4.5703125" style="2" hidden="1"/>
    <col min="3600" max="3600" width="2.42578125" style="2" hidden="1"/>
    <col min="3601" max="3601" width="2.28515625" style="2" hidden="1"/>
    <col min="3602" max="3602" width="3.28515625" style="2" hidden="1"/>
    <col min="3603" max="3603" width="2.7109375" style="2" hidden="1"/>
    <col min="3604" max="3604" width="3.7109375" style="2" hidden="1"/>
    <col min="3605" max="3605" width="6.28515625" style="2" hidden="1"/>
    <col min="3606" max="3608" width="3.7109375" style="2" hidden="1"/>
    <col min="3609" max="3609" width="3.28515625" style="2" hidden="1"/>
    <col min="3610" max="3612" width="3.7109375" style="2" hidden="1"/>
    <col min="3613" max="3613" width="3.28515625" style="2" hidden="1"/>
    <col min="3614" max="3618" width="3.7109375" style="2" hidden="1"/>
    <col min="3619" max="3620" width="3.28515625" style="2" hidden="1"/>
    <col min="3621" max="3621" width="3" style="2" hidden="1"/>
    <col min="3622" max="3622" width="3.28515625" style="2" hidden="1"/>
    <col min="3623" max="3623" width="3.7109375" style="2" hidden="1"/>
    <col min="3624" max="3625" width="3.28515625" style="2" hidden="1"/>
    <col min="3626" max="3626" width="0" style="2" hidden="1"/>
    <col min="3627" max="3627" width="3.28515625" style="2" hidden="1"/>
    <col min="3628" max="3629" width="3.7109375" style="2" hidden="1"/>
    <col min="3630" max="3630" width="3" style="2" hidden="1"/>
    <col min="3631" max="3845" width="3.7109375" style="2" hidden="1"/>
    <col min="3846" max="3846" width="3" style="2" hidden="1"/>
    <col min="3847" max="3854" width="3.7109375" style="2" hidden="1"/>
    <col min="3855" max="3855" width="4.5703125" style="2" hidden="1"/>
    <col min="3856" max="3856" width="2.42578125" style="2" hidden="1"/>
    <col min="3857" max="3857" width="2.28515625" style="2" hidden="1"/>
    <col min="3858" max="3858" width="3.28515625" style="2" hidden="1"/>
    <col min="3859" max="3859" width="2.7109375" style="2" hidden="1"/>
    <col min="3860" max="3860" width="3.7109375" style="2" hidden="1"/>
    <col min="3861" max="3861" width="6.28515625" style="2" hidden="1"/>
    <col min="3862" max="3864" width="3.7109375" style="2" hidden="1"/>
    <col min="3865" max="3865" width="3.28515625" style="2" hidden="1"/>
    <col min="3866" max="3868" width="3.7109375" style="2" hidden="1"/>
    <col min="3869" max="3869" width="3.28515625" style="2" hidden="1"/>
    <col min="3870" max="3874" width="3.7109375" style="2" hidden="1"/>
    <col min="3875" max="3876" width="3.28515625" style="2" hidden="1"/>
    <col min="3877" max="3877" width="3" style="2" hidden="1"/>
    <col min="3878" max="3878" width="3.28515625" style="2" hidden="1"/>
    <col min="3879" max="3879" width="3.7109375" style="2" hidden="1"/>
    <col min="3880" max="3881" width="3.28515625" style="2" hidden="1"/>
    <col min="3882" max="3882" width="0" style="2" hidden="1"/>
    <col min="3883" max="3883" width="3.28515625" style="2" hidden="1"/>
    <col min="3884" max="3885" width="3.7109375" style="2" hidden="1"/>
    <col min="3886" max="3886" width="3" style="2" hidden="1"/>
    <col min="3887" max="4101" width="3.7109375" style="2" hidden="1"/>
    <col min="4102" max="4102" width="3" style="2" hidden="1"/>
    <col min="4103" max="4110" width="3.7109375" style="2" hidden="1"/>
    <col min="4111" max="4111" width="4.5703125" style="2" hidden="1"/>
    <col min="4112" max="4112" width="2.42578125" style="2" hidden="1"/>
    <col min="4113" max="4113" width="2.28515625" style="2" hidden="1"/>
    <col min="4114" max="4114" width="3.28515625" style="2" hidden="1"/>
    <col min="4115" max="4115" width="2.7109375" style="2" hidden="1"/>
    <col min="4116" max="4116" width="3.7109375" style="2" hidden="1"/>
    <col min="4117" max="4117" width="6.28515625" style="2" hidden="1"/>
    <col min="4118" max="4120" width="3.7109375" style="2" hidden="1"/>
    <col min="4121" max="4121" width="3.28515625" style="2" hidden="1"/>
    <col min="4122" max="4124" width="3.7109375" style="2" hidden="1"/>
    <col min="4125" max="4125" width="3.28515625" style="2" hidden="1"/>
    <col min="4126" max="4130" width="3.7109375" style="2" hidden="1"/>
    <col min="4131" max="4132" width="3.28515625" style="2" hidden="1"/>
    <col min="4133" max="4133" width="3" style="2" hidden="1"/>
    <col min="4134" max="4134" width="3.28515625" style="2" hidden="1"/>
    <col min="4135" max="4135" width="3.7109375" style="2" hidden="1"/>
    <col min="4136" max="4137" width="3.28515625" style="2" hidden="1"/>
    <col min="4138" max="4138" width="0" style="2" hidden="1"/>
    <col min="4139" max="4139" width="3.28515625" style="2" hidden="1"/>
    <col min="4140" max="4141" width="3.7109375" style="2" hidden="1"/>
    <col min="4142" max="4142" width="3" style="2" hidden="1"/>
    <col min="4143" max="4357" width="3.7109375" style="2" hidden="1"/>
    <col min="4358" max="4358" width="3" style="2" hidden="1"/>
    <col min="4359" max="4366" width="3.7109375" style="2" hidden="1"/>
    <col min="4367" max="4367" width="4.5703125" style="2" hidden="1"/>
    <col min="4368" max="4368" width="2.42578125" style="2" hidden="1"/>
    <col min="4369" max="4369" width="2.28515625" style="2" hidden="1"/>
    <col min="4370" max="4370" width="3.28515625" style="2" hidden="1"/>
    <col min="4371" max="4371" width="2.7109375" style="2" hidden="1"/>
    <col min="4372" max="4372" width="3.7109375" style="2" hidden="1"/>
    <col min="4373" max="4373" width="6.28515625" style="2" hidden="1"/>
    <col min="4374" max="4376" width="3.7109375" style="2" hidden="1"/>
    <col min="4377" max="4377" width="3.28515625" style="2" hidden="1"/>
    <col min="4378" max="4380" width="3.7109375" style="2" hidden="1"/>
    <col min="4381" max="4381" width="3.28515625" style="2" hidden="1"/>
    <col min="4382" max="4386" width="3.7109375" style="2" hidden="1"/>
    <col min="4387" max="4388" width="3.28515625" style="2" hidden="1"/>
    <col min="4389" max="4389" width="3" style="2" hidden="1"/>
    <col min="4390" max="4390" width="3.28515625" style="2" hidden="1"/>
    <col min="4391" max="4391" width="3.7109375" style="2" hidden="1"/>
    <col min="4392" max="4393" width="3.28515625" style="2" hidden="1"/>
    <col min="4394" max="4394" width="0" style="2" hidden="1"/>
    <col min="4395" max="4395" width="3.28515625" style="2" hidden="1"/>
    <col min="4396" max="4397" width="3.7109375" style="2" hidden="1"/>
    <col min="4398" max="4398" width="3" style="2" hidden="1"/>
    <col min="4399" max="4613" width="3.7109375" style="2" hidden="1"/>
    <col min="4614" max="4614" width="3" style="2" hidden="1"/>
    <col min="4615" max="4622" width="3.7109375" style="2" hidden="1"/>
    <col min="4623" max="4623" width="4.5703125" style="2" hidden="1"/>
    <col min="4624" max="4624" width="2.42578125" style="2" hidden="1"/>
    <col min="4625" max="4625" width="2.28515625" style="2" hidden="1"/>
    <col min="4626" max="4626" width="3.28515625" style="2" hidden="1"/>
    <col min="4627" max="4627" width="2.7109375" style="2" hidden="1"/>
    <col min="4628" max="4628" width="3.7109375" style="2" hidden="1"/>
    <col min="4629" max="4629" width="6.28515625" style="2" hidden="1"/>
    <col min="4630" max="4632" width="3.7109375" style="2" hidden="1"/>
    <col min="4633" max="4633" width="3.28515625" style="2" hidden="1"/>
    <col min="4634" max="4636" width="3.7109375" style="2" hidden="1"/>
    <col min="4637" max="4637" width="3.28515625" style="2" hidden="1"/>
    <col min="4638" max="4642" width="3.7109375" style="2" hidden="1"/>
    <col min="4643" max="4644" width="3.28515625" style="2" hidden="1"/>
    <col min="4645" max="4645" width="3" style="2" hidden="1"/>
    <col min="4646" max="4646" width="3.28515625" style="2" hidden="1"/>
    <col min="4647" max="4647" width="3.7109375" style="2" hidden="1"/>
    <col min="4648" max="4649" width="3.28515625" style="2" hidden="1"/>
    <col min="4650" max="4650" width="0" style="2" hidden="1"/>
    <col min="4651" max="4651" width="3.28515625" style="2" hidden="1"/>
    <col min="4652" max="4653" width="3.7109375" style="2" hidden="1"/>
    <col min="4654" max="4654" width="3" style="2" hidden="1"/>
    <col min="4655" max="4869" width="3.7109375" style="2" hidden="1"/>
    <col min="4870" max="4870" width="3" style="2" hidden="1"/>
    <col min="4871" max="4878" width="3.7109375" style="2" hidden="1"/>
    <col min="4879" max="4879" width="4.5703125" style="2" hidden="1"/>
    <col min="4880" max="4880" width="2.42578125" style="2" hidden="1"/>
    <col min="4881" max="4881" width="2.28515625" style="2" hidden="1"/>
    <col min="4882" max="4882" width="3.28515625" style="2" hidden="1"/>
    <col min="4883" max="4883" width="2.7109375" style="2" hidden="1"/>
    <col min="4884" max="4884" width="3.7109375" style="2" hidden="1"/>
    <col min="4885" max="4885" width="6.28515625" style="2" hidden="1"/>
    <col min="4886" max="4888" width="3.7109375" style="2" hidden="1"/>
    <col min="4889" max="4889" width="3.28515625" style="2" hidden="1"/>
    <col min="4890" max="4892" width="3.7109375" style="2" hidden="1"/>
    <col min="4893" max="4893" width="3.28515625" style="2" hidden="1"/>
    <col min="4894" max="4898" width="3.7109375" style="2" hidden="1"/>
    <col min="4899" max="4900" width="3.28515625" style="2" hidden="1"/>
    <col min="4901" max="4901" width="3" style="2" hidden="1"/>
    <col min="4902" max="4902" width="3.28515625" style="2" hidden="1"/>
    <col min="4903" max="4903" width="3.7109375" style="2" hidden="1"/>
    <col min="4904" max="4905" width="3.28515625" style="2" hidden="1"/>
    <col min="4906" max="4906" width="0" style="2" hidden="1"/>
    <col min="4907" max="4907" width="3.28515625" style="2" hidden="1"/>
    <col min="4908" max="4909" width="3.7109375" style="2" hidden="1"/>
    <col min="4910" max="4910" width="3" style="2" hidden="1"/>
    <col min="4911" max="5125" width="3.7109375" style="2" hidden="1"/>
    <col min="5126" max="5126" width="3" style="2" hidden="1"/>
    <col min="5127" max="5134" width="3.7109375" style="2" hidden="1"/>
    <col min="5135" max="5135" width="4.5703125" style="2" hidden="1"/>
    <col min="5136" max="5136" width="2.42578125" style="2" hidden="1"/>
    <col min="5137" max="5137" width="2.28515625" style="2" hidden="1"/>
    <col min="5138" max="5138" width="3.28515625" style="2" hidden="1"/>
    <col min="5139" max="5139" width="2.7109375" style="2" hidden="1"/>
    <col min="5140" max="5140" width="3.7109375" style="2" hidden="1"/>
    <col min="5141" max="5141" width="6.28515625" style="2" hidden="1"/>
    <col min="5142" max="5144" width="3.7109375" style="2" hidden="1"/>
    <col min="5145" max="5145" width="3.28515625" style="2" hidden="1"/>
    <col min="5146" max="5148" width="3.7109375" style="2" hidden="1"/>
    <col min="5149" max="5149" width="3.28515625" style="2" hidden="1"/>
    <col min="5150" max="5154" width="3.7109375" style="2" hidden="1"/>
    <col min="5155" max="5156" width="3.28515625" style="2" hidden="1"/>
    <col min="5157" max="5157" width="3" style="2" hidden="1"/>
    <col min="5158" max="5158" width="3.28515625" style="2" hidden="1"/>
    <col min="5159" max="5159" width="3.7109375" style="2" hidden="1"/>
    <col min="5160" max="5161" width="3.28515625" style="2" hidden="1"/>
    <col min="5162" max="5162" width="0" style="2" hidden="1"/>
    <col min="5163" max="5163" width="3.28515625" style="2" hidden="1"/>
    <col min="5164" max="5165" width="3.7109375" style="2" hidden="1"/>
    <col min="5166" max="5166" width="3" style="2" hidden="1"/>
    <col min="5167" max="5381" width="3.7109375" style="2" hidden="1"/>
    <col min="5382" max="5382" width="3" style="2" hidden="1"/>
    <col min="5383" max="5390" width="3.7109375" style="2" hidden="1"/>
    <col min="5391" max="5391" width="4.5703125" style="2" hidden="1"/>
    <col min="5392" max="5392" width="2.42578125" style="2" hidden="1"/>
    <col min="5393" max="5393" width="2.28515625" style="2" hidden="1"/>
    <col min="5394" max="5394" width="3.28515625" style="2" hidden="1"/>
    <col min="5395" max="5395" width="2.7109375" style="2" hidden="1"/>
    <col min="5396" max="5396" width="3.7109375" style="2" hidden="1"/>
    <col min="5397" max="5397" width="6.28515625" style="2" hidden="1"/>
    <col min="5398" max="5400" width="3.7109375" style="2" hidden="1"/>
    <col min="5401" max="5401" width="3.28515625" style="2" hidden="1"/>
    <col min="5402" max="5404" width="3.7109375" style="2" hidden="1"/>
    <col min="5405" max="5405" width="3.28515625" style="2" hidden="1"/>
    <col min="5406" max="5410" width="3.7109375" style="2" hidden="1"/>
    <col min="5411" max="5412" width="3.28515625" style="2" hidden="1"/>
    <col min="5413" max="5413" width="3" style="2" hidden="1"/>
    <col min="5414" max="5414" width="3.28515625" style="2" hidden="1"/>
    <col min="5415" max="5415" width="3.7109375" style="2" hidden="1"/>
    <col min="5416" max="5417" width="3.28515625" style="2" hidden="1"/>
    <col min="5418" max="5418" width="0" style="2" hidden="1"/>
    <col min="5419" max="5419" width="3.28515625" style="2" hidden="1"/>
    <col min="5420" max="5421" width="3.7109375" style="2" hidden="1"/>
    <col min="5422" max="5422" width="3" style="2" hidden="1"/>
    <col min="5423" max="5637" width="3.7109375" style="2" hidden="1"/>
    <col min="5638" max="5638" width="3" style="2" hidden="1"/>
    <col min="5639" max="5646" width="3.7109375" style="2" hidden="1"/>
    <col min="5647" max="5647" width="4.5703125" style="2" hidden="1"/>
    <col min="5648" max="5648" width="2.42578125" style="2" hidden="1"/>
    <col min="5649" max="5649" width="2.28515625" style="2" hidden="1"/>
    <col min="5650" max="5650" width="3.28515625" style="2" hidden="1"/>
    <col min="5651" max="5651" width="2.7109375" style="2" hidden="1"/>
    <col min="5652" max="5652" width="3.7109375" style="2" hidden="1"/>
    <col min="5653" max="5653" width="6.28515625" style="2" hidden="1"/>
    <col min="5654" max="5656" width="3.7109375" style="2" hidden="1"/>
    <col min="5657" max="5657" width="3.28515625" style="2" hidden="1"/>
    <col min="5658" max="5660" width="3.7109375" style="2" hidden="1"/>
    <col min="5661" max="5661" width="3.28515625" style="2" hidden="1"/>
    <col min="5662" max="5666" width="3.7109375" style="2" hidden="1"/>
    <col min="5667" max="5668" width="3.28515625" style="2" hidden="1"/>
    <col min="5669" max="5669" width="3" style="2" hidden="1"/>
    <col min="5670" max="5670" width="3.28515625" style="2" hidden="1"/>
    <col min="5671" max="5671" width="3.7109375" style="2" hidden="1"/>
    <col min="5672" max="5673" width="3.28515625" style="2" hidden="1"/>
    <col min="5674" max="5674" width="0" style="2" hidden="1"/>
    <col min="5675" max="5675" width="3.28515625" style="2" hidden="1"/>
    <col min="5676" max="5677" width="3.7109375" style="2" hidden="1"/>
    <col min="5678" max="5678" width="3" style="2" hidden="1"/>
    <col min="5679" max="5893" width="3.7109375" style="2" hidden="1"/>
    <col min="5894" max="5894" width="3" style="2" hidden="1"/>
    <col min="5895" max="5902" width="3.7109375" style="2" hidden="1"/>
    <col min="5903" max="5903" width="4.5703125" style="2" hidden="1"/>
    <col min="5904" max="5904" width="2.42578125" style="2" hidden="1"/>
    <col min="5905" max="5905" width="2.28515625" style="2" hidden="1"/>
    <col min="5906" max="5906" width="3.28515625" style="2" hidden="1"/>
    <col min="5907" max="5907" width="2.7109375" style="2" hidden="1"/>
    <col min="5908" max="5908" width="3.7109375" style="2" hidden="1"/>
    <col min="5909" max="5909" width="6.28515625" style="2" hidden="1"/>
    <col min="5910" max="5912" width="3.7109375" style="2" hidden="1"/>
    <col min="5913" max="5913" width="3.28515625" style="2" hidden="1"/>
    <col min="5914" max="5916" width="3.7109375" style="2" hidden="1"/>
    <col min="5917" max="5917" width="3.28515625" style="2" hidden="1"/>
    <col min="5918" max="5922" width="3.7109375" style="2" hidden="1"/>
    <col min="5923" max="5924" width="3.28515625" style="2" hidden="1"/>
    <col min="5925" max="5925" width="3" style="2" hidden="1"/>
    <col min="5926" max="5926" width="3.28515625" style="2" hidden="1"/>
    <col min="5927" max="5927" width="3.7109375" style="2" hidden="1"/>
    <col min="5928" max="5929" width="3.28515625" style="2" hidden="1"/>
    <col min="5930" max="5930" width="0" style="2" hidden="1"/>
    <col min="5931" max="5931" width="3.28515625" style="2" hidden="1"/>
    <col min="5932" max="5933" width="3.7109375" style="2" hidden="1"/>
    <col min="5934" max="5934" width="3" style="2" hidden="1"/>
    <col min="5935" max="6149" width="3.7109375" style="2" hidden="1"/>
    <col min="6150" max="6150" width="3" style="2" hidden="1"/>
    <col min="6151" max="6158" width="3.7109375" style="2" hidden="1"/>
    <col min="6159" max="6159" width="4.5703125" style="2" hidden="1"/>
    <col min="6160" max="6160" width="2.42578125" style="2" hidden="1"/>
    <col min="6161" max="6161" width="2.28515625" style="2" hidden="1"/>
    <col min="6162" max="6162" width="3.28515625" style="2" hidden="1"/>
    <col min="6163" max="6163" width="2.7109375" style="2" hidden="1"/>
    <col min="6164" max="6164" width="3.7109375" style="2" hidden="1"/>
    <col min="6165" max="6165" width="6.28515625" style="2" hidden="1"/>
    <col min="6166" max="6168" width="3.7109375" style="2" hidden="1"/>
    <col min="6169" max="6169" width="3.28515625" style="2" hidden="1"/>
    <col min="6170" max="6172" width="3.7109375" style="2" hidden="1"/>
    <col min="6173" max="6173" width="3.28515625" style="2" hidden="1"/>
    <col min="6174" max="6178" width="3.7109375" style="2" hidden="1"/>
    <col min="6179" max="6180" width="3.28515625" style="2" hidden="1"/>
    <col min="6181" max="6181" width="3" style="2" hidden="1"/>
    <col min="6182" max="6182" width="3.28515625" style="2" hidden="1"/>
    <col min="6183" max="6183" width="3.7109375" style="2" hidden="1"/>
    <col min="6184" max="6185" width="3.28515625" style="2" hidden="1"/>
    <col min="6186" max="6186" width="0" style="2" hidden="1"/>
    <col min="6187" max="6187" width="3.28515625" style="2" hidden="1"/>
    <col min="6188" max="6189" width="3.7109375" style="2" hidden="1"/>
    <col min="6190" max="6190" width="3" style="2" hidden="1"/>
    <col min="6191" max="6405" width="3.7109375" style="2" hidden="1"/>
    <col min="6406" max="6406" width="3" style="2" hidden="1"/>
    <col min="6407" max="6414" width="3.7109375" style="2" hidden="1"/>
    <col min="6415" max="6415" width="4.5703125" style="2" hidden="1"/>
    <col min="6416" max="6416" width="2.42578125" style="2" hidden="1"/>
    <col min="6417" max="6417" width="2.28515625" style="2" hidden="1"/>
    <col min="6418" max="6418" width="3.28515625" style="2" hidden="1"/>
    <col min="6419" max="6419" width="2.7109375" style="2" hidden="1"/>
    <col min="6420" max="6420" width="3.7109375" style="2" hidden="1"/>
    <col min="6421" max="6421" width="6.28515625" style="2" hidden="1"/>
    <col min="6422" max="6424" width="3.7109375" style="2" hidden="1"/>
    <col min="6425" max="6425" width="3.28515625" style="2" hidden="1"/>
    <col min="6426" max="6428" width="3.7109375" style="2" hidden="1"/>
    <col min="6429" max="6429" width="3.28515625" style="2" hidden="1"/>
    <col min="6430" max="6434" width="3.7109375" style="2" hidden="1"/>
    <col min="6435" max="6436" width="3.28515625" style="2" hidden="1"/>
    <col min="6437" max="6437" width="3" style="2" hidden="1"/>
    <col min="6438" max="6438" width="3.28515625" style="2" hidden="1"/>
    <col min="6439" max="6439" width="3.7109375" style="2" hidden="1"/>
    <col min="6440" max="6441" width="3.28515625" style="2" hidden="1"/>
    <col min="6442" max="6442" width="0" style="2" hidden="1"/>
    <col min="6443" max="6443" width="3.28515625" style="2" hidden="1"/>
    <col min="6444" max="6445" width="3.7109375" style="2" hidden="1"/>
    <col min="6446" max="6446" width="3" style="2" hidden="1"/>
    <col min="6447" max="6661" width="3.7109375" style="2" hidden="1"/>
    <col min="6662" max="6662" width="3" style="2" hidden="1"/>
    <col min="6663" max="6670" width="3.7109375" style="2" hidden="1"/>
    <col min="6671" max="6671" width="4.5703125" style="2" hidden="1"/>
    <col min="6672" max="6672" width="2.42578125" style="2" hidden="1"/>
    <col min="6673" max="6673" width="2.28515625" style="2" hidden="1"/>
    <col min="6674" max="6674" width="3.28515625" style="2" hidden="1"/>
    <col min="6675" max="6675" width="2.7109375" style="2" hidden="1"/>
    <col min="6676" max="6676" width="3.7109375" style="2" hidden="1"/>
    <col min="6677" max="6677" width="6.28515625" style="2" hidden="1"/>
    <col min="6678" max="6680" width="3.7109375" style="2" hidden="1"/>
    <col min="6681" max="6681" width="3.28515625" style="2" hidden="1"/>
    <col min="6682" max="6684" width="3.7109375" style="2" hidden="1"/>
    <col min="6685" max="6685" width="3.28515625" style="2" hidden="1"/>
    <col min="6686" max="6690" width="3.7109375" style="2" hidden="1"/>
    <col min="6691" max="6692" width="3.28515625" style="2" hidden="1"/>
    <col min="6693" max="6693" width="3" style="2" hidden="1"/>
    <col min="6694" max="6694" width="3.28515625" style="2" hidden="1"/>
    <col min="6695" max="6695" width="3.7109375" style="2" hidden="1"/>
    <col min="6696" max="6697" width="3.28515625" style="2" hidden="1"/>
    <col min="6698" max="6698" width="0" style="2" hidden="1"/>
    <col min="6699" max="6699" width="3.28515625" style="2" hidden="1"/>
    <col min="6700" max="6701" width="3.7109375" style="2" hidden="1"/>
    <col min="6702" max="6702" width="3" style="2" hidden="1"/>
    <col min="6703" max="6917" width="3.7109375" style="2" hidden="1"/>
    <col min="6918" max="6918" width="3" style="2" hidden="1"/>
    <col min="6919" max="6926" width="3.7109375" style="2" hidden="1"/>
    <col min="6927" max="6927" width="4.5703125" style="2" hidden="1"/>
    <col min="6928" max="6928" width="2.42578125" style="2" hidden="1"/>
    <col min="6929" max="6929" width="2.28515625" style="2" hidden="1"/>
    <col min="6930" max="6930" width="3.28515625" style="2" hidden="1"/>
    <col min="6931" max="6931" width="2.7109375" style="2" hidden="1"/>
    <col min="6932" max="6932" width="3.7109375" style="2" hidden="1"/>
    <col min="6933" max="6933" width="6.28515625" style="2" hidden="1"/>
    <col min="6934" max="6936" width="3.7109375" style="2" hidden="1"/>
    <col min="6937" max="6937" width="3.28515625" style="2" hidden="1"/>
    <col min="6938" max="6940" width="3.7109375" style="2" hidden="1"/>
    <col min="6941" max="6941" width="3.28515625" style="2" hidden="1"/>
    <col min="6942" max="6946" width="3.7109375" style="2" hidden="1"/>
    <col min="6947" max="6948" width="3.28515625" style="2" hidden="1"/>
    <col min="6949" max="6949" width="3" style="2" hidden="1"/>
    <col min="6950" max="6950" width="3.28515625" style="2" hidden="1"/>
    <col min="6951" max="6951" width="3.7109375" style="2" hidden="1"/>
    <col min="6952" max="6953" width="3.28515625" style="2" hidden="1"/>
    <col min="6954" max="6954" width="0" style="2" hidden="1"/>
    <col min="6955" max="6955" width="3.28515625" style="2" hidden="1"/>
    <col min="6956" max="6957" width="3.7109375" style="2" hidden="1"/>
    <col min="6958" max="6958" width="3" style="2" hidden="1"/>
    <col min="6959" max="7173" width="3.7109375" style="2" hidden="1"/>
    <col min="7174" max="7174" width="3" style="2" hidden="1"/>
    <col min="7175" max="7182" width="3.7109375" style="2" hidden="1"/>
    <col min="7183" max="7183" width="4.5703125" style="2" hidden="1"/>
    <col min="7184" max="7184" width="2.42578125" style="2" hidden="1"/>
    <col min="7185" max="7185" width="2.28515625" style="2" hidden="1"/>
    <col min="7186" max="7186" width="3.28515625" style="2" hidden="1"/>
    <col min="7187" max="7187" width="2.7109375" style="2" hidden="1"/>
    <col min="7188" max="7188" width="3.7109375" style="2" hidden="1"/>
    <col min="7189" max="7189" width="6.28515625" style="2" hidden="1"/>
    <col min="7190" max="7192" width="3.7109375" style="2" hidden="1"/>
    <col min="7193" max="7193" width="3.28515625" style="2" hidden="1"/>
    <col min="7194" max="7196" width="3.7109375" style="2" hidden="1"/>
    <col min="7197" max="7197" width="3.28515625" style="2" hidden="1"/>
    <col min="7198" max="7202" width="3.7109375" style="2" hidden="1"/>
    <col min="7203" max="7204" width="3.28515625" style="2" hidden="1"/>
    <col min="7205" max="7205" width="3" style="2" hidden="1"/>
    <col min="7206" max="7206" width="3.28515625" style="2" hidden="1"/>
    <col min="7207" max="7207" width="3.7109375" style="2" hidden="1"/>
    <col min="7208" max="7209" width="3.28515625" style="2" hidden="1"/>
    <col min="7210" max="7210" width="0" style="2" hidden="1"/>
    <col min="7211" max="7211" width="3.28515625" style="2" hidden="1"/>
    <col min="7212" max="7213" width="3.7109375" style="2" hidden="1"/>
    <col min="7214" max="7214" width="3" style="2" hidden="1"/>
    <col min="7215" max="7429" width="3.7109375" style="2" hidden="1"/>
    <col min="7430" max="7430" width="3" style="2" hidden="1"/>
    <col min="7431" max="7438" width="3.7109375" style="2" hidden="1"/>
    <col min="7439" max="7439" width="4.5703125" style="2" hidden="1"/>
    <col min="7440" max="7440" width="2.42578125" style="2" hidden="1"/>
    <col min="7441" max="7441" width="2.28515625" style="2" hidden="1"/>
    <col min="7442" max="7442" width="3.28515625" style="2" hidden="1"/>
    <col min="7443" max="7443" width="2.7109375" style="2" hidden="1"/>
    <col min="7444" max="7444" width="3.7109375" style="2" hidden="1"/>
    <col min="7445" max="7445" width="6.28515625" style="2" hidden="1"/>
    <col min="7446" max="7448" width="3.7109375" style="2" hidden="1"/>
    <col min="7449" max="7449" width="3.28515625" style="2" hidden="1"/>
    <col min="7450" max="7452" width="3.7109375" style="2" hidden="1"/>
    <col min="7453" max="7453" width="3.28515625" style="2" hidden="1"/>
    <col min="7454" max="7458" width="3.7109375" style="2" hidden="1"/>
    <col min="7459" max="7460" width="3.28515625" style="2" hidden="1"/>
    <col min="7461" max="7461" width="3" style="2" hidden="1"/>
    <col min="7462" max="7462" width="3.28515625" style="2" hidden="1"/>
    <col min="7463" max="7463" width="3.7109375" style="2" hidden="1"/>
    <col min="7464" max="7465" width="3.28515625" style="2" hidden="1"/>
    <col min="7466" max="7466" width="0" style="2" hidden="1"/>
    <col min="7467" max="7467" width="3.28515625" style="2" hidden="1"/>
    <col min="7468" max="7469" width="3.7109375" style="2" hidden="1"/>
    <col min="7470" max="7470" width="3" style="2" hidden="1"/>
    <col min="7471" max="7685" width="3.7109375" style="2" hidden="1"/>
    <col min="7686" max="7686" width="3" style="2" hidden="1"/>
    <col min="7687" max="7694" width="3.7109375" style="2" hidden="1"/>
    <col min="7695" max="7695" width="4.5703125" style="2" hidden="1"/>
    <col min="7696" max="7696" width="2.42578125" style="2" hidden="1"/>
    <col min="7697" max="7697" width="2.28515625" style="2" hidden="1"/>
    <col min="7698" max="7698" width="3.28515625" style="2" hidden="1"/>
    <col min="7699" max="7699" width="2.7109375" style="2" hidden="1"/>
    <col min="7700" max="7700" width="3.7109375" style="2" hidden="1"/>
    <col min="7701" max="7701" width="6.28515625" style="2" hidden="1"/>
    <col min="7702" max="7704" width="3.7109375" style="2" hidden="1"/>
    <col min="7705" max="7705" width="3.28515625" style="2" hidden="1"/>
    <col min="7706" max="7708" width="3.7109375" style="2" hidden="1"/>
    <col min="7709" max="7709" width="3.28515625" style="2" hidden="1"/>
    <col min="7710" max="7714" width="3.7109375" style="2" hidden="1"/>
    <col min="7715" max="7716" width="3.28515625" style="2" hidden="1"/>
    <col min="7717" max="7717" width="3" style="2" hidden="1"/>
    <col min="7718" max="7718" width="3.28515625" style="2" hidden="1"/>
    <col min="7719" max="7719" width="3.7109375" style="2" hidden="1"/>
    <col min="7720" max="7721" width="3.28515625" style="2" hidden="1"/>
    <col min="7722" max="7722" width="0" style="2" hidden="1"/>
    <col min="7723" max="7723" width="3.28515625" style="2" hidden="1"/>
    <col min="7724" max="7725" width="3.7109375" style="2" hidden="1"/>
    <col min="7726" max="7726" width="3" style="2" hidden="1"/>
    <col min="7727" max="7941" width="3.7109375" style="2" hidden="1"/>
    <col min="7942" max="7942" width="3" style="2" hidden="1"/>
    <col min="7943" max="7950" width="3.7109375" style="2" hidden="1"/>
    <col min="7951" max="7951" width="4.5703125" style="2" hidden="1"/>
    <col min="7952" max="7952" width="2.42578125" style="2" hidden="1"/>
    <col min="7953" max="7953" width="2.28515625" style="2" hidden="1"/>
    <col min="7954" max="7954" width="3.28515625" style="2" hidden="1"/>
    <col min="7955" max="7955" width="2.7109375" style="2" hidden="1"/>
    <col min="7956" max="7956" width="3.7109375" style="2" hidden="1"/>
    <col min="7957" max="7957" width="6.28515625" style="2" hidden="1"/>
    <col min="7958" max="7960" width="3.7109375" style="2" hidden="1"/>
    <col min="7961" max="7961" width="3.28515625" style="2" hidden="1"/>
    <col min="7962" max="7964" width="3.7109375" style="2" hidden="1"/>
    <col min="7965" max="7965" width="3.28515625" style="2" hidden="1"/>
    <col min="7966" max="7970" width="3.7109375" style="2" hidden="1"/>
    <col min="7971" max="7972" width="3.28515625" style="2" hidden="1"/>
    <col min="7973" max="7973" width="3" style="2" hidden="1"/>
    <col min="7974" max="7974" width="3.28515625" style="2" hidden="1"/>
    <col min="7975" max="7975" width="3.7109375" style="2" hidden="1"/>
    <col min="7976" max="7977" width="3.28515625" style="2" hidden="1"/>
    <col min="7978" max="7978" width="0" style="2" hidden="1"/>
    <col min="7979" max="7979" width="3.28515625" style="2" hidden="1"/>
    <col min="7980" max="7981" width="3.7109375" style="2" hidden="1"/>
    <col min="7982" max="7982" width="3" style="2" hidden="1"/>
    <col min="7983" max="8197" width="3.7109375" style="2" hidden="1"/>
    <col min="8198" max="8198" width="3" style="2" hidden="1"/>
    <col min="8199" max="8206" width="3.7109375" style="2" hidden="1"/>
    <col min="8207" max="8207" width="4.5703125" style="2" hidden="1"/>
    <col min="8208" max="8208" width="2.42578125" style="2" hidden="1"/>
    <col min="8209" max="8209" width="2.28515625" style="2" hidden="1"/>
    <col min="8210" max="8210" width="3.28515625" style="2" hidden="1"/>
    <col min="8211" max="8211" width="2.7109375" style="2" hidden="1"/>
    <col min="8212" max="8212" width="3.7109375" style="2" hidden="1"/>
    <col min="8213" max="8213" width="6.28515625" style="2" hidden="1"/>
    <col min="8214" max="8216" width="3.7109375" style="2" hidden="1"/>
    <col min="8217" max="8217" width="3.28515625" style="2" hidden="1"/>
    <col min="8218" max="8220" width="3.7109375" style="2" hidden="1"/>
    <col min="8221" max="8221" width="3.28515625" style="2" hidden="1"/>
    <col min="8222" max="8226" width="3.7109375" style="2" hidden="1"/>
    <col min="8227" max="8228" width="3.28515625" style="2" hidden="1"/>
    <col min="8229" max="8229" width="3" style="2" hidden="1"/>
    <col min="8230" max="8230" width="3.28515625" style="2" hidden="1"/>
    <col min="8231" max="8231" width="3.7109375" style="2" hidden="1"/>
    <col min="8232" max="8233" width="3.28515625" style="2" hidden="1"/>
    <col min="8234" max="8234" width="0" style="2" hidden="1"/>
    <col min="8235" max="8235" width="3.28515625" style="2" hidden="1"/>
    <col min="8236" max="8237" width="3.7109375" style="2" hidden="1"/>
    <col min="8238" max="8238" width="3" style="2" hidden="1"/>
    <col min="8239" max="8453" width="3.7109375" style="2" hidden="1"/>
    <col min="8454" max="8454" width="3" style="2" hidden="1"/>
    <col min="8455" max="8462" width="3.7109375" style="2" hidden="1"/>
    <col min="8463" max="8463" width="4.5703125" style="2" hidden="1"/>
    <col min="8464" max="8464" width="2.42578125" style="2" hidden="1"/>
    <col min="8465" max="8465" width="2.28515625" style="2" hidden="1"/>
    <col min="8466" max="8466" width="3.28515625" style="2" hidden="1"/>
    <col min="8467" max="8467" width="2.7109375" style="2" hidden="1"/>
    <col min="8468" max="8468" width="3.7109375" style="2" hidden="1"/>
    <col min="8469" max="8469" width="6.28515625" style="2" hidden="1"/>
    <col min="8470" max="8472" width="3.7109375" style="2" hidden="1"/>
    <col min="8473" max="8473" width="3.28515625" style="2" hidden="1"/>
    <col min="8474" max="8476" width="3.7109375" style="2" hidden="1"/>
    <col min="8477" max="8477" width="3.28515625" style="2" hidden="1"/>
    <col min="8478" max="8482" width="3.7109375" style="2" hidden="1"/>
    <col min="8483" max="8484" width="3.28515625" style="2" hidden="1"/>
    <col min="8485" max="8485" width="3" style="2" hidden="1"/>
    <col min="8486" max="8486" width="3.28515625" style="2" hidden="1"/>
    <col min="8487" max="8487" width="3.7109375" style="2" hidden="1"/>
    <col min="8488" max="8489" width="3.28515625" style="2" hidden="1"/>
    <col min="8490" max="8490" width="0" style="2" hidden="1"/>
    <col min="8491" max="8491" width="3.28515625" style="2" hidden="1"/>
    <col min="8492" max="8493" width="3.7109375" style="2" hidden="1"/>
    <col min="8494" max="8494" width="3" style="2" hidden="1"/>
    <col min="8495" max="8709" width="3.7109375" style="2" hidden="1"/>
    <col min="8710" max="8710" width="3" style="2" hidden="1"/>
    <col min="8711" max="8718" width="3.7109375" style="2" hidden="1"/>
    <col min="8719" max="8719" width="4.5703125" style="2" hidden="1"/>
    <col min="8720" max="8720" width="2.42578125" style="2" hidden="1"/>
    <col min="8721" max="8721" width="2.28515625" style="2" hidden="1"/>
    <col min="8722" max="8722" width="3.28515625" style="2" hidden="1"/>
    <col min="8723" max="8723" width="2.7109375" style="2" hidden="1"/>
    <col min="8724" max="8724" width="3.7109375" style="2" hidden="1"/>
    <col min="8725" max="8725" width="6.28515625" style="2" hidden="1"/>
    <col min="8726" max="8728" width="3.7109375" style="2" hidden="1"/>
    <col min="8729" max="8729" width="3.28515625" style="2" hidden="1"/>
    <col min="8730" max="8732" width="3.7109375" style="2" hidden="1"/>
    <col min="8733" max="8733" width="3.28515625" style="2" hidden="1"/>
    <col min="8734" max="8738" width="3.7109375" style="2" hidden="1"/>
    <col min="8739" max="8740" width="3.28515625" style="2" hidden="1"/>
    <col min="8741" max="8741" width="3" style="2" hidden="1"/>
    <col min="8742" max="8742" width="3.28515625" style="2" hidden="1"/>
    <col min="8743" max="8743" width="3.7109375" style="2" hidden="1"/>
    <col min="8744" max="8745" width="3.28515625" style="2" hidden="1"/>
    <col min="8746" max="8746" width="0" style="2" hidden="1"/>
    <col min="8747" max="8747" width="3.28515625" style="2" hidden="1"/>
    <col min="8748" max="8749" width="3.7109375" style="2" hidden="1"/>
    <col min="8750" max="8750" width="3" style="2" hidden="1"/>
    <col min="8751" max="8965" width="3.7109375" style="2" hidden="1"/>
    <col min="8966" max="8966" width="3" style="2" hidden="1"/>
    <col min="8967" max="8974" width="3.7109375" style="2" hidden="1"/>
    <col min="8975" max="8975" width="4.5703125" style="2" hidden="1"/>
    <col min="8976" max="8976" width="2.42578125" style="2" hidden="1"/>
    <col min="8977" max="8977" width="2.28515625" style="2" hidden="1"/>
    <col min="8978" max="8978" width="3.28515625" style="2" hidden="1"/>
    <col min="8979" max="8979" width="2.7109375" style="2" hidden="1"/>
    <col min="8980" max="8980" width="3.7109375" style="2" hidden="1"/>
    <col min="8981" max="8981" width="6.28515625" style="2" hidden="1"/>
    <col min="8982" max="8984" width="3.7109375" style="2" hidden="1"/>
    <col min="8985" max="8985" width="3.28515625" style="2" hidden="1"/>
    <col min="8986" max="8988" width="3.7109375" style="2" hidden="1"/>
    <col min="8989" max="8989" width="3.28515625" style="2" hidden="1"/>
    <col min="8990" max="8994" width="3.7109375" style="2" hidden="1"/>
    <col min="8995" max="8996" width="3.28515625" style="2" hidden="1"/>
    <col min="8997" max="8997" width="3" style="2" hidden="1"/>
    <col min="8998" max="8998" width="3.28515625" style="2" hidden="1"/>
    <col min="8999" max="8999" width="3.7109375" style="2" hidden="1"/>
    <col min="9000" max="9001" width="3.28515625" style="2" hidden="1"/>
    <col min="9002" max="9002" width="0" style="2" hidden="1"/>
    <col min="9003" max="9003" width="3.28515625" style="2" hidden="1"/>
    <col min="9004" max="9005" width="3.7109375" style="2" hidden="1"/>
    <col min="9006" max="9006" width="3" style="2" hidden="1"/>
    <col min="9007" max="9221" width="3.7109375" style="2" hidden="1"/>
    <col min="9222" max="9222" width="3" style="2" hidden="1"/>
    <col min="9223" max="9230" width="3.7109375" style="2" hidden="1"/>
    <col min="9231" max="9231" width="4.5703125" style="2" hidden="1"/>
    <col min="9232" max="9232" width="2.42578125" style="2" hidden="1"/>
    <col min="9233" max="9233" width="2.28515625" style="2" hidden="1"/>
    <col min="9234" max="9234" width="3.28515625" style="2" hidden="1"/>
    <col min="9235" max="9235" width="2.7109375" style="2" hidden="1"/>
    <col min="9236" max="9236" width="3.7109375" style="2" hidden="1"/>
    <col min="9237" max="9237" width="6.28515625" style="2" hidden="1"/>
    <col min="9238" max="9240" width="3.7109375" style="2" hidden="1"/>
    <col min="9241" max="9241" width="3.28515625" style="2" hidden="1"/>
    <col min="9242" max="9244" width="3.7109375" style="2" hidden="1"/>
    <col min="9245" max="9245" width="3.28515625" style="2" hidden="1"/>
    <col min="9246" max="9250" width="3.7109375" style="2" hidden="1"/>
    <col min="9251" max="9252" width="3.28515625" style="2" hidden="1"/>
    <col min="9253" max="9253" width="3" style="2" hidden="1"/>
    <col min="9254" max="9254" width="3.28515625" style="2" hidden="1"/>
    <col min="9255" max="9255" width="3.7109375" style="2" hidden="1"/>
    <col min="9256" max="9257" width="3.28515625" style="2" hidden="1"/>
    <col min="9258" max="9258" width="0" style="2" hidden="1"/>
    <col min="9259" max="9259" width="3.28515625" style="2" hidden="1"/>
    <col min="9260" max="9261" width="3.7109375" style="2" hidden="1"/>
    <col min="9262" max="9262" width="3" style="2" hidden="1"/>
    <col min="9263" max="9477" width="3.7109375" style="2" hidden="1"/>
    <col min="9478" max="9478" width="3" style="2" hidden="1"/>
    <col min="9479" max="9486" width="3.7109375" style="2" hidden="1"/>
    <col min="9487" max="9487" width="4.5703125" style="2" hidden="1"/>
    <col min="9488" max="9488" width="2.42578125" style="2" hidden="1"/>
    <col min="9489" max="9489" width="2.28515625" style="2" hidden="1"/>
    <col min="9490" max="9490" width="3.28515625" style="2" hidden="1"/>
    <col min="9491" max="9491" width="2.7109375" style="2" hidden="1"/>
    <col min="9492" max="9492" width="3.7109375" style="2" hidden="1"/>
    <col min="9493" max="9493" width="6.28515625" style="2" hidden="1"/>
    <col min="9494" max="9496" width="3.7109375" style="2" hidden="1"/>
    <col min="9497" max="9497" width="3.28515625" style="2" hidden="1"/>
    <col min="9498" max="9500" width="3.7109375" style="2" hidden="1"/>
    <col min="9501" max="9501" width="3.28515625" style="2" hidden="1"/>
    <col min="9502" max="9506" width="3.7109375" style="2" hidden="1"/>
    <col min="9507" max="9508" width="3.28515625" style="2" hidden="1"/>
    <col min="9509" max="9509" width="3" style="2" hidden="1"/>
    <col min="9510" max="9510" width="3.28515625" style="2" hidden="1"/>
    <col min="9511" max="9511" width="3.7109375" style="2" hidden="1"/>
    <col min="9512" max="9513" width="3.28515625" style="2" hidden="1"/>
    <col min="9514" max="9514" width="0" style="2" hidden="1"/>
    <col min="9515" max="9515" width="3.28515625" style="2" hidden="1"/>
    <col min="9516" max="9517" width="3.7109375" style="2" hidden="1"/>
    <col min="9518" max="9518" width="3" style="2" hidden="1"/>
    <col min="9519" max="9733" width="3.7109375" style="2" hidden="1"/>
    <col min="9734" max="9734" width="3" style="2" hidden="1"/>
    <col min="9735" max="9742" width="3.7109375" style="2" hidden="1"/>
    <col min="9743" max="9743" width="4.5703125" style="2" hidden="1"/>
    <col min="9744" max="9744" width="2.42578125" style="2" hidden="1"/>
    <col min="9745" max="9745" width="2.28515625" style="2" hidden="1"/>
    <col min="9746" max="9746" width="3.28515625" style="2" hidden="1"/>
    <col min="9747" max="9747" width="2.7109375" style="2" hidden="1"/>
    <col min="9748" max="9748" width="3.7109375" style="2" hidden="1"/>
    <col min="9749" max="9749" width="6.28515625" style="2" hidden="1"/>
    <col min="9750" max="9752" width="3.7109375" style="2" hidden="1"/>
    <col min="9753" max="9753" width="3.28515625" style="2" hidden="1"/>
    <col min="9754" max="9756" width="3.7109375" style="2" hidden="1"/>
    <col min="9757" max="9757" width="3.28515625" style="2" hidden="1"/>
    <col min="9758" max="9762" width="3.7109375" style="2" hidden="1"/>
    <col min="9763" max="9764" width="3.28515625" style="2" hidden="1"/>
    <col min="9765" max="9765" width="3" style="2" hidden="1"/>
    <col min="9766" max="9766" width="3.28515625" style="2" hidden="1"/>
    <col min="9767" max="9767" width="3.7109375" style="2" hidden="1"/>
    <col min="9768" max="9769" width="3.28515625" style="2" hidden="1"/>
    <col min="9770" max="9770" width="0" style="2" hidden="1"/>
    <col min="9771" max="9771" width="3.28515625" style="2" hidden="1"/>
    <col min="9772" max="9773" width="3.7109375" style="2" hidden="1"/>
    <col min="9774" max="9774" width="3" style="2" hidden="1"/>
    <col min="9775" max="9989" width="3.7109375" style="2" hidden="1"/>
    <col min="9990" max="9990" width="3" style="2" hidden="1"/>
    <col min="9991" max="9998" width="3.7109375" style="2" hidden="1"/>
    <col min="9999" max="9999" width="4.5703125" style="2" hidden="1"/>
    <col min="10000" max="10000" width="2.42578125" style="2" hidden="1"/>
    <col min="10001" max="10001" width="2.28515625" style="2" hidden="1"/>
    <col min="10002" max="10002" width="3.28515625" style="2" hidden="1"/>
    <col min="10003" max="10003" width="2.7109375" style="2" hidden="1"/>
    <col min="10004" max="10004" width="3.7109375" style="2" hidden="1"/>
    <col min="10005" max="10005" width="6.28515625" style="2" hidden="1"/>
    <col min="10006" max="10008" width="3.7109375" style="2" hidden="1"/>
    <col min="10009" max="10009" width="3.28515625" style="2" hidden="1"/>
    <col min="10010" max="10012" width="3.7109375" style="2" hidden="1"/>
    <col min="10013" max="10013" width="3.28515625" style="2" hidden="1"/>
    <col min="10014" max="10018" width="3.7109375" style="2" hidden="1"/>
    <col min="10019" max="10020" width="3.28515625" style="2" hidden="1"/>
    <col min="10021" max="10021" width="3" style="2" hidden="1"/>
    <col min="10022" max="10022" width="3.28515625" style="2" hidden="1"/>
    <col min="10023" max="10023" width="3.7109375" style="2" hidden="1"/>
    <col min="10024" max="10025" width="3.28515625" style="2" hidden="1"/>
    <col min="10026" max="10026" width="0" style="2" hidden="1"/>
    <col min="10027" max="10027" width="3.28515625" style="2" hidden="1"/>
    <col min="10028" max="10029" width="3.7109375" style="2" hidden="1"/>
    <col min="10030" max="10030" width="3" style="2" hidden="1"/>
    <col min="10031" max="10245" width="3.7109375" style="2" hidden="1"/>
    <col min="10246" max="10246" width="3" style="2" hidden="1"/>
    <col min="10247" max="10254" width="3.7109375" style="2" hidden="1"/>
    <col min="10255" max="10255" width="4.5703125" style="2" hidden="1"/>
    <col min="10256" max="10256" width="2.42578125" style="2" hidden="1"/>
    <col min="10257" max="10257" width="2.28515625" style="2" hidden="1"/>
    <col min="10258" max="10258" width="3.28515625" style="2" hidden="1"/>
    <col min="10259" max="10259" width="2.7109375" style="2" hidden="1"/>
    <col min="10260" max="10260" width="3.7109375" style="2" hidden="1"/>
    <col min="10261" max="10261" width="6.28515625" style="2" hidden="1"/>
    <col min="10262" max="10264" width="3.7109375" style="2" hidden="1"/>
    <col min="10265" max="10265" width="3.28515625" style="2" hidden="1"/>
    <col min="10266" max="10268" width="3.7109375" style="2" hidden="1"/>
    <col min="10269" max="10269" width="3.28515625" style="2" hidden="1"/>
    <col min="10270" max="10274" width="3.7109375" style="2" hidden="1"/>
    <col min="10275" max="10276" width="3.28515625" style="2" hidden="1"/>
    <col min="10277" max="10277" width="3" style="2" hidden="1"/>
    <col min="10278" max="10278" width="3.28515625" style="2" hidden="1"/>
    <col min="10279" max="10279" width="3.7109375" style="2" hidden="1"/>
    <col min="10280" max="10281" width="3.28515625" style="2" hidden="1"/>
    <col min="10282" max="10282" width="0" style="2" hidden="1"/>
    <col min="10283" max="10283" width="3.28515625" style="2" hidden="1"/>
    <col min="10284" max="10285" width="3.7109375" style="2" hidden="1"/>
    <col min="10286" max="10286" width="3" style="2" hidden="1"/>
    <col min="10287" max="10501" width="3.7109375" style="2" hidden="1"/>
    <col min="10502" max="10502" width="3" style="2" hidden="1"/>
    <col min="10503" max="10510" width="3.7109375" style="2" hidden="1"/>
    <col min="10511" max="10511" width="4.5703125" style="2" hidden="1"/>
    <col min="10512" max="10512" width="2.42578125" style="2" hidden="1"/>
    <col min="10513" max="10513" width="2.28515625" style="2" hidden="1"/>
    <col min="10514" max="10514" width="3.28515625" style="2" hidden="1"/>
    <col min="10515" max="10515" width="2.7109375" style="2" hidden="1"/>
    <col min="10516" max="10516" width="3.7109375" style="2" hidden="1"/>
    <col min="10517" max="10517" width="6.28515625" style="2" hidden="1"/>
    <col min="10518" max="10520" width="3.7109375" style="2" hidden="1"/>
    <col min="10521" max="10521" width="3.28515625" style="2" hidden="1"/>
    <col min="10522" max="10524" width="3.7109375" style="2" hidden="1"/>
    <col min="10525" max="10525" width="3.28515625" style="2" hidden="1"/>
    <col min="10526" max="10530" width="3.7109375" style="2" hidden="1"/>
    <col min="10531" max="10532" width="3.28515625" style="2" hidden="1"/>
    <col min="10533" max="10533" width="3" style="2" hidden="1"/>
    <col min="10534" max="10534" width="3.28515625" style="2" hidden="1"/>
    <col min="10535" max="10535" width="3.7109375" style="2" hidden="1"/>
    <col min="10536" max="10537" width="3.28515625" style="2" hidden="1"/>
    <col min="10538" max="10538" width="0" style="2" hidden="1"/>
    <col min="10539" max="10539" width="3.28515625" style="2" hidden="1"/>
    <col min="10540" max="10541" width="3.7109375" style="2" hidden="1"/>
    <col min="10542" max="10542" width="3" style="2" hidden="1"/>
    <col min="10543" max="10757" width="3.7109375" style="2" hidden="1"/>
    <col min="10758" max="10758" width="3" style="2" hidden="1"/>
    <col min="10759" max="10766" width="3.7109375" style="2" hidden="1"/>
    <col min="10767" max="10767" width="4.5703125" style="2" hidden="1"/>
    <col min="10768" max="10768" width="2.42578125" style="2" hidden="1"/>
    <col min="10769" max="10769" width="2.28515625" style="2" hidden="1"/>
    <col min="10770" max="10770" width="3.28515625" style="2" hidden="1"/>
    <col min="10771" max="10771" width="2.7109375" style="2" hidden="1"/>
    <col min="10772" max="10772" width="3.7109375" style="2" hidden="1"/>
    <col min="10773" max="10773" width="6.28515625" style="2" hidden="1"/>
    <col min="10774" max="10776" width="3.7109375" style="2" hidden="1"/>
    <col min="10777" max="10777" width="3.28515625" style="2" hidden="1"/>
    <col min="10778" max="10780" width="3.7109375" style="2" hidden="1"/>
    <col min="10781" max="10781" width="3.28515625" style="2" hidden="1"/>
    <col min="10782" max="10786" width="3.7109375" style="2" hidden="1"/>
    <col min="10787" max="10788" width="3.28515625" style="2" hidden="1"/>
    <col min="10789" max="10789" width="3" style="2" hidden="1"/>
    <col min="10790" max="10790" width="3.28515625" style="2" hidden="1"/>
    <col min="10791" max="10791" width="3.7109375" style="2" hidden="1"/>
    <col min="10792" max="10793" width="3.28515625" style="2" hidden="1"/>
    <col min="10794" max="10794" width="0" style="2" hidden="1"/>
    <col min="10795" max="10795" width="3.28515625" style="2" hidden="1"/>
    <col min="10796" max="10797" width="3.7109375" style="2" hidden="1"/>
    <col min="10798" max="10798" width="3" style="2" hidden="1"/>
    <col min="10799" max="11013" width="3.7109375" style="2" hidden="1"/>
    <col min="11014" max="11014" width="3" style="2" hidden="1"/>
    <col min="11015" max="11022" width="3.7109375" style="2" hidden="1"/>
    <col min="11023" max="11023" width="4.5703125" style="2" hidden="1"/>
    <col min="11024" max="11024" width="2.42578125" style="2" hidden="1"/>
    <col min="11025" max="11025" width="2.28515625" style="2" hidden="1"/>
    <col min="11026" max="11026" width="3.28515625" style="2" hidden="1"/>
    <col min="11027" max="11027" width="2.7109375" style="2" hidden="1"/>
    <col min="11028" max="11028" width="3.7109375" style="2" hidden="1"/>
    <col min="11029" max="11029" width="6.28515625" style="2" hidden="1"/>
    <col min="11030" max="11032" width="3.7109375" style="2" hidden="1"/>
    <col min="11033" max="11033" width="3.28515625" style="2" hidden="1"/>
    <col min="11034" max="11036" width="3.7109375" style="2" hidden="1"/>
    <col min="11037" max="11037" width="3.28515625" style="2" hidden="1"/>
    <col min="11038" max="11042" width="3.7109375" style="2" hidden="1"/>
    <col min="11043" max="11044" width="3.28515625" style="2" hidden="1"/>
    <col min="11045" max="11045" width="3" style="2" hidden="1"/>
    <col min="11046" max="11046" width="3.28515625" style="2" hidden="1"/>
    <col min="11047" max="11047" width="3.7109375" style="2" hidden="1"/>
    <col min="11048" max="11049" width="3.28515625" style="2" hidden="1"/>
    <col min="11050" max="11050" width="0" style="2" hidden="1"/>
    <col min="11051" max="11051" width="3.28515625" style="2" hidden="1"/>
    <col min="11052" max="11053" width="3.7109375" style="2" hidden="1"/>
    <col min="11054" max="11054" width="3" style="2" hidden="1"/>
    <col min="11055" max="11269" width="3.7109375" style="2" hidden="1"/>
    <col min="11270" max="11270" width="3" style="2" hidden="1"/>
    <col min="11271" max="11278" width="3.7109375" style="2" hidden="1"/>
    <col min="11279" max="11279" width="4.5703125" style="2" hidden="1"/>
    <col min="11280" max="11280" width="2.42578125" style="2" hidden="1"/>
    <col min="11281" max="11281" width="2.28515625" style="2" hidden="1"/>
    <col min="11282" max="11282" width="3.28515625" style="2" hidden="1"/>
    <col min="11283" max="11283" width="2.7109375" style="2" hidden="1"/>
    <col min="11284" max="11284" width="3.7109375" style="2" hidden="1"/>
    <col min="11285" max="11285" width="6.28515625" style="2" hidden="1"/>
    <col min="11286" max="11288" width="3.7109375" style="2" hidden="1"/>
    <col min="11289" max="11289" width="3.28515625" style="2" hidden="1"/>
    <col min="11290" max="11292" width="3.7109375" style="2" hidden="1"/>
    <col min="11293" max="11293" width="3.28515625" style="2" hidden="1"/>
    <col min="11294" max="11298" width="3.7109375" style="2" hidden="1"/>
    <col min="11299" max="11300" width="3.28515625" style="2" hidden="1"/>
    <col min="11301" max="11301" width="3" style="2" hidden="1"/>
    <col min="11302" max="11302" width="3.28515625" style="2" hidden="1"/>
    <col min="11303" max="11303" width="3.7109375" style="2" hidden="1"/>
    <col min="11304" max="11305" width="3.28515625" style="2" hidden="1"/>
    <col min="11306" max="11306" width="0" style="2" hidden="1"/>
    <col min="11307" max="11307" width="3.28515625" style="2" hidden="1"/>
    <col min="11308" max="11309" width="3.7109375" style="2" hidden="1"/>
    <col min="11310" max="11310" width="3" style="2" hidden="1"/>
    <col min="11311" max="11525" width="3.7109375" style="2" hidden="1"/>
    <col min="11526" max="11526" width="3" style="2" hidden="1"/>
    <col min="11527" max="11534" width="3.7109375" style="2" hidden="1"/>
    <col min="11535" max="11535" width="4.5703125" style="2" hidden="1"/>
    <col min="11536" max="11536" width="2.42578125" style="2" hidden="1"/>
    <col min="11537" max="11537" width="2.28515625" style="2" hidden="1"/>
    <col min="11538" max="11538" width="3.28515625" style="2" hidden="1"/>
    <col min="11539" max="11539" width="2.7109375" style="2" hidden="1"/>
    <col min="11540" max="11540" width="3.7109375" style="2" hidden="1"/>
    <col min="11541" max="11541" width="6.28515625" style="2" hidden="1"/>
    <col min="11542" max="11544" width="3.7109375" style="2" hidden="1"/>
    <col min="11545" max="11545" width="3.28515625" style="2" hidden="1"/>
    <col min="11546" max="11548" width="3.7109375" style="2" hidden="1"/>
    <col min="11549" max="11549" width="3.28515625" style="2" hidden="1"/>
    <col min="11550" max="11554" width="3.7109375" style="2" hidden="1"/>
    <col min="11555" max="11556" width="3.28515625" style="2" hidden="1"/>
    <col min="11557" max="11557" width="3" style="2" hidden="1"/>
    <col min="11558" max="11558" width="3.28515625" style="2" hidden="1"/>
    <col min="11559" max="11559" width="3.7109375" style="2" hidden="1"/>
    <col min="11560" max="11561" width="3.28515625" style="2" hidden="1"/>
    <col min="11562" max="11562" width="0" style="2" hidden="1"/>
    <col min="11563" max="11563" width="3.28515625" style="2" hidden="1"/>
    <col min="11564" max="11565" width="3.7109375" style="2" hidden="1"/>
    <col min="11566" max="11566" width="3" style="2" hidden="1"/>
    <col min="11567" max="11781" width="3.7109375" style="2" hidden="1"/>
    <col min="11782" max="11782" width="3" style="2" hidden="1"/>
    <col min="11783" max="11790" width="3.7109375" style="2" hidden="1"/>
    <col min="11791" max="11791" width="4.5703125" style="2" hidden="1"/>
    <col min="11792" max="11792" width="2.42578125" style="2" hidden="1"/>
    <col min="11793" max="11793" width="2.28515625" style="2" hidden="1"/>
    <col min="11794" max="11794" width="3.28515625" style="2" hidden="1"/>
    <col min="11795" max="11795" width="2.7109375" style="2" hidden="1"/>
    <col min="11796" max="11796" width="3.7109375" style="2" hidden="1"/>
    <col min="11797" max="11797" width="6.28515625" style="2" hidden="1"/>
    <col min="11798" max="11800" width="3.7109375" style="2" hidden="1"/>
    <col min="11801" max="11801" width="3.28515625" style="2" hidden="1"/>
    <col min="11802" max="11804" width="3.7109375" style="2" hidden="1"/>
    <col min="11805" max="11805" width="3.28515625" style="2" hidden="1"/>
    <col min="11806" max="11810" width="3.7109375" style="2" hidden="1"/>
    <col min="11811" max="11812" width="3.28515625" style="2" hidden="1"/>
    <col min="11813" max="11813" width="3" style="2" hidden="1"/>
    <col min="11814" max="11814" width="3.28515625" style="2" hidden="1"/>
    <col min="11815" max="11815" width="3.7109375" style="2" hidden="1"/>
    <col min="11816" max="11817" width="3.28515625" style="2" hidden="1"/>
    <col min="11818" max="11818" width="0" style="2" hidden="1"/>
    <col min="11819" max="11819" width="3.28515625" style="2" hidden="1"/>
    <col min="11820" max="11821" width="3.7109375" style="2" hidden="1"/>
    <col min="11822" max="11822" width="3" style="2" hidden="1"/>
    <col min="11823" max="12037" width="3.7109375" style="2" hidden="1"/>
    <col min="12038" max="12038" width="3" style="2" hidden="1"/>
    <col min="12039" max="12046" width="3.7109375" style="2" hidden="1"/>
    <col min="12047" max="12047" width="4.5703125" style="2" hidden="1"/>
    <col min="12048" max="12048" width="2.42578125" style="2" hidden="1"/>
    <col min="12049" max="12049" width="2.28515625" style="2" hidden="1"/>
    <col min="12050" max="12050" width="3.28515625" style="2" hidden="1"/>
    <col min="12051" max="12051" width="2.7109375" style="2" hidden="1"/>
    <col min="12052" max="12052" width="3.7109375" style="2" hidden="1"/>
    <col min="12053" max="12053" width="6.28515625" style="2" hidden="1"/>
    <col min="12054" max="12056" width="3.7109375" style="2" hidden="1"/>
    <col min="12057" max="12057" width="3.28515625" style="2" hidden="1"/>
    <col min="12058" max="12060" width="3.7109375" style="2" hidden="1"/>
    <col min="12061" max="12061" width="3.28515625" style="2" hidden="1"/>
    <col min="12062" max="12066" width="3.7109375" style="2" hidden="1"/>
    <col min="12067" max="12068" width="3.28515625" style="2" hidden="1"/>
    <col min="12069" max="12069" width="3" style="2" hidden="1"/>
    <col min="12070" max="12070" width="3.28515625" style="2" hidden="1"/>
    <col min="12071" max="12071" width="3.7109375" style="2" hidden="1"/>
    <col min="12072" max="12073" width="3.28515625" style="2" hidden="1"/>
    <col min="12074" max="12074" width="0" style="2" hidden="1"/>
    <col min="12075" max="12075" width="3.28515625" style="2" hidden="1"/>
    <col min="12076" max="12077" width="3.7109375" style="2" hidden="1"/>
    <col min="12078" max="12078" width="3" style="2" hidden="1"/>
    <col min="12079" max="12293" width="3.7109375" style="2" hidden="1"/>
    <col min="12294" max="12294" width="3" style="2" hidden="1"/>
    <col min="12295" max="12302" width="3.7109375" style="2" hidden="1"/>
    <col min="12303" max="12303" width="4.5703125" style="2" hidden="1"/>
    <col min="12304" max="12304" width="2.42578125" style="2" hidden="1"/>
    <col min="12305" max="12305" width="2.28515625" style="2" hidden="1"/>
    <col min="12306" max="12306" width="3.28515625" style="2" hidden="1"/>
    <col min="12307" max="12307" width="2.7109375" style="2" hidden="1"/>
    <col min="12308" max="12308" width="3.7109375" style="2" hidden="1"/>
    <col min="12309" max="12309" width="6.28515625" style="2" hidden="1"/>
    <col min="12310" max="12312" width="3.7109375" style="2" hidden="1"/>
    <col min="12313" max="12313" width="3.28515625" style="2" hidden="1"/>
    <col min="12314" max="12316" width="3.7109375" style="2" hidden="1"/>
    <col min="12317" max="12317" width="3.28515625" style="2" hidden="1"/>
    <col min="12318" max="12322" width="3.7109375" style="2" hidden="1"/>
    <col min="12323" max="12324" width="3.28515625" style="2" hidden="1"/>
    <col min="12325" max="12325" width="3" style="2" hidden="1"/>
    <col min="12326" max="12326" width="3.28515625" style="2" hidden="1"/>
    <col min="12327" max="12327" width="3.7109375" style="2" hidden="1"/>
    <col min="12328" max="12329" width="3.28515625" style="2" hidden="1"/>
    <col min="12330" max="12330" width="0" style="2" hidden="1"/>
    <col min="12331" max="12331" width="3.28515625" style="2" hidden="1"/>
    <col min="12332" max="12333" width="3.7109375" style="2" hidden="1"/>
    <col min="12334" max="12334" width="3" style="2" hidden="1"/>
    <col min="12335" max="12549" width="3.7109375" style="2" hidden="1"/>
    <col min="12550" max="12550" width="3" style="2" hidden="1"/>
    <col min="12551" max="12558" width="3.7109375" style="2" hidden="1"/>
    <col min="12559" max="12559" width="4.5703125" style="2" hidden="1"/>
    <col min="12560" max="12560" width="2.42578125" style="2" hidden="1"/>
    <col min="12561" max="12561" width="2.28515625" style="2" hidden="1"/>
    <col min="12562" max="12562" width="3.28515625" style="2" hidden="1"/>
    <col min="12563" max="12563" width="2.7109375" style="2" hidden="1"/>
    <col min="12564" max="12564" width="3.7109375" style="2" hidden="1"/>
    <col min="12565" max="12565" width="6.28515625" style="2" hidden="1"/>
    <col min="12566" max="12568" width="3.7109375" style="2" hidden="1"/>
    <col min="12569" max="12569" width="3.28515625" style="2" hidden="1"/>
    <col min="12570" max="12572" width="3.7109375" style="2" hidden="1"/>
    <col min="12573" max="12573" width="3.28515625" style="2" hidden="1"/>
    <col min="12574" max="12578" width="3.7109375" style="2" hidden="1"/>
    <col min="12579" max="12580" width="3.28515625" style="2" hidden="1"/>
    <col min="12581" max="12581" width="3" style="2" hidden="1"/>
    <col min="12582" max="12582" width="3.28515625" style="2" hidden="1"/>
    <col min="12583" max="12583" width="3.7109375" style="2" hidden="1"/>
    <col min="12584" max="12585" width="3.28515625" style="2" hidden="1"/>
    <col min="12586" max="12586" width="0" style="2" hidden="1"/>
    <col min="12587" max="12587" width="3.28515625" style="2" hidden="1"/>
    <col min="12588" max="12589" width="3.7109375" style="2" hidden="1"/>
    <col min="12590" max="12590" width="3" style="2" hidden="1"/>
    <col min="12591" max="12805" width="3.7109375" style="2" hidden="1"/>
    <col min="12806" max="12806" width="3" style="2" hidden="1"/>
    <col min="12807" max="12814" width="3.7109375" style="2" hidden="1"/>
    <col min="12815" max="12815" width="4.5703125" style="2" hidden="1"/>
    <col min="12816" max="12816" width="2.42578125" style="2" hidden="1"/>
    <col min="12817" max="12817" width="2.28515625" style="2" hidden="1"/>
    <col min="12818" max="12818" width="3.28515625" style="2" hidden="1"/>
    <col min="12819" max="12819" width="2.7109375" style="2" hidden="1"/>
    <col min="12820" max="12820" width="3.7109375" style="2" hidden="1"/>
    <col min="12821" max="12821" width="6.28515625" style="2" hidden="1"/>
    <col min="12822" max="12824" width="3.7109375" style="2" hidden="1"/>
    <col min="12825" max="12825" width="3.28515625" style="2" hidden="1"/>
    <col min="12826" max="12828" width="3.7109375" style="2" hidden="1"/>
    <col min="12829" max="12829" width="3.28515625" style="2" hidden="1"/>
    <col min="12830" max="12834" width="3.7109375" style="2" hidden="1"/>
    <col min="12835" max="12836" width="3.28515625" style="2" hidden="1"/>
    <col min="12837" max="12837" width="3" style="2" hidden="1"/>
    <col min="12838" max="12838" width="3.28515625" style="2" hidden="1"/>
    <col min="12839" max="12839" width="3.7109375" style="2" hidden="1"/>
    <col min="12840" max="12841" width="3.28515625" style="2" hidden="1"/>
    <col min="12842" max="12842" width="0" style="2" hidden="1"/>
    <col min="12843" max="12843" width="3.28515625" style="2" hidden="1"/>
    <col min="12844" max="12845" width="3.7109375" style="2" hidden="1"/>
    <col min="12846" max="12846" width="3" style="2" hidden="1"/>
    <col min="12847" max="13061" width="3.7109375" style="2" hidden="1"/>
    <col min="13062" max="13062" width="3" style="2" hidden="1"/>
    <col min="13063" max="13070" width="3.7109375" style="2" hidden="1"/>
    <col min="13071" max="13071" width="4.5703125" style="2" hidden="1"/>
    <col min="13072" max="13072" width="2.42578125" style="2" hidden="1"/>
    <col min="13073" max="13073" width="2.28515625" style="2" hidden="1"/>
    <col min="13074" max="13074" width="3.28515625" style="2" hidden="1"/>
    <col min="13075" max="13075" width="2.7109375" style="2" hidden="1"/>
    <col min="13076" max="13076" width="3.7109375" style="2" hidden="1"/>
    <col min="13077" max="13077" width="6.28515625" style="2" hidden="1"/>
    <col min="13078" max="13080" width="3.7109375" style="2" hidden="1"/>
    <col min="13081" max="13081" width="3.28515625" style="2" hidden="1"/>
    <col min="13082" max="13084" width="3.7109375" style="2" hidden="1"/>
    <col min="13085" max="13085" width="3.28515625" style="2" hidden="1"/>
    <col min="13086" max="13090" width="3.7109375" style="2" hidden="1"/>
    <col min="13091" max="13092" width="3.28515625" style="2" hidden="1"/>
    <col min="13093" max="13093" width="3" style="2" hidden="1"/>
    <col min="13094" max="13094" width="3.28515625" style="2" hidden="1"/>
    <col min="13095" max="13095" width="3.7109375" style="2" hidden="1"/>
    <col min="13096" max="13097" width="3.28515625" style="2" hidden="1"/>
    <col min="13098" max="13098" width="0" style="2" hidden="1"/>
    <col min="13099" max="13099" width="3.28515625" style="2" hidden="1"/>
    <col min="13100" max="13101" width="3.7109375" style="2" hidden="1"/>
    <col min="13102" max="13102" width="3" style="2" hidden="1"/>
    <col min="13103" max="13317" width="3.7109375" style="2" hidden="1"/>
    <col min="13318" max="13318" width="3" style="2" hidden="1"/>
    <col min="13319" max="13326" width="3.7109375" style="2" hidden="1"/>
    <col min="13327" max="13327" width="4.5703125" style="2" hidden="1"/>
    <col min="13328" max="13328" width="2.42578125" style="2" hidden="1"/>
    <col min="13329" max="13329" width="2.28515625" style="2" hidden="1"/>
    <col min="13330" max="13330" width="3.28515625" style="2" hidden="1"/>
    <col min="13331" max="13331" width="2.7109375" style="2" hidden="1"/>
    <col min="13332" max="13332" width="3.7109375" style="2" hidden="1"/>
    <col min="13333" max="13333" width="6.28515625" style="2" hidden="1"/>
    <col min="13334" max="13336" width="3.7109375" style="2" hidden="1"/>
    <col min="13337" max="13337" width="3.28515625" style="2" hidden="1"/>
    <col min="13338" max="13340" width="3.7109375" style="2" hidden="1"/>
    <col min="13341" max="13341" width="3.28515625" style="2" hidden="1"/>
    <col min="13342" max="13346" width="3.7109375" style="2" hidden="1"/>
    <col min="13347" max="13348" width="3.28515625" style="2" hidden="1"/>
    <col min="13349" max="13349" width="3" style="2" hidden="1"/>
    <col min="13350" max="13350" width="3.28515625" style="2" hidden="1"/>
    <col min="13351" max="13351" width="3.7109375" style="2" hidden="1"/>
    <col min="13352" max="13353" width="3.28515625" style="2" hidden="1"/>
    <col min="13354" max="13354" width="0" style="2" hidden="1"/>
    <col min="13355" max="13355" width="3.28515625" style="2" hidden="1"/>
    <col min="13356" max="13357" width="3.7109375" style="2" hidden="1"/>
    <col min="13358" max="13358" width="3" style="2" hidden="1"/>
    <col min="13359" max="13573" width="3.7109375" style="2" hidden="1"/>
    <col min="13574" max="13574" width="3" style="2" hidden="1"/>
    <col min="13575" max="13582" width="3.7109375" style="2" hidden="1"/>
    <col min="13583" max="13583" width="4.5703125" style="2" hidden="1"/>
    <col min="13584" max="13584" width="2.42578125" style="2" hidden="1"/>
    <col min="13585" max="13585" width="2.28515625" style="2" hidden="1"/>
    <col min="13586" max="13586" width="3.28515625" style="2" hidden="1"/>
    <col min="13587" max="13587" width="2.7109375" style="2" hidden="1"/>
    <col min="13588" max="13588" width="3.7109375" style="2" hidden="1"/>
    <col min="13589" max="13589" width="6.28515625" style="2" hidden="1"/>
    <col min="13590" max="13592" width="3.7109375" style="2" hidden="1"/>
    <col min="13593" max="13593" width="3.28515625" style="2" hidden="1"/>
    <col min="13594" max="13596" width="3.7109375" style="2" hidden="1"/>
    <col min="13597" max="13597" width="3.28515625" style="2" hidden="1"/>
    <col min="13598" max="13602" width="3.7109375" style="2" hidden="1"/>
    <col min="13603" max="13604" width="3.28515625" style="2" hidden="1"/>
    <col min="13605" max="13605" width="3" style="2" hidden="1"/>
    <col min="13606" max="13606" width="3.28515625" style="2" hidden="1"/>
    <col min="13607" max="13607" width="3.7109375" style="2" hidden="1"/>
    <col min="13608" max="13609" width="3.28515625" style="2" hidden="1"/>
    <col min="13610" max="13610" width="0" style="2" hidden="1"/>
    <col min="13611" max="13611" width="3.28515625" style="2" hidden="1"/>
    <col min="13612" max="13613" width="3.7109375" style="2" hidden="1"/>
    <col min="13614" max="13614" width="3" style="2" hidden="1"/>
    <col min="13615" max="13829" width="3.7109375" style="2" hidden="1"/>
    <col min="13830" max="13830" width="3" style="2" hidden="1"/>
    <col min="13831" max="13838" width="3.7109375" style="2" hidden="1"/>
    <col min="13839" max="13839" width="4.5703125" style="2" hidden="1"/>
    <col min="13840" max="13840" width="2.42578125" style="2" hidden="1"/>
    <col min="13841" max="13841" width="2.28515625" style="2" hidden="1"/>
    <col min="13842" max="13842" width="3.28515625" style="2" hidden="1"/>
    <col min="13843" max="13843" width="2.7109375" style="2" hidden="1"/>
    <col min="13844" max="13844" width="3.7109375" style="2" hidden="1"/>
    <col min="13845" max="13845" width="6.28515625" style="2" hidden="1"/>
    <col min="13846" max="13848" width="3.7109375" style="2" hidden="1"/>
    <col min="13849" max="13849" width="3.28515625" style="2" hidden="1"/>
    <col min="13850" max="13852" width="3.7109375" style="2" hidden="1"/>
    <col min="13853" max="13853" width="3.28515625" style="2" hidden="1"/>
    <col min="13854" max="13858" width="3.7109375" style="2" hidden="1"/>
    <col min="13859" max="13860" width="3.28515625" style="2" hidden="1"/>
    <col min="13861" max="13861" width="3" style="2" hidden="1"/>
    <col min="13862" max="13862" width="3.28515625" style="2" hidden="1"/>
    <col min="13863" max="13863" width="3.7109375" style="2" hidden="1"/>
    <col min="13864" max="13865" width="3.28515625" style="2" hidden="1"/>
    <col min="13866" max="13866" width="0" style="2" hidden="1"/>
    <col min="13867" max="13867" width="3.28515625" style="2" hidden="1"/>
    <col min="13868" max="13869" width="3.7109375" style="2" hidden="1"/>
    <col min="13870" max="13870" width="3" style="2" hidden="1"/>
    <col min="13871" max="14085" width="3.7109375" style="2" hidden="1"/>
    <col min="14086" max="14086" width="3" style="2" hidden="1"/>
    <col min="14087" max="14094" width="3.7109375" style="2" hidden="1"/>
    <col min="14095" max="14095" width="4.5703125" style="2" hidden="1"/>
    <col min="14096" max="14096" width="2.42578125" style="2" hidden="1"/>
    <col min="14097" max="14097" width="2.28515625" style="2" hidden="1"/>
    <col min="14098" max="14098" width="3.28515625" style="2" hidden="1"/>
    <col min="14099" max="14099" width="2.7109375" style="2" hidden="1"/>
    <col min="14100" max="14100" width="3.7109375" style="2" hidden="1"/>
    <col min="14101" max="14101" width="6.28515625" style="2" hidden="1"/>
    <col min="14102" max="14104" width="3.7109375" style="2" hidden="1"/>
    <col min="14105" max="14105" width="3.28515625" style="2" hidden="1"/>
    <col min="14106" max="14108" width="3.7109375" style="2" hidden="1"/>
    <col min="14109" max="14109" width="3.28515625" style="2" hidden="1"/>
    <col min="14110" max="14114" width="3.7109375" style="2" hidden="1"/>
    <col min="14115" max="14116" width="3.28515625" style="2" hidden="1"/>
    <col min="14117" max="14117" width="3" style="2" hidden="1"/>
    <col min="14118" max="14118" width="3.28515625" style="2" hidden="1"/>
    <col min="14119" max="14119" width="3.7109375" style="2" hidden="1"/>
    <col min="14120" max="14121" width="3.28515625" style="2" hidden="1"/>
    <col min="14122" max="14122" width="0" style="2" hidden="1"/>
    <col min="14123" max="14123" width="3.28515625" style="2" hidden="1"/>
    <col min="14124" max="14125" width="3.7109375" style="2" hidden="1"/>
    <col min="14126" max="14126" width="3" style="2" hidden="1"/>
    <col min="14127" max="14341" width="3.7109375" style="2" hidden="1"/>
    <col min="14342" max="14342" width="3" style="2" hidden="1"/>
    <col min="14343" max="14350" width="3.7109375" style="2" hidden="1"/>
    <col min="14351" max="14351" width="4.5703125" style="2" hidden="1"/>
    <col min="14352" max="14352" width="2.42578125" style="2" hidden="1"/>
    <col min="14353" max="14353" width="2.28515625" style="2" hidden="1"/>
    <col min="14354" max="14354" width="3.28515625" style="2" hidden="1"/>
    <col min="14355" max="14355" width="2.7109375" style="2" hidden="1"/>
    <col min="14356" max="14356" width="3.7109375" style="2" hidden="1"/>
    <col min="14357" max="14357" width="6.28515625" style="2" hidden="1"/>
    <col min="14358" max="14360" width="3.7109375" style="2" hidden="1"/>
    <col min="14361" max="14361" width="3.28515625" style="2" hidden="1"/>
    <col min="14362" max="14364" width="3.7109375" style="2" hidden="1"/>
    <col min="14365" max="14365" width="3.28515625" style="2" hidden="1"/>
    <col min="14366" max="14370" width="3.7109375" style="2" hidden="1"/>
    <col min="14371" max="14372" width="3.28515625" style="2" hidden="1"/>
    <col min="14373" max="14373" width="3" style="2" hidden="1"/>
    <col min="14374" max="14374" width="3.28515625" style="2" hidden="1"/>
    <col min="14375" max="14375" width="3.7109375" style="2" hidden="1"/>
    <col min="14376" max="14377" width="3.28515625" style="2" hidden="1"/>
    <col min="14378" max="14378" width="0" style="2" hidden="1"/>
    <col min="14379" max="14379" width="3.28515625" style="2" hidden="1"/>
    <col min="14380" max="14381" width="3.7109375" style="2" hidden="1"/>
    <col min="14382" max="14382" width="3" style="2" hidden="1"/>
    <col min="14383" max="14597" width="3.7109375" style="2" hidden="1"/>
    <col min="14598" max="14598" width="3" style="2" hidden="1"/>
    <col min="14599" max="14606" width="3.7109375" style="2" hidden="1"/>
    <col min="14607" max="14607" width="4.5703125" style="2" hidden="1"/>
    <col min="14608" max="14608" width="2.42578125" style="2" hidden="1"/>
    <col min="14609" max="14609" width="2.28515625" style="2" hidden="1"/>
    <col min="14610" max="14610" width="3.28515625" style="2" hidden="1"/>
    <col min="14611" max="14611" width="2.7109375" style="2" hidden="1"/>
    <col min="14612" max="14612" width="3.7109375" style="2" hidden="1"/>
    <col min="14613" max="14613" width="6.28515625" style="2" hidden="1"/>
    <col min="14614" max="14616" width="3.7109375" style="2" hidden="1"/>
    <col min="14617" max="14617" width="3.28515625" style="2" hidden="1"/>
    <col min="14618" max="14620" width="3.7109375" style="2" hidden="1"/>
    <col min="14621" max="14621" width="3.28515625" style="2" hidden="1"/>
    <col min="14622" max="14626" width="3.7109375" style="2" hidden="1"/>
    <col min="14627" max="14628" width="3.28515625" style="2" hidden="1"/>
    <col min="14629" max="14629" width="3" style="2" hidden="1"/>
    <col min="14630" max="14630" width="3.28515625" style="2" hidden="1"/>
    <col min="14631" max="14631" width="3.7109375" style="2" hidden="1"/>
    <col min="14632" max="14633" width="3.28515625" style="2" hidden="1"/>
    <col min="14634" max="14634" width="0" style="2" hidden="1"/>
    <col min="14635" max="14635" width="3.28515625" style="2" hidden="1"/>
    <col min="14636" max="14637" width="3.7109375" style="2" hidden="1"/>
    <col min="14638" max="14638" width="3" style="2" hidden="1"/>
    <col min="14639" max="14853" width="3.7109375" style="2" hidden="1"/>
    <col min="14854" max="14854" width="3" style="2" hidden="1"/>
    <col min="14855" max="14862" width="3.7109375" style="2" hidden="1"/>
    <col min="14863" max="14863" width="4.5703125" style="2" hidden="1"/>
    <col min="14864" max="14864" width="2.42578125" style="2" hidden="1"/>
    <col min="14865" max="14865" width="2.28515625" style="2" hidden="1"/>
    <col min="14866" max="14866" width="3.28515625" style="2" hidden="1"/>
    <col min="14867" max="14867" width="2.7109375" style="2" hidden="1"/>
    <col min="14868" max="14868" width="3.7109375" style="2" hidden="1"/>
    <col min="14869" max="14869" width="6.28515625" style="2" hidden="1"/>
    <col min="14870" max="14872" width="3.7109375" style="2" hidden="1"/>
    <col min="14873" max="14873" width="3.28515625" style="2" hidden="1"/>
    <col min="14874" max="14876" width="3.7109375" style="2" hidden="1"/>
    <col min="14877" max="14877" width="3.28515625" style="2" hidden="1"/>
    <col min="14878" max="14882" width="3.7109375" style="2" hidden="1"/>
    <col min="14883" max="14884" width="3.28515625" style="2" hidden="1"/>
    <col min="14885" max="14885" width="3" style="2" hidden="1"/>
    <col min="14886" max="14886" width="3.28515625" style="2" hidden="1"/>
    <col min="14887" max="14887" width="3.7109375" style="2" hidden="1"/>
    <col min="14888" max="14889" width="3.28515625" style="2" hidden="1"/>
    <col min="14890" max="14890" width="0" style="2" hidden="1"/>
    <col min="14891" max="14891" width="3.28515625" style="2" hidden="1"/>
    <col min="14892" max="14893" width="3.7109375" style="2" hidden="1"/>
    <col min="14894" max="14894" width="3" style="2" hidden="1"/>
    <col min="14895" max="15109" width="3.7109375" style="2" hidden="1"/>
    <col min="15110" max="15110" width="3" style="2" hidden="1"/>
    <col min="15111" max="15118" width="3.7109375" style="2" hidden="1"/>
    <col min="15119" max="15119" width="4.5703125" style="2" hidden="1"/>
    <col min="15120" max="15120" width="2.42578125" style="2" hidden="1"/>
    <col min="15121" max="15121" width="2.28515625" style="2" hidden="1"/>
    <col min="15122" max="15122" width="3.28515625" style="2" hidden="1"/>
    <col min="15123" max="15123" width="2.7109375" style="2" hidden="1"/>
    <col min="15124" max="15124" width="3.7109375" style="2" hidden="1"/>
    <col min="15125" max="15125" width="6.28515625" style="2" hidden="1"/>
    <col min="15126" max="15128" width="3.7109375" style="2" hidden="1"/>
    <col min="15129" max="15129" width="3.28515625" style="2" hidden="1"/>
    <col min="15130" max="15132" width="3.7109375" style="2" hidden="1"/>
    <col min="15133" max="15133" width="3.28515625" style="2" hidden="1"/>
    <col min="15134" max="15138" width="3.7109375" style="2" hidden="1"/>
    <col min="15139" max="15140" width="3.28515625" style="2" hidden="1"/>
    <col min="15141" max="15141" width="3" style="2" hidden="1"/>
    <col min="15142" max="15142" width="3.28515625" style="2" hidden="1"/>
    <col min="15143" max="15143" width="3.7109375" style="2" hidden="1"/>
    <col min="15144" max="15145" width="3.28515625" style="2" hidden="1"/>
    <col min="15146" max="15146" width="0" style="2" hidden="1"/>
    <col min="15147" max="15147" width="3.28515625" style="2" hidden="1"/>
    <col min="15148" max="15149" width="3.7109375" style="2" hidden="1"/>
    <col min="15150" max="15150" width="3" style="2" hidden="1"/>
    <col min="15151" max="15365" width="3.7109375" style="2" hidden="1"/>
    <col min="15366" max="15366" width="3" style="2" hidden="1"/>
    <col min="15367" max="15374" width="3.7109375" style="2" hidden="1"/>
    <col min="15375" max="15375" width="4.5703125" style="2" hidden="1"/>
    <col min="15376" max="15376" width="2.42578125" style="2" hidden="1"/>
    <col min="15377" max="15377" width="2.28515625" style="2" hidden="1"/>
    <col min="15378" max="15378" width="3.28515625" style="2" hidden="1"/>
    <col min="15379" max="15379" width="2.7109375" style="2" hidden="1"/>
    <col min="15380" max="15380" width="3.7109375" style="2" hidden="1"/>
    <col min="15381" max="15381" width="6.28515625" style="2" hidden="1"/>
    <col min="15382" max="15384" width="3.7109375" style="2" hidden="1"/>
    <col min="15385" max="15385" width="3.28515625" style="2" hidden="1"/>
    <col min="15386" max="15388" width="3.7109375" style="2" hidden="1"/>
    <col min="15389" max="15389" width="3.28515625" style="2" hidden="1"/>
    <col min="15390" max="15394" width="3.7109375" style="2" hidden="1"/>
    <col min="15395" max="15396" width="3.28515625" style="2" hidden="1"/>
    <col min="15397" max="15397" width="3" style="2" hidden="1"/>
    <col min="15398" max="15398" width="3.28515625" style="2" hidden="1"/>
    <col min="15399" max="15399" width="3.7109375" style="2" hidden="1"/>
    <col min="15400" max="15401" width="3.28515625" style="2" hidden="1"/>
    <col min="15402" max="15402" width="0" style="2" hidden="1"/>
    <col min="15403" max="15403" width="3.28515625" style="2" hidden="1"/>
    <col min="15404" max="15405" width="3.7109375" style="2" hidden="1"/>
    <col min="15406" max="15406" width="3" style="2" hidden="1"/>
    <col min="15407" max="15621" width="3.7109375" style="2" hidden="1"/>
    <col min="15622" max="15622" width="3" style="2" hidden="1"/>
    <col min="15623" max="15630" width="3.7109375" style="2" hidden="1"/>
    <col min="15631" max="15631" width="4.5703125" style="2" hidden="1"/>
    <col min="15632" max="15632" width="2.42578125" style="2" hidden="1"/>
    <col min="15633" max="15633" width="2.28515625" style="2" hidden="1"/>
    <col min="15634" max="15634" width="3.28515625" style="2" hidden="1"/>
    <col min="15635" max="15635" width="2.7109375" style="2" hidden="1"/>
    <col min="15636" max="15636" width="3.7109375" style="2" hidden="1"/>
    <col min="15637" max="15637" width="6.28515625" style="2" hidden="1"/>
    <col min="15638" max="15640" width="3.7109375" style="2" hidden="1"/>
    <col min="15641" max="15641" width="3.28515625" style="2" hidden="1"/>
    <col min="15642" max="15644" width="3.7109375" style="2" hidden="1"/>
    <col min="15645" max="15645" width="3.28515625" style="2" hidden="1"/>
    <col min="15646" max="15650" width="3.7109375" style="2" hidden="1"/>
    <col min="15651" max="15652" width="3.28515625" style="2" hidden="1"/>
    <col min="15653" max="15653" width="3" style="2" hidden="1"/>
    <col min="15654" max="15654" width="3.28515625" style="2" hidden="1"/>
    <col min="15655" max="15655" width="3.7109375" style="2" hidden="1"/>
    <col min="15656" max="15657" width="3.28515625" style="2" hidden="1"/>
    <col min="15658" max="15658" width="0" style="2" hidden="1"/>
    <col min="15659" max="15659" width="3.28515625" style="2" hidden="1"/>
    <col min="15660" max="15661" width="3.7109375" style="2" hidden="1"/>
    <col min="15662" max="15662" width="3" style="2" hidden="1"/>
    <col min="15663" max="15877" width="3.7109375" style="2" hidden="1"/>
    <col min="15878" max="15878" width="3" style="2" hidden="1"/>
    <col min="15879" max="15886" width="3.7109375" style="2" hidden="1"/>
    <col min="15887" max="15887" width="4.5703125" style="2" hidden="1"/>
    <col min="15888" max="15888" width="2.42578125" style="2" hidden="1"/>
    <col min="15889" max="15889" width="2.28515625" style="2" hidden="1"/>
    <col min="15890" max="15890" width="3.28515625" style="2" hidden="1"/>
    <col min="15891" max="15891" width="2.7109375" style="2" hidden="1"/>
    <col min="15892" max="15892" width="3.7109375" style="2" hidden="1"/>
    <col min="15893" max="15893" width="6.28515625" style="2" hidden="1"/>
    <col min="15894" max="15896" width="3.7109375" style="2" hidden="1"/>
    <col min="15897" max="15897" width="3.28515625" style="2" hidden="1"/>
    <col min="15898" max="15900" width="3.7109375" style="2" hidden="1"/>
    <col min="15901" max="15901" width="3.28515625" style="2" hidden="1"/>
    <col min="15902" max="15906" width="3.7109375" style="2" hidden="1"/>
    <col min="15907" max="15908" width="3.28515625" style="2" hidden="1"/>
    <col min="15909" max="15909" width="3" style="2" hidden="1"/>
    <col min="15910" max="15910" width="3.28515625" style="2" hidden="1"/>
    <col min="15911" max="15911" width="3.7109375" style="2" hidden="1"/>
    <col min="15912" max="15913" width="3.28515625" style="2" hidden="1"/>
    <col min="15914" max="15914" width="0" style="2" hidden="1"/>
    <col min="15915" max="15915" width="3.28515625" style="2" hidden="1"/>
    <col min="15916" max="15917" width="3.7109375" style="2" hidden="1"/>
    <col min="15918" max="15918" width="3" style="2" hidden="1"/>
    <col min="15919" max="16133" width="3.7109375" style="2" hidden="1"/>
    <col min="16134" max="16134" width="3" style="2" hidden="1"/>
    <col min="16135" max="16142" width="3.7109375" style="2" hidden="1"/>
    <col min="16143" max="16143" width="4.5703125" style="2" hidden="1"/>
    <col min="16144" max="16144" width="2.42578125" style="2" hidden="1"/>
    <col min="16145" max="16145" width="2.28515625" style="2" hidden="1"/>
    <col min="16146" max="16146" width="3.28515625" style="2" hidden="1"/>
    <col min="16147" max="16147" width="2.7109375" style="2" hidden="1"/>
    <col min="16148" max="16148" width="3.7109375" style="2" hidden="1"/>
    <col min="16149" max="16149" width="6.28515625" style="2" hidden="1"/>
    <col min="16150" max="16152" width="3.7109375" style="2" hidden="1"/>
    <col min="16153" max="16153" width="3.28515625" style="2" hidden="1"/>
    <col min="16154" max="16156" width="3.7109375" style="2" hidden="1"/>
    <col min="16157" max="16157" width="3.28515625" style="2" hidden="1"/>
    <col min="16158" max="16162" width="3.7109375" style="2" hidden="1"/>
    <col min="16163" max="16164" width="3.28515625" style="2" hidden="1"/>
    <col min="16165" max="16165" width="3" style="2" hidden="1"/>
    <col min="16166" max="16166" width="3.28515625" style="2" hidden="1"/>
    <col min="16167" max="16167" width="3.7109375" style="2" hidden="1"/>
    <col min="16168" max="16169" width="3.28515625" style="2" hidden="1"/>
    <col min="16170" max="16170" width="0" style="2" hidden="1"/>
    <col min="16171" max="16171" width="3.28515625" style="2" hidden="1"/>
    <col min="16172" max="16173" width="3.7109375" style="2" hidden="1"/>
    <col min="16174" max="16174" width="3" style="2" hidden="1"/>
    <col min="16175" max="16384" width="3.710937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163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CETPRO ILAVE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CETPRO ILAVE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25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25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25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0805028</v>
      </c>
      <c r="O8" s="85"/>
      <c r="Q8" s="70"/>
      <c r="Y8" s="71" t="s">
        <v>23</v>
      </c>
      <c r="Z8" s="71"/>
      <c r="AA8" s="344">
        <f>ASISTENCIA!S5</f>
        <v>2024</v>
      </c>
      <c r="AB8" s="344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MAYO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44">
        <f>ASISTENCIA!S5</f>
        <v>2024</v>
      </c>
      <c r="BK8" s="344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MAYO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2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2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50" t="s">
        <v>87</v>
      </c>
      <c r="M10" s="353" t="s">
        <v>88</v>
      </c>
      <c r="N10" s="350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3">
      <c r="A11" s="50" t="s">
        <v>3</v>
      </c>
      <c r="B11" s="51" t="s">
        <v>70</v>
      </c>
      <c r="C11" s="347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51"/>
      <c r="M11" s="354"/>
      <c r="N11" s="351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">
      <c r="A12" s="50"/>
      <c r="B12" s="51"/>
      <c r="C12" s="347"/>
      <c r="D12" s="52"/>
      <c r="E12" s="53"/>
      <c r="F12" s="93"/>
      <c r="G12" s="93"/>
      <c r="H12" s="93"/>
      <c r="I12" s="93"/>
      <c r="J12" s="93"/>
      <c r="K12" s="96" t="s">
        <v>62</v>
      </c>
      <c r="L12" s="351"/>
      <c r="M12" s="354"/>
      <c r="N12" s="351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25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52"/>
      <c r="M13" s="355"/>
      <c r="N13" s="352"/>
      <c r="O13" s="67" t="str">
        <f>ASISTENCIA!I$12</f>
        <v>mi.</v>
      </c>
      <c r="P13" s="68" t="str">
        <f>ASISTENCIA!J$12</f>
        <v>ju.</v>
      </c>
      <c r="Q13" s="68" t="str">
        <f>ASISTENCIA!K$12</f>
        <v>vi.</v>
      </c>
      <c r="R13" s="68" t="str">
        <f>ASISTENCIA!L$12</f>
        <v>sá.</v>
      </c>
      <c r="S13" s="68" t="str">
        <f>ASISTENCIA!M$12</f>
        <v>do.</v>
      </c>
      <c r="T13" s="68" t="str">
        <f>ASISTENCIA!N$12</f>
        <v>lu.</v>
      </c>
      <c r="U13" s="68" t="str">
        <f>ASISTENCIA!O$12</f>
        <v>ma.</v>
      </c>
      <c r="V13" s="68" t="str">
        <f>ASISTENCIA!P$12</f>
        <v>mi.</v>
      </c>
      <c r="W13" s="68" t="str">
        <f>ASISTENCIA!Q$12</f>
        <v>ju.</v>
      </c>
      <c r="X13" s="68" t="str">
        <f>ASISTENCIA!R$12</f>
        <v>vi.</v>
      </c>
      <c r="Y13" s="68" t="str">
        <f>ASISTENCIA!S$12</f>
        <v>sá.</v>
      </c>
      <c r="Z13" s="68" t="str">
        <f>ASISTENCIA!T$12</f>
        <v>do.</v>
      </c>
      <c r="AA13" s="68" t="str">
        <f>ASISTENCIA!U$12</f>
        <v>lu.</v>
      </c>
      <c r="AB13" s="68" t="str">
        <f>ASISTENCIA!V$12</f>
        <v>ma.</v>
      </c>
      <c r="AC13" s="68" t="str">
        <f>ASISTENCIA!W$12</f>
        <v>mi.</v>
      </c>
      <c r="AD13" s="68" t="str">
        <f>ASISTENCIA!X$12</f>
        <v>ju.</v>
      </c>
      <c r="AE13" s="68" t="str">
        <f>ASISTENCIA!Y$12</f>
        <v>vi.</v>
      </c>
      <c r="AF13" s="68" t="str">
        <f>ASISTENCIA!Z$12</f>
        <v>sá.</v>
      </c>
      <c r="AG13" s="68" t="str">
        <f>ASISTENCIA!AA$12</f>
        <v>do.</v>
      </c>
      <c r="AH13" s="68" t="str">
        <f>ASISTENCIA!AB$12</f>
        <v>lu.</v>
      </c>
      <c r="AI13" s="68" t="str">
        <f>ASISTENCIA!AC$12</f>
        <v>ma.</v>
      </c>
      <c r="AJ13" s="68" t="str">
        <f>ASISTENCIA!AD$12</f>
        <v>mi.</v>
      </c>
      <c r="AK13" s="68" t="str">
        <f>ASISTENCIA!AE$12</f>
        <v>ju.</v>
      </c>
      <c r="AL13" s="68" t="str">
        <f>ASISTENCIA!AF$12</f>
        <v>vi.</v>
      </c>
      <c r="AM13" s="68" t="str">
        <f>ASISTENCIA!AG$12</f>
        <v>sá.</v>
      </c>
      <c r="AN13" s="68" t="str">
        <f>ASISTENCIA!AH$12</f>
        <v>do.</v>
      </c>
      <c r="AO13" s="68" t="str">
        <f>ASISTENCIA!AI$12</f>
        <v>lu.</v>
      </c>
      <c r="AP13" s="68" t="str">
        <f>ASISTENCIA!AJ$12</f>
        <v>ma.</v>
      </c>
      <c r="AQ13" s="68" t="str">
        <f>ASISTENCIA!AK$12</f>
        <v>mi.</v>
      </c>
      <c r="AR13" s="68" t="str">
        <f>ASISTENCIA!AL$12</f>
        <v>ju.</v>
      </c>
      <c r="AS13" s="68" t="str">
        <f>ASISTENCIA!AM$12</f>
        <v>vi.</v>
      </c>
      <c r="AT13" s="102" t="s">
        <v>67</v>
      </c>
      <c r="AX13" s="67" t="str">
        <f>ASISTENCIA!I$12</f>
        <v>mi.</v>
      </c>
      <c r="AY13" s="67" t="str">
        <f>ASISTENCIA!J$12</f>
        <v>ju.</v>
      </c>
      <c r="AZ13" s="67" t="str">
        <f>ASISTENCIA!K$12</f>
        <v>vi.</v>
      </c>
      <c r="BA13" s="67" t="str">
        <f>ASISTENCIA!L$12</f>
        <v>sá.</v>
      </c>
      <c r="BB13" s="67" t="str">
        <f>ASISTENCIA!M$12</f>
        <v>do.</v>
      </c>
      <c r="BC13" s="67" t="str">
        <f>ASISTENCIA!N$12</f>
        <v>lu.</v>
      </c>
      <c r="BD13" s="67" t="str">
        <f>ASISTENCIA!O$12</f>
        <v>ma.</v>
      </c>
      <c r="BE13" s="67" t="str">
        <f>ASISTENCIA!P$12</f>
        <v>mi.</v>
      </c>
      <c r="BF13" s="67" t="str">
        <f>ASISTENCIA!Q$12</f>
        <v>ju.</v>
      </c>
      <c r="BG13" s="67" t="str">
        <f>ASISTENCIA!R$12</f>
        <v>vi.</v>
      </c>
      <c r="BH13" s="67" t="str">
        <f>ASISTENCIA!S$12</f>
        <v>sá.</v>
      </c>
      <c r="BI13" s="67" t="str">
        <f>ASISTENCIA!T$12</f>
        <v>do.</v>
      </c>
      <c r="BJ13" s="67" t="str">
        <f>ASISTENCIA!U$12</f>
        <v>lu.</v>
      </c>
      <c r="BK13" s="67" t="str">
        <f>ASISTENCIA!V$12</f>
        <v>ma.</v>
      </c>
      <c r="BL13" s="67" t="str">
        <f>ASISTENCIA!W$12</f>
        <v>mi.</v>
      </c>
      <c r="BM13" s="67" t="str">
        <f>ASISTENCIA!X$12</f>
        <v>ju.</v>
      </c>
      <c r="BN13" s="67" t="str">
        <f>ASISTENCIA!Y$12</f>
        <v>vi.</v>
      </c>
      <c r="BO13" s="67" t="str">
        <f>ASISTENCIA!Z$12</f>
        <v>sá.</v>
      </c>
      <c r="BP13" s="67" t="str">
        <f>ASISTENCIA!AA$12</f>
        <v>do.</v>
      </c>
      <c r="BQ13" s="67" t="str">
        <f>ASISTENCIA!AB$12</f>
        <v>lu.</v>
      </c>
      <c r="BR13" s="67" t="str">
        <f>ASISTENCIA!AC$12</f>
        <v>ma.</v>
      </c>
      <c r="BS13" s="67" t="str">
        <f>ASISTENCIA!AD$12</f>
        <v>mi.</v>
      </c>
      <c r="BT13" s="67" t="str">
        <f>ASISTENCIA!AE$12</f>
        <v>ju.</v>
      </c>
      <c r="BU13" s="67" t="str">
        <f>ASISTENCIA!AF$12</f>
        <v>vi.</v>
      </c>
      <c r="BV13" s="67" t="str">
        <f>ASISTENCIA!AG$12</f>
        <v>sá.</v>
      </c>
      <c r="BW13" s="67" t="str">
        <f>ASISTENCIA!AH$12</f>
        <v>do.</v>
      </c>
      <c r="BX13" s="67" t="str">
        <f>ASISTENCIA!AI$12</f>
        <v>lu.</v>
      </c>
      <c r="BY13" s="67" t="str">
        <f>ASISTENCIA!AJ$12</f>
        <v>ma.</v>
      </c>
      <c r="BZ13" s="67" t="str">
        <f>ASISTENCIA!AK$12</f>
        <v>mi.</v>
      </c>
      <c r="CA13" s="67" t="str">
        <f>ASISTENCIA!AL$12</f>
        <v>ju.</v>
      </c>
      <c r="CB13" s="67" t="str">
        <f>ASISTENCIA!AM$12</f>
        <v>vi.</v>
      </c>
      <c r="CC13" s="102" t="s">
        <v>67</v>
      </c>
    </row>
    <row r="14" spans="1:82" s="7" customFormat="1" ht="15" hidden="1" x14ac:dyDescent="0.25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str">
        <f>IF(AND(LEN($D14)&gt;0,SUMIF($F$13:$J$13,AR$13,$F14:$J14)&gt;0,ASISTENCIA!AL13&lt;&gt;"X",ASISTENCIA!AL13&lt;&gt;"L",ASISTENCIA!AL13&lt;&gt;"J",ASISTENCIA!AL13&lt;&gt;"V",ASISTENCIA!AL13&lt;&gt;"F",ASISTENCIA!AL13&lt;&gt;""),SUMIF($F$13:$J$13,AR$13,$F14:$J14),"")</f>
        <v/>
      </c>
      <c r="AS14" s="28" t="str">
        <f>IF(AND(LEN($D14)&gt;0,SUMIF($F$13:$J$13,AS$13,$F14:$J14)&gt;0,ASISTENCIA!AM13&lt;&gt;"X",ASISTENCIA!AM13&lt;&gt;"L",ASISTENCIA!AM13&lt;&gt;"J",ASISTENCIA!AM13&lt;&gt;"V",ASISTENCIA!AM13&lt;&gt;"F",ASISTENCIA!AM13&lt;&gt;""),SUMIF($F$13:$J$13,AS$13,$F14:$J14),"")</f>
        <v/>
      </c>
      <c r="AT14" s="108" t="str">
        <f>IF(SUM(O14:AS14)&gt;0,SUM(O14:AS14),"")</f>
        <v/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5" x14ac:dyDescent="0.2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MAYO</v>
      </c>
      <c r="D15" s="21" t="str">
        <f>IF(LEN(ASISTENCIA!E14)&gt;0,ASISTENCIA!E14,"")</f>
        <v>FLORES CHAMBI, HECTOR ERMINIO</v>
      </c>
      <c r="E15" s="110" t="str">
        <f>IF(LEN(D15)&gt;0,ASISTENCIA!F14,"")</f>
        <v>Director Desig.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str">
        <f>IF(AND(LEN($D15)&gt;0,SUMIF($F$13:$J$13,O$13,$F15:$J15)&gt;0,ASISTENCIA!I14&lt;&gt;"X",ASISTENCIA!I14&lt;&gt;"L",ASISTENCIA!I14&lt;&gt;"J",ASISTENCIA!I14&lt;&gt;"V",ASISTENCIA!I14&lt;&gt;"F",ASISTENCIA!I14&lt;&gt;""),SUMIF($F$13:$J$13,O$13,$F15:$J15),"")</f>
        <v/>
      </c>
      <c r="P15" s="28" t="str">
        <f>IF(AND(LEN($D15)&gt;0,SUMIF($F$13:$J$13,P$13,$F15:$J15)&gt;0,ASISTENCIA!J14&lt;&gt;"X",ASISTENCIA!J14&lt;&gt;"L",ASISTENCIA!J14&lt;&gt;"J",ASISTENCIA!J14&lt;&gt;"V",ASISTENCIA!J14&lt;&gt;"F",ASISTENCIA!J14&lt;&gt;""),SUMIF($F$13:$J$13,P$13,$F15:$J15),"")</f>
        <v/>
      </c>
      <c r="Q15" s="28" t="str">
        <f>IF(AND(LEN($D15)&gt;0,SUMIF($F$13:$J$13,Q$13,$F15:$J15)&gt;0,ASISTENCIA!K14&lt;&gt;"X",ASISTENCIA!K14&lt;&gt;"L",ASISTENCIA!K14&lt;&gt;"J",ASISTENCIA!K14&lt;&gt;"V",ASISTENCIA!K14&lt;&gt;"F",ASISTENCIA!K14&lt;&gt;""),SUMIF($F$13:$J$13,Q$13,$F15:$J15),"")</f>
        <v/>
      </c>
      <c r="R15" s="28" t="str">
        <f>IF(AND(LEN($D15)&gt;0,SUMIF($F$13:$J$13,R$13,$F15:$J15)&gt;0,ASISTENCIA!L14&lt;&gt;"X",ASISTENCIA!L14&lt;&gt;"L",ASISTENCIA!L14&lt;&gt;"J",ASISTENCIA!L14&lt;&gt;"V",ASISTENCIA!L14&lt;&gt;"F",ASISTENCIA!L14&lt;&gt;""),SUMIF($F$13:$J$13,R$13,$F15:$J15),"")</f>
        <v/>
      </c>
      <c r="S15" s="28" t="str">
        <f>IF(AND(LEN($D15)&gt;0,SUMIF($F$13:$J$13,S$13,$F15:$J15)&gt;0,ASISTENCIA!M14&lt;&gt;"X",ASISTENCIA!M14&lt;&gt;"L",ASISTENCIA!M14&lt;&gt;"J",ASISTENCIA!M14&lt;&gt;"V",ASISTENCIA!M14&lt;&gt;"F",ASISTENCIA!M14&lt;&gt;""),SUMIF($F$13:$J$13,S$13,$F15:$J15),"")</f>
        <v/>
      </c>
      <c r="T15" s="28" t="str">
        <f>IF(AND(LEN($D15)&gt;0,SUMIF($F$13:$J$13,T$13,$F15:$J15)&gt;0,ASISTENCIA!N14&lt;&gt;"X",ASISTENCIA!N14&lt;&gt;"L",ASISTENCIA!N14&lt;&gt;"J",ASISTENCIA!N14&lt;&gt;"V",ASISTENCIA!N14&lt;&gt;"F",ASISTENCIA!N14&lt;&gt;""),SUMIF($F$13:$J$13,T$13,$F15:$J15),"")</f>
        <v/>
      </c>
      <c r="U15" s="28" t="str">
        <f>IF(AND(LEN($D15)&gt;0,SUMIF($F$13:$J$13,U$13,$F15:$J15)&gt;0,ASISTENCIA!O14&lt;&gt;"X",ASISTENCIA!O14&lt;&gt;"L",ASISTENCIA!O14&lt;&gt;"J",ASISTENCIA!O14&lt;&gt;"V",ASISTENCIA!O14&lt;&gt;"F",ASISTENCIA!O14&lt;&gt;""),SUMIF($F$13:$J$13,U$13,$F15:$J15),"")</f>
        <v/>
      </c>
      <c r="V15" s="28" t="str">
        <f>IF(AND(LEN($D15)&gt;0,SUMIF($F$13:$J$13,V$13,$F15:$J15)&gt;0,ASISTENCIA!P14&lt;&gt;"X",ASISTENCIA!P14&lt;&gt;"L",ASISTENCIA!P14&lt;&gt;"J",ASISTENCIA!P14&lt;&gt;"V",ASISTENCIA!P14&lt;&gt;"F",ASISTENCIA!P14&lt;&gt;""),SUMIF($F$13:$J$13,V$13,$F15:$J15),"")</f>
        <v/>
      </c>
      <c r="W15" s="28" t="str">
        <f>IF(AND(LEN($D15)&gt;0,SUMIF($F$13:$J$13,W$13,$F15:$J15)&gt;0,ASISTENCIA!Q14&lt;&gt;"X",ASISTENCIA!Q14&lt;&gt;"L",ASISTENCIA!Q14&lt;&gt;"J",ASISTENCIA!Q14&lt;&gt;"V",ASISTENCIA!Q14&lt;&gt;"F",ASISTENCIA!Q14&lt;&gt;""),SUMIF($F$13:$J$13,W$13,$F15:$J15),"")</f>
        <v/>
      </c>
      <c r="X15" s="28" t="str">
        <f>IF(AND(LEN($D15)&gt;0,SUMIF($F$13:$J$13,X$13,$F15:$J15)&gt;0,ASISTENCIA!R14&lt;&gt;"X",ASISTENCIA!R14&lt;&gt;"L",ASISTENCIA!R14&lt;&gt;"J",ASISTENCIA!R14&lt;&gt;"V",ASISTENCIA!R14&lt;&gt;"F",ASISTENCIA!R14&lt;&gt;""),SUMIF($F$13:$J$13,X$13,$F15:$J15),"")</f>
        <v/>
      </c>
      <c r="Y15" s="28" t="str">
        <f>IF(AND(LEN($D15)&gt;0,SUMIF($F$13:$J$13,Y$13,$F15:$J15)&gt;0,ASISTENCIA!S14&lt;&gt;"X",ASISTENCIA!S14&lt;&gt;"L",ASISTENCIA!S14&lt;&gt;"J",ASISTENCIA!S14&lt;&gt;"V",ASISTENCIA!S14&lt;&gt;"F",ASISTENCIA!S14&lt;&gt;""),SUMIF($F$13:$J$13,Y$13,$F15:$J15),"")</f>
        <v/>
      </c>
      <c r="Z15" s="28" t="str">
        <f>IF(AND(LEN($D15)&gt;0,SUMIF($F$13:$J$13,Z$13,$F15:$J15)&gt;0,ASISTENCIA!T14&lt;&gt;"X",ASISTENCIA!T14&lt;&gt;"L",ASISTENCIA!T14&lt;&gt;"J",ASISTENCIA!T14&lt;&gt;"V",ASISTENCIA!T14&lt;&gt;"F",ASISTENCIA!T14&lt;&gt;""),SUMIF($F$13:$J$13,Z$13,$F15:$J15),"")</f>
        <v/>
      </c>
      <c r="AA15" s="28" t="str">
        <f>IF(AND(LEN($D15)&gt;0,SUMIF($F$13:$J$13,AA$13,$F15:$J15)&gt;0,ASISTENCIA!U14&lt;&gt;"X",ASISTENCIA!U14&lt;&gt;"L",ASISTENCIA!U14&lt;&gt;"J",ASISTENCIA!U14&lt;&gt;"V",ASISTENCIA!U14&lt;&gt;"F",ASISTENCIA!U14&lt;&gt;""),SUMIF($F$13:$J$13,AA$13,$F15:$J15),"")</f>
        <v/>
      </c>
      <c r="AB15" s="28" t="str">
        <f>IF(AND(LEN($D15)&gt;0,SUMIF($F$13:$J$13,AB$13,$F15:$J15)&gt;0,ASISTENCIA!V14&lt;&gt;"X",ASISTENCIA!V14&lt;&gt;"L",ASISTENCIA!V14&lt;&gt;"J",ASISTENCIA!V14&lt;&gt;"V",ASISTENCIA!V14&lt;&gt;"F",ASISTENCIA!V14&lt;&gt;""),SUMIF($F$13:$J$13,AB$13,$F15:$J15),"")</f>
        <v/>
      </c>
      <c r="AC15" s="28" t="str">
        <f>IF(AND(LEN($D15)&gt;0,SUMIF($F$13:$J$13,AC$13,$F15:$J15)&gt;0,ASISTENCIA!W14&lt;&gt;"X",ASISTENCIA!W14&lt;&gt;"L",ASISTENCIA!W14&lt;&gt;"J",ASISTENCIA!W14&lt;&gt;"V",ASISTENCIA!W14&lt;&gt;"F",ASISTENCIA!W14&lt;&gt;""),SUMIF($F$13:$J$13,AC$13,$F15:$J15),"")</f>
        <v/>
      </c>
      <c r="AD15" s="28" t="str">
        <f>IF(AND(LEN($D15)&gt;0,SUMIF($F$13:$J$13,AD$13,$F15:$J15)&gt;0,ASISTENCIA!X14&lt;&gt;"X",ASISTENCIA!X14&lt;&gt;"L",ASISTENCIA!X14&lt;&gt;"J",ASISTENCIA!X14&lt;&gt;"V",ASISTENCIA!X14&lt;&gt;"F",ASISTENCIA!X14&lt;&gt;""),SUMIF($F$13:$J$13,AD$13,$F15:$J15),"")</f>
        <v/>
      </c>
      <c r="AE15" s="28" t="str">
        <f>IF(AND(LEN($D15)&gt;0,SUMIF($F$13:$J$13,AE$13,$F15:$J15)&gt;0,ASISTENCIA!Y14&lt;&gt;"X",ASISTENCIA!Y14&lt;&gt;"L",ASISTENCIA!Y14&lt;&gt;"J",ASISTENCIA!Y14&lt;&gt;"V",ASISTENCIA!Y14&lt;&gt;"F",ASISTENCIA!Y14&lt;&gt;""),SUMIF($F$13:$J$13,AE$13,$F15:$J15),"")</f>
        <v/>
      </c>
      <c r="AF15" s="28" t="str">
        <f>IF(AND(LEN($D15)&gt;0,SUMIF($F$13:$J$13,AF$13,$F15:$J15)&gt;0,ASISTENCIA!Z14&lt;&gt;"X",ASISTENCIA!Z14&lt;&gt;"L",ASISTENCIA!Z14&lt;&gt;"J",ASISTENCIA!Z14&lt;&gt;"V",ASISTENCIA!Z14&lt;&gt;"F",ASISTENCIA!Z14&lt;&gt;""),SUMIF($F$13:$J$13,AF$13,$F15:$J15),"")</f>
        <v/>
      </c>
      <c r="AG15" s="28" t="str">
        <f>IF(AND(LEN($D15)&gt;0,SUMIF($F$13:$J$13,AG$13,$F15:$J15)&gt;0,ASISTENCIA!AA14&lt;&gt;"X",ASISTENCIA!AA14&lt;&gt;"L",ASISTENCIA!AA14&lt;&gt;"J",ASISTENCIA!AA14&lt;&gt;"V",ASISTENCIA!AA14&lt;&gt;"F",ASISTENCIA!AA14&lt;&gt;""),SUMIF($F$13:$J$13,AG$13,$F15:$J15),"")</f>
        <v/>
      </c>
      <c r="AH15" s="28" t="str">
        <f>IF(AND(LEN($D15)&gt;0,SUMIF($F$13:$J$13,AH$13,$F15:$J15)&gt;0,ASISTENCIA!AB14&lt;&gt;"X",ASISTENCIA!AB14&lt;&gt;"L",ASISTENCIA!AB14&lt;&gt;"J",ASISTENCIA!AB14&lt;&gt;"V",ASISTENCIA!AB14&lt;&gt;"F",ASISTENCIA!AB14&lt;&gt;""),SUMIF($F$13:$J$13,AH$13,$F15:$J15),"")</f>
        <v/>
      </c>
      <c r="AI15" s="28" t="str">
        <f>IF(AND(LEN($D15)&gt;0,SUMIF($F$13:$J$13,AI$13,$F15:$J15)&gt;0,ASISTENCIA!AC14&lt;&gt;"X",ASISTENCIA!AC14&lt;&gt;"L",ASISTENCIA!AC14&lt;&gt;"J",ASISTENCIA!AC14&lt;&gt;"V",ASISTENCIA!AC14&lt;&gt;"F",ASISTENCIA!AC14&lt;&gt;""),SUMIF($F$13:$J$13,AI$13,$F15:$J15),"")</f>
        <v/>
      </c>
      <c r="AJ15" s="28" t="str">
        <f>IF(AND(LEN($D15)&gt;0,SUMIF($F$13:$J$13,AJ$13,$F15:$J15)&gt;0,ASISTENCIA!AD14&lt;&gt;"X",ASISTENCIA!AD14&lt;&gt;"L",ASISTENCIA!AD14&lt;&gt;"J",ASISTENCIA!AD14&lt;&gt;"V",ASISTENCIA!AD14&lt;&gt;"F",ASISTENCIA!AD14&lt;&gt;""),SUMIF($F$13:$J$13,AJ$13,$F15:$J15),"")</f>
        <v/>
      </c>
      <c r="AK15" s="28" t="str">
        <f>IF(AND(LEN($D15)&gt;0,SUMIF($F$13:$J$13,AK$13,$F15:$J15)&gt;0,ASISTENCIA!AE14&lt;&gt;"X",ASISTENCIA!AE14&lt;&gt;"L",ASISTENCIA!AE14&lt;&gt;"J",ASISTENCIA!AE14&lt;&gt;"V",ASISTENCIA!AE14&lt;&gt;"F",ASISTENCIA!AE14&lt;&gt;""),SUMIF($F$13:$J$13,AK$13,$F15:$J15),"")</f>
        <v/>
      </c>
      <c r="AL15" s="28" t="str">
        <f>IF(AND(LEN($D15)&gt;0,SUMIF($F$13:$J$13,AL$13,$F15:$J15)&gt;0,ASISTENCIA!AF14&lt;&gt;"X",ASISTENCIA!AF14&lt;&gt;"L",ASISTENCIA!AF14&lt;&gt;"J",ASISTENCIA!AF14&lt;&gt;"V",ASISTENCIA!AF14&lt;&gt;"F",ASISTENCIA!AF14&lt;&gt;""),SUMIF($F$13:$J$13,AL$13,$F15:$J15),"")</f>
        <v/>
      </c>
      <c r="AM15" s="28" t="str">
        <f>IF(AND(LEN($D15)&gt;0,SUMIF($F$13:$J$13,AM$13,$F15:$J15)&gt;0,ASISTENCIA!AG14&lt;&gt;"X",ASISTENCIA!AG14&lt;&gt;"L",ASISTENCIA!AG14&lt;&gt;"J",ASISTENCIA!AG14&lt;&gt;"V",ASISTENCIA!AG14&lt;&gt;"F",ASISTENCIA!AG14&lt;&gt;""),SUMIF($F$13:$J$13,AM$13,$F15:$J15),"")</f>
        <v/>
      </c>
      <c r="AN15" s="28" t="str">
        <f>IF(AND(LEN($D15)&gt;0,SUMIF($F$13:$J$13,AN$13,$F15:$J15)&gt;0,ASISTENCIA!AH14&lt;&gt;"X",ASISTENCIA!AH14&lt;&gt;"L",ASISTENCIA!AH14&lt;&gt;"J",ASISTENCIA!AH14&lt;&gt;"V",ASISTENCIA!AH14&lt;&gt;"F",ASISTENCIA!AH14&lt;&gt;""),SUMIF($F$13:$J$13,AN$13,$F15:$J15),"")</f>
        <v/>
      </c>
      <c r="AO15" s="28" t="str">
        <f>IF(AND(LEN($D15)&gt;0,SUMIF($F$13:$J$13,AO$13,$F15:$J15)&gt;0,ASISTENCIA!AI14&lt;&gt;"X",ASISTENCIA!AI14&lt;&gt;"L",ASISTENCIA!AI14&lt;&gt;"J",ASISTENCIA!AI14&lt;&gt;"V",ASISTENCIA!AI14&lt;&gt;"F",ASISTENCIA!AI14&lt;&gt;""),SUMIF($F$13:$J$13,AO$13,$F15:$J15),"")</f>
        <v/>
      </c>
      <c r="AP15" s="28" t="str">
        <f>IF(AND(LEN($D15)&gt;0,SUMIF($F$13:$J$13,AP$13,$F15:$J15)&gt;0,ASISTENCIA!AJ14&lt;&gt;"X",ASISTENCIA!AJ14&lt;&gt;"L",ASISTENCIA!AJ14&lt;&gt;"J",ASISTENCIA!AJ14&lt;&gt;"V",ASISTENCIA!AJ14&lt;&gt;"F",ASISTENCIA!AJ14&lt;&gt;""),SUMIF($F$13:$J$13,AP$13,$F15:$J15),"")</f>
        <v/>
      </c>
      <c r="AQ15" s="28" t="str">
        <f>IF(AND(LEN($D15)&gt;0,SUMIF($F$13:$J$13,AQ$13,$F15:$J15)&gt;0,ASISTENCIA!AK14&lt;&gt;"X",ASISTENCIA!AK14&lt;&gt;"L",ASISTENCIA!AK14&lt;&gt;"J",ASISTENCIA!AK14&lt;&gt;"V",ASISTENCIA!AK14&lt;&gt;"F",ASISTENCIA!AK14&lt;&gt;""),SUMIF($F$13:$J$13,AQ$13,$F15:$J15),"")</f>
        <v/>
      </c>
      <c r="AR15" s="28" t="str">
        <f>IF(AND(LEN($D15)&gt;0,SUMIF($F$13:$J$13,AR$13,$F15:$J15)&gt;0,ASISTENCIA!AL14&lt;&gt;"X",ASISTENCIA!AL14&lt;&gt;"L",ASISTENCIA!AL14&lt;&gt;"J",ASISTENCIA!AL14&lt;&gt;"V",ASISTENCIA!AL14&lt;&gt;"F",ASISTENCIA!AL14&lt;&gt;""),SUMIF($F$13:$J$13,AR$13,$F15:$J15),"")</f>
        <v/>
      </c>
      <c r="AS15" s="28" t="str">
        <f>IF(AND(LEN($D15)&gt;0,SUMIF($F$13:$J$13,AS$13,$F15:$J15)&gt;0,ASISTENCIA!AM14&lt;&gt;"X",ASISTENCIA!AM14&lt;&gt;"L",ASISTENCIA!AM14&lt;&gt;"J",ASISTENCIA!AM14&lt;&gt;"V",ASISTENCIA!AM14&lt;&gt;"F",ASISTENCIA!AM14&lt;&gt;""),SUMIF($F$13:$J$13,AS$13,$F15:$J15),"")</f>
        <v/>
      </c>
      <c r="AT15" s="108" t="str">
        <f t="shared" ref="AT15:AT43" si="3">IF(SUM(O15:AS15)&gt;0,SUM(O15:AS15),"")</f>
        <v/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5" x14ac:dyDescent="0.25">
      <c r="A16" s="18" t="e">
        <f t="shared" ref="A16:A43" si="5">IF(LEN(B16)&gt;0,1+A15,"")</f>
        <v>#N/A</v>
      </c>
      <c r="B16" s="14" t="e">
        <f>IF(LEN(C16)&gt;0,VLOOKUP($O$4,DATA!$A$1:$S$1,2,FALSE),"")</f>
        <v>#N/A</v>
      </c>
      <c r="C16" s="15" t="str">
        <f t="shared" si="2"/>
        <v>MAYO</v>
      </c>
      <c r="D16" s="21" t="str">
        <f>IF(LEN(ASISTENCIA!E15)&gt;0,ASISTENCIA!E15,"")</f>
        <v>VILCA QUISPE ANGEL VIDAL</v>
      </c>
      <c r="E16" s="110" t="str">
        <f>IF(LEN(D16)&gt;0,ASISTENCIA!F15,"")</f>
        <v>Sub Director</v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str">
        <f>IF(AND(LEN($D16)&gt;0,SUMIF($F$13:$J$13,O$13,$F16:$J16)&gt;0,ASISTENCIA!I15&lt;&gt;"X",ASISTENCIA!I15&lt;&gt;"L",ASISTENCIA!I15&lt;&gt;"J",ASISTENCIA!I15&lt;&gt;"V",ASISTENCIA!I15&lt;&gt;"F",ASISTENCIA!I15&lt;&gt;""),SUMIF($F$13:$J$13,O$13,$F16:$J16),"")</f>
        <v/>
      </c>
      <c r="P16" s="28" t="str">
        <f>IF(AND(LEN($D16)&gt;0,SUMIF($F$13:$J$13,P$13,$F16:$J16)&gt;0,ASISTENCIA!J15&lt;&gt;"X",ASISTENCIA!J15&lt;&gt;"L",ASISTENCIA!J15&lt;&gt;"J",ASISTENCIA!J15&lt;&gt;"V",ASISTENCIA!J15&lt;&gt;"F",ASISTENCIA!J15&lt;&gt;""),SUMIF($F$13:$J$13,P$13,$F16:$J16),"")</f>
        <v/>
      </c>
      <c r="Q16" s="28" t="str">
        <f>IF(AND(LEN($D16)&gt;0,SUMIF($F$13:$J$13,Q$13,$F16:$J16)&gt;0,ASISTENCIA!K15&lt;&gt;"X",ASISTENCIA!K15&lt;&gt;"L",ASISTENCIA!K15&lt;&gt;"J",ASISTENCIA!K15&lt;&gt;"V",ASISTENCIA!K15&lt;&gt;"F",ASISTENCIA!K15&lt;&gt;""),SUMIF($F$13:$J$13,Q$13,$F16:$J16),"")</f>
        <v/>
      </c>
      <c r="R16" s="28" t="str">
        <f>IF(AND(LEN($D16)&gt;0,SUMIF($F$13:$J$13,R$13,$F16:$J16)&gt;0,ASISTENCIA!L15&lt;&gt;"X",ASISTENCIA!L15&lt;&gt;"L",ASISTENCIA!L15&lt;&gt;"J",ASISTENCIA!L15&lt;&gt;"V",ASISTENCIA!L15&lt;&gt;"F",ASISTENCIA!L15&lt;&gt;""),SUMIF($F$13:$J$13,R$13,$F16:$J16),"")</f>
        <v/>
      </c>
      <c r="S16" s="28" t="str">
        <f>IF(AND(LEN($D16)&gt;0,SUMIF($F$13:$J$13,S$13,$F16:$J16)&gt;0,ASISTENCIA!M15&lt;&gt;"X",ASISTENCIA!M15&lt;&gt;"L",ASISTENCIA!M15&lt;&gt;"J",ASISTENCIA!M15&lt;&gt;"V",ASISTENCIA!M15&lt;&gt;"F",ASISTENCIA!M15&lt;&gt;""),SUMIF($F$13:$J$13,S$13,$F16:$J16),"")</f>
        <v/>
      </c>
      <c r="T16" s="28" t="str">
        <f>IF(AND(LEN($D16)&gt;0,SUMIF($F$13:$J$13,T$13,$F16:$J16)&gt;0,ASISTENCIA!N15&lt;&gt;"X",ASISTENCIA!N15&lt;&gt;"L",ASISTENCIA!N15&lt;&gt;"J",ASISTENCIA!N15&lt;&gt;"V",ASISTENCIA!N15&lt;&gt;"F",ASISTENCIA!N15&lt;&gt;""),SUMIF($F$13:$J$13,T$13,$F16:$J16),"")</f>
        <v/>
      </c>
      <c r="U16" s="28" t="str">
        <f>IF(AND(LEN($D16)&gt;0,SUMIF($F$13:$J$13,U$13,$F16:$J16)&gt;0,ASISTENCIA!O15&lt;&gt;"X",ASISTENCIA!O15&lt;&gt;"L",ASISTENCIA!O15&lt;&gt;"J",ASISTENCIA!O15&lt;&gt;"V",ASISTENCIA!O15&lt;&gt;"F",ASISTENCIA!O15&lt;&gt;""),SUMIF($F$13:$J$13,U$13,$F16:$J16),"")</f>
        <v/>
      </c>
      <c r="V16" s="28" t="str">
        <f>IF(AND(LEN($D16)&gt;0,SUMIF($F$13:$J$13,V$13,$F16:$J16)&gt;0,ASISTENCIA!P15&lt;&gt;"X",ASISTENCIA!P15&lt;&gt;"L",ASISTENCIA!P15&lt;&gt;"J",ASISTENCIA!P15&lt;&gt;"V",ASISTENCIA!P15&lt;&gt;"F",ASISTENCIA!P15&lt;&gt;""),SUMIF($F$13:$J$13,V$13,$F16:$J16),"")</f>
        <v/>
      </c>
      <c r="W16" s="28" t="str">
        <f>IF(AND(LEN($D16)&gt;0,SUMIF($F$13:$J$13,W$13,$F16:$J16)&gt;0,ASISTENCIA!Q15&lt;&gt;"X",ASISTENCIA!Q15&lt;&gt;"L",ASISTENCIA!Q15&lt;&gt;"J",ASISTENCIA!Q15&lt;&gt;"V",ASISTENCIA!Q15&lt;&gt;"F",ASISTENCIA!Q15&lt;&gt;""),SUMIF($F$13:$J$13,W$13,$F16:$J16),"")</f>
        <v/>
      </c>
      <c r="X16" s="28" t="str">
        <f>IF(AND(LEN($D16)&gt;0,SUMIF($F$13:$J$13,X$13,$F16:$J16)&gt;0,ASISTENCIA!R15&lt;&gt;"X",ASISTENCIA!R15&lt;&gt;"L",ASISTENCIA!R15&lt;&gt;"J",ASISTENCIA!R15&lt;&gt;"V",ASISTENCIA!R15&lt;&gt;"F",ASISTENCIA!R15&lt;&gt;""),SUMIF($F$13:$J$13,X$13,$F16:$J16),"")</f>
        <v/>
      </c>
      <c r="Y16" s="28" t="str">
        <f>IF(AND(LEN($D16)&gt;0,SUMIF($F$13:$J$13,Y$13,$F16:$J16)&gt;0,ASISTENCIA!S15&lt;&gt;"X",ASISTENCIA!S15&lt;&gt;"L",ASISTENCIA!S15&lt;&gt;"J",ASISTENCIA!S15&lt;&gt;"V",ASISTENCIA!S15&lt;&gt;"F",ASISTENCIA!S15&lt;&gt;""),SUMIF($F$13:$J$13,Y$13,$F16:$J16),"")</f>
        <v/>
      </c>
      <c r="Z16" s="28" t="str">
        <f>IF(AND(LEN($D16)&gt;0,SUMIF($F$13:$J$13,Z$13,$F16:$J16)&gt;0,ASISTENCIA!T15&lt;&gt;"X",ASISTENCIA!T15&lt;&gt;"L",ASISTENCIA!T15&lt;&gt;"J",ASISTENCIA!T15&lt;&gt;"V",ASISTENCIA!T15&lt;&gt;"F",ASISTENCIA!T15&lt;&gt;""),SUMIF($F$13:$J$13,Z$13,$F16:$J16),"")</f>
        <v/>
      </c>
      <c r="AA16" s="28" t="str">
        <f>IF(AND(LEN($D16)&gt;0,SUMIF($F$13:$J$13,AA$13,$F16:$J16)&gt;0,ASISTENCIA!U15&lt;&gt;"X",ASISTENCIA!U15&lt;&gt;"L",ASISTENCIA!U15&lt;&gt;"J",ASISTENCIA!U15&lt;&gt;"V",ASISTENCIA!U15&lt;&gt;"F",ASISTENCIA!U15&lt;&gt;""),SUMIF($F$13:$J$13,AA$13,$F16:$J16),"")</f>
        <v/>
      </c>
      <c r="AB16" s="28" t="str">
        <f>IF(AND(LEN($D16)&gt;0,SUMIF($F$13:$J$13,AB$13,$F16:$J16)&gt;0,ASISTENCIA!V15&lt;&gt;"X",ASISTENCIA!V15&lt;&gt;"L",ASISTENCIA!V15&lt;&gt;"J",ASISTENCIA!V15&lt;&gt;"V",ASISTENCIA!V15&lt;&gt;"F",ASISTENCIA!V15&lt;&gt;""),SUMIF($F$13:$J$13,AB$13,$F16:$J16),"")</f>
        <v/>
      </c>
      <c r="AC16" s="28" t="str">
        <f>IF(AND(LEN($D16)&gt;0,SUMIF($F$13:$J$13,AC$13,$F16:$J16)&gt;0,ASISTENCIA!W15&lt;&gt;"X",ASISTENCIA!W15&lt;&gt;"L",ASISTENCIA!W15&lt;&gt;"J",ASISTENCIA!W15&lt;&gt;"V",ASISTENCIA!W15&lt;&gt;"F",ASISTENCIA!W15&lt;&gt;""),SUMIF($F$13:$J$13,AC$13,$F16:$J16),"")</f>
        <v/>
      </c>
      <c r="AD16" s="28" t="str">
        <f>IF(AND(LEN($D16)&gt;0,SUMIF($F$13:$J$13,AD$13,$F16:$J16)&gt;0,ASISTENCIA!X15&lt;&gt;"X",ASISTENCIA!X15&lt;&gt;"L",ASISTENCIA!X15&lt;&gt;"J",ASISTENCIA!X15&lt;&gt;"V",ASISTENCIA!X15&lt;&gt;"F",ASISTENCIA!X15&lt;&gt;""),SUMIF($F$13:$J$13,AD$13,$F16:$J16),"")</f>
        <v/>
      </c>
      <c r="AE16" s="28" t="str">
        <f>IF(AND(LEN($D16)&gt;0,SUMIF($F$13:$J$13,AE$13,$F16:$J16)&gt;0,ASISTENCIA!Y15&lt;&gt;"X",ASISTENCIA!Y15&lt;&gt;"L",ASISTENCIA!Y15&lt;&gt;"J",ASISTENCIA!Y15&lt;&gt;"V",ASISTENCIA!Y15&lt;&gt;"F",ASISTENCIA!Y15&lt;&gt;""),SUMIF($F$13:$J$13,AE$13,$F16:$J16),"")</f>
        <v/>
      </c>
      <c r="AF16" s="28" t="str">
        <f>IF(AND(LEN($D16)&gt;0,SUMIF($F$13:$J$13,AF$13,$F16:$J16)&gt;0,ASISTENCIA!Z15&lt;&gt;"X",ASISTENCIA!Z15&lt;&gt;"L",ASISTENCIA!Z15&lt;&gt;"J",ASISTENCIA!Z15&lt;&gt;"V",ASISTENCIA!Z15&lt;&gt;"F",ASISTENCIA!Z15&lt;&gt;""),SUMIF($F$13:$J$13,AF$13,$F16:$J16),"")</f>
        <v/>
      </c>
      <c r="AG16" s="28" t="str">
        <f>IF(AND(LEN($D16)&gt;0,SUMIF($F$13:$J$13,AG$13,$F16:$J16)&gt;0,ASISTENCIA!AA15&lt;&gt;"X",ASISTENCIA!AA15&lt;&gt;"L",ASISTENCIA!AA15&lt;&gt;"J",ASISTENCIA!AA15&lt;&gt;"V",ASISTENCIA!AA15&lt;&gt;"F",ASISTENCIA!AA15&lt;&gt;""),SUMIF($F$13:$J$13,AG$13,$F16:$J16),"")</f>
        <v/>
      </c>
      <c r="AH16" s="28" t="str">
        <f>IF(AND(LEN($D16)&gt;0,SUMIF($F$13:$J$13,AH$13,$F16:$J16)&gt;0,ASISTENCIA!AB15&lt;&gt;"X",ASISTENCIA!AB15&lt;&gt;"L",ASISTENCIA!AB15&lt;&gt;"J",ASISTENCIA!AB15&lt;&gt;"V",ASISTENCIA!AB15&lt;&gt;"F",ASISTENCIA!AB15&lt;&gt;""),SUMIF($F$13:$J$13,AH$13,$F16:$J16),"")</f>
        <v/>
      </c>
      <c r="AI16" s="28" t="str">
        <f>IF(AND(LEN($D16)&gt;0,SUMIF($F$13:$J$13,AI$13,$F16:$J16)&gt;0,ASISTENCIA!AC15&lt;&gt;"X",ASISTENCIA!AC15&lt;&gt;"L",ASISTENCIA!AC15&lt;&gt;"J",ASISTENCIA!AC15&lt;&gt;"V",ASISTENCIA!AC15&lt;&gt;"F",ASISTENCIA!AC15&lt;&gt;""),SUMIF($F$13:$J$13,AI$13,$F16:$J16),"")</f>
        <v/>
      </c>
      <c r="AJ16" s="28" t="str">
        <f>IF(AND(LEN($D16)&gt;0,SUMIF($F$13:$J$13,AJ$13,$F16:$J16)&gt;0,ASISTENCIA!AD15&lt;&gt;"X",ASISTENCIA!AD15&lt;&gt;"L",ASISTENCIA!AD15&lt;&gt;"J",ASISTENCIA!AD15&lt;&gt;"V",ASISTENCIA!AD15&lt;&gt;"F",ASISTENCIA!AD15&lt;&gt;""),SUMIF($F$13:$J$13,AJ$13,$F16:$J16),"")</f>
        <v/>
      </c>
      <c r="AK16" s="28" t="str">
        <f>IF(AND(LEN($D16)&gt;0,SUMIF($F$13:$J$13,AK$13,$F16:$J16)&gt;0,ASISTENCIA!AE15&lt;&gt;"X",ASISTENCIA!AE15&lt;&gt;"L",ASISTENCIA!AE15&lt;&gt;"J",ASISTENCIA!AE15&lt;&gt;"V",ASISTENCIA!AE15&lt;&gt;"F",ASISTENCIA!AE15&lt;&gt;""),SUMIF($F$13:$J$13,AK$13,$F16:$J16),"")</f>
        <v/>
      </c>
      <c r="AL16" s="28" t="str">
        <f>IF(AND(LEN($D16)&gt;0,SUMIF($F$13:$J$13,AL$13,$F16:$J16)&gt;0,ASISTENCIA!AF15&lt;&gt;"X",ASISTENCIA!AF15&lt;&gt;"L",ASISTENCIA!AF15&lt;&gt;"J",ASISTENCIA!AF15&lt;&gt;"V",ASISTENCIA!AF15&lt;&gt;"F",ASISTENCIA!AF15&lt;&gt;""),SUMIF($F$13:$J$13,AL$13,$F16:$J16),"")</f>
        <v/>
      </c>
      <c r="AM16" s="28" t="str">
        <f>IF(AND(LEN($D16)&gt;0,SUMIF($F$13:$J$13,AM$13,$F16:$J16)&gt;0,ASISTENCIA!AG15&lt;&gt;"X",ASISTENCIA!AG15&lt;&gt;"L",ASISTENCIA!AG15&lt;&gt;"J",ASISTENCIA!AG15&lt;&gt;"V",ASISTENCIA!AG15&lt;&gt;"F",ASISTENCIA!AG15&lt;&gt;""),SUMIF($F$13:$J$13,AM$13,$F16:$J16),"")</f>
        <v/>
      </c>
      <c r="AN16" s="28" t="str">
        <f>IF(AND(LEN($D16)&gt;0,SUMIF($F$13:$J$13,AN$13,$F16:$J16)&gt;0,ASISTENCIA!AH15&lt;&gt;"X",ASISTENCIA!AH15&lt;&gt;"L",ASISTENCIA!AH15&lt;&gt;"J",ASISTENCIA!AH15&lt;&gt;"V",ASISTENCIA!AH15&lt;&gt;"F",ASISTENCIA!AH15&lt;&gt;""),SUMIF($F$13:$J$13,AN$13,$F16:$J16),"")</f>
        <v/>
      </c>
      <c r="AO16" s="28" t="str">
        <f>IF(AND(LEN($D16)&gt;0,SUMIF($F$13:$J$13,AO$13,$F16:$J16)&gt;0,ASISTENCIA!AI15&lt;&gt;"X",ASISTENCIA!AI15&lt;&gt;"L",ASISTENCIA!AI15&lt;&gt;"J",ASISTENCIA!AI15&lt;&gt;"V",ASISTENCIA!AI15&lt;&gt;"F",ASISTENCIA!AI15&lt;&gt;""),SUMIF($F$13:$J$13,AO$13,$F16:$J16),"")</f>
        <v/>
      </c>
      <c r="AP16" s="28" t="str">
        <f>IF(AND(LEN($D16)&gt;0,SUMIF($F$13:$J$13,AP$13,$F16:$J16)&gt;0,ASISTENCIA!AJ15&lt;&gt;"X",ASISTENCIA!AJ15&lt;&gt;"L",ASISTENCIA!AJ15&lt;&gt;"J",ASISTENCIA!AJ15&lt;&gt;"V",ASISTENCIA!AJ15&lt;&gt;"F",ASISTENCIA!AJ15&lt;&gt;""),SUMIF($F$13:$J$13,AP$13,$F16:$J16),"")</f>
        <v/>
      </c>
      <c r="AQ16" s="28" t="str">
        <f>IF(AND(LEN($D16)&gt;0,SUMIF($F$13:$J$13,AQ$13,$F16:$J16)&gt;0,ASISTENCIA!AK15&lt;&gt;"X",ASISTENCIA!AK15&lt;&gt;"L",ASISTENCIA!AK15&lt;&gt;"J",ASISTENCIA!AK15&lt;&gt;"V",ASISTENCIA!AK15&lt;&gt;"F",ASISTENCIA!AK15&lt;&gt;""),SUMIF($F$13:$J$13,AQ$13,$F16:$J16),"")</f>
        <v/>
      </c>
      <c r="AR16" s="28" t="str">
        <f>IF(AND(LEN($D16)&gt;0,SUMIF($F$13:$J$13,AR$13,$F16:$J16)&gt;0,ASISTENCIA!AL15&lt;&gt;"X",ASISTENCIA!AL15&lt;&gt;"L",ASISTENCIA!AL15&lt;&gt;"J",ASISTENCIA!AL15&lt;&gt;"V",ASISTENCIA!AL15&lt;&gt;"F",ASISTENCIA!AL15&lt;&gt;""),SUMIF($F$13:$J$13,AR$13,$F16:$J16),"")</f>
        <v/>
      </c>
      <c r="AS16" s="28" t="str">
        <f>IF(AND(LEN($D16)&gt;0,SUMIF($F$13:$J$13,AS$13,$F16:$J16)&gt;0,ASISTENCIA!AM15&lt;&gt;"X",ASISTENCIA!AM15&lt;&gt;"L",ASISTENCIA!AM15&lt;&gt;"J",ASISTENCIA!AM15&lt;&gt;"V",ASISTENCIA!AM15&lt;&gt;"F",ASISTENCIA!AM15&lt;&gt;""),SUMIF($F$13:$J$13,AS$13,$F16:$J16),"")</f>
        <v/>
      </c>
      <c r="AT16" s="108" t="str">
        <f t="shared" si="3"/>
        <v/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5" x14ac:dyDescent="0.25">
      <c r="A17" s="18" t="e">
        <f t="shared" si="5"/>
        <v>#N/A</v>
      </c>
      <c r="B17" s="14" t="e">
        <f>IF(LEN(C17)&gt;0,VLOOKUP($O$4,DATA!$A$1:$S$1,2,FALSE),"")</f>
        <v>#N/A</v>
      </c>
      <c r="C17" s="15" t="str">
        <f t="shared" si="2"/>
        <v>MAYO</v>
      </c>
      <c r="D17" s="21" t="str">
        <f>IF(LEN(ASISTENCIA!E16)&gt;0,ASISTENCIA!E16,"")</f>
        <v>ORTEGA FRANCO, LIDIA GLADYS</v>
      </c>
      <c r="E17" s="110" t="str">
        <f>IF(LEN(D17)&gt;0,ASISTENCIA!F16,"")</f>
        <v>Profesor</v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IF(AND(LEN($D17)&gt;0,SUMIF($F$13:$J$13,O$13,$F17:$J17)&gt;0,ASISTENCIA!I16&lt;&gt;"X",ASISTENCIA!I16&lt;&gt;"L",ASISTENCIA!I16&lt;&gt;"J",ASISTENCIA!I16&lt;&gt;"V",ASISTENCIA!I16&lt;&gt;"F",ASISTENCIA!I16&lt;&gt;""),SUMIF($F$13:$J$13,O$13,$F17:$J17),"")</f>
        <v/>
      </c>
      <c r="P17" s="28" t="str">
        <f>IF(AND(LEN($D17)&gt;0,SUMIF($F$13:$J$13,P$13,$F17:$J17)&gt;0,ASISTENCIA!J16&lt;&gt;"X",ASISTENCIA!J16&lt;&gt;"L",ASISTENCIA!J16&lt;&gt;"J",ASISTENCIA!J16&lt;&gt;"V",ASISTENCIA!J16&lt;&gt;"F",ASISTENCIA!J16&lt;&gt;""),SUMIF($F$13:$J$13,P$13,$F17:$J17),"")</f>
        <v/>
      </c>
      <c r="Q17" s="28" t="str">
        <f>IF(AND(LEN($D17)&gt;0,SUMIF($F$13:$J$13,Q$13,$F17:$J17)&gt;0,ASISTENCIA!K16&lt;&gt;"X",ASISTENCIA!K16&lt;&gt;"L",ASISTENCIA!K16&lt;&gt;"J",ASISTENCIA!K16&lt;&gt;"V",ASISTENCIA!K16&lt;&gt;"F",ASISTENCIA!K16&lt;&gt;""),SUMIF($F$13:$J$13,Q$13,$F17:$J17),"")</f>
        <v/>
      </c>
      <c r="R17" s="28" t="str">
        <f>IF(AND(LEN($D17)&gt;0,SUMIF($F$13:$J$13,R$13,$F17:$J17)&gt;0,ASISTENCIA!L16&lt;&gt;"X",ASISTENCIA!L16&lt;&gt;"L",ASISTENCIA!L16&lt;&gt;"J",ASISTENCIA!L16&lt;&gt;"V",ASISTENCIA!L16&lt;&gt;"F",ASISTENCIA!L16&lt;&gt;""),SUMIF($F$13:$J$13,R$13,$F17:$J17),"")</f>
        <v/>
      </c>
      <c r="S17" s="28" t="str">
        <f>IF(AND(LEN($D17)&gt;0,SUMIF($F$13:$J$13,S$13,$F17:$J17)&gt;0,ASISTENCIA!M16&lt;&gt;"X",ASISTENCIA!M16&lt;&gt;"L",ASISTENCIA!M16&lt;&gt;"J",ASISTENCIA!M16&lt;&gt;"V",ASISTENCIA!M16&lt;&gt;"F",ASISTENCIA!M16&lt;&gt;""),SUMIF($F$13:$J$13,S$13,$F17:$J17),"")</f>
        <v/>
      </c>
      <c r="T17" s="28" t="str">
        <f>IF(AND(LEN($D17)&gt;0,SUMIF($F$13:$J$13,T$13,$F17:$J17)&gt;0,ASISTENCIA!N16&lt;&gt;"X",ASISTENCIA!N16&lt;&gt;"L",ASISTENCIA!N16&lt;&gt;"J",ASISTENCIA!N16&lt;&gt;"V",ASISTENCIA!N16&lt;&gt;"F",ASISTENCIA!N16&lt;&gt;""),SUMIF($F$13:$J$13,T$13,$F17:$J17),"")</f>
        <v/>
      </c>
      <c r="U17" s="28" t="str">
        <f>IF(AND(LEN($D17)&gt;0,SUMIF($F$13:$J$13,U$13,$F17:$J17)&gt;0,ASISTENCIA!O16&lt;&gt;"X",ASISTENCIA!O16&lt;&gt;"L",ASISTENCIA!O16&lt;&gt;"J",ASISTENCIA!O16&lt;&gt;"V",ASISTENCIA!O16&lt;&gt;"F",ASISTENCIA!O16&lt;&gt;""),SUMIF($F$13:$J$13,U$13,$F17:$J17),"")</f>
        <v/>
      </c>
      <c r="V17" s="28" t="str">
        <f>IF(AND(LEN($D17)&gt;0,SUMIF($F$13:$J$13,V$13,$F17:$J17)&gt;0,ASISTENCIA!P16&lt;&gt;"X",ASISTENCIA!P16&lt;&gt;"L",ASISTENCIA!P16&lt;&gt;"J",ASISTENCIA!P16&lt;&gt;"V",ASISTENCIA!P16&lt;&gt;"F",ASISTENCIA!P16&lt;&gt;""),SUMIF($F$13:$J$13,V$13,$F17:$J17),"")</f>
        <v/>
      </c>
      <c r="W17" s="28" t="str">
        <f>IF(AND(LEN($D17)&gt;0,SUMIF($F$13:$J$13,W$13,$F17:$J17)&gt;0,ASISTENCIA!Q16&lt;&gt;"X",ASISTENCIA!Q16&lt;&gt;"L",ASISTENCIA!Q16&lt;&gt;"J",ASISTENCIA!Q16&lt;&gt;"V",ASISTENCIA!Q16&lt;&gt;"F",ASISTENCIA!Q16&lt;&gt;""),SUMIF($F$13:$J$13,W$13,$F17:$J17),"")</f>
        <v/>
      </c>
      <c r="X17" s="28" t="str">
        <f>IF(AND(LEN($D17)&gt;0,SUMIF($F$13:$J$13,X$13,$F17:$J17)&gt;0,ASISTENCIA!R16&lt;&gt;"X",ASISTENCIA!R16&lt;&gt;"L",ASISTENCIA!R16&lt;&gt;"J",ASISTENCIA!R16&lt;&gt;"V",ASISTENCIA!R16&lt;&gt;"F",ASISTENCIA!R16&lt;&gt;""),SUMIF($F$13:$J$13,X$13,$F17:$J17),"")</f>
        <v/>
      </c>
      <c r="Y17" s="28" t="str">
        <f>IF(AND(LEN($D17)&gt;0,SUMIF($F$13:$J$13,Y$13,$F17:$J17)&gt;0,ASISTENCIA!S16&lt;&gt;"X",ASISTENCIA!S16&lt;&gt;"L",ASISTENCIA!S16&lt;&gt;"J",ASISTENCIA!S16&lt;&gt;"V",ASISTENCIA!S16&lt;&gt;"F",ASISTENCIA!S16&lt;&gt;""),SUMIF($F$13:$J$13,Y$13,$F17:$J17),"")</f>
        <v/>
      </c>
      <c r="Z17" s="28" t="str">
        <f>IF(AND(LEN($D17)&gt;0,SUMIF($F$13:$J$13,Z$13,$F17:$J17)&gt;0,ASISTENCIA!T16&lt;&gt;"X",ASISTENCIA!T16&lt;&gt;"L",ASISTENCIA!T16&lt;&gt;"J",ASISTENCIA!T16&lt;&gt;"V",ASISTENCIA!T16&lt;&gt;"F",ASISTENCIA!T16&lt;&gt;""),SUMIF($F$13:$J$13,Z$13,$F17:$J17),"")</f>
        <v/>
      </c>
      <c r="AA17" s="28" t="str">
        <f>IF(AND(LEN($D17)&gt;0,SUMIF($F$13:$J$13,AA$13,$F17:$J17)&gt;0,ASISTENCIA!U16&lt;&gt;"X",ASISTENCIA!U16&lt;&gt;"L",ASISTENCIA!U16&lt;&gt;"J",ASISTENCIA!U16&lt;&gt;"V",ASISTENCIA!U16&lt;&gt;"F",ASISTENCIA!U16&lt;&gt;""),SUMIF($F$13:$J$13,AA$13,$F17:$J17),"")</f>
        <v/>
      </c>
      <c r="AB17" s="28" t="str">
        <f>IF(AND(LEN($D17)&gt;0,SUMIF($F$13:$J$13,AB$13,$F17:$J17)&gt;0,ASISTENCIA!V16&lt;&gt;"X",ASISTENCIA!V16&lt;&gt;"L",ASISTENCIA!V16&lt;&gt;"J",ASISTENCIA!V16&lt;&gt;"V",ASISTENCIA!V16&lt;&gt;"F",ASISTENCIA!V16&lt;&gt;""),SUMIF($F$13:$J$13,AB$13,$F17:$J17),"")</f>
        <v/>
      </c>
      <c r="AC17" s="28" t="str">
        <f>IF(AND(LEN($D17)&gt;0,SUMIF($F$13:$J$13,AC$13,$F17:$J17)&gt;0,ASISTENCIA!W16&lt;&gt;"X",ASISTENCIA!W16&lt;&gt;"L",ASISTENCIA!W16&lt;&gt;"J",ASISTENCIA!W16&lt;&gt;"V",ASISTENCIA!W16&lt;&gt;"F",ASISTENCIA!W16&lt;&gt;""),SUMIF($F$13:$J$13,AC$13,$F17:$J17),"")</f>
        <v/>
      </c>
      <c r="AD17" s="28" t="str">
        <f>IF(AND(LEN($D17)&gt;0,SUMIF($F$13:$J$13,AD$13,$F17:$J17)&gt;0,ASISTENCIA!X16&lt;&gt;"X",ASISTENCIA!X16&lt;&gt;"L",ASISTENCIA!X16&lt;&gt;"J",ASISTENCIA!X16&lt;&gt;"V",ASISTENCIA!X16&lt;&gt;"F",ASISTENCIA!X16&lt;&gt;""),SUMIF($F$13:$J$13,AD$13,$F17:$J17),"")</f>
        <v/>
      </c>
      <c r="AE17" s="28" t="str">
        <f>IF(AND(LEN($D17)&gt;0,SUMIF($F$13:$J$13,AE$13,$F17:$J17)&gt;0,ASISTENCIA!Y16&lt;&gt;"X",ASISTENCIA!Y16&lt;&gt;"L",ASISTENCIA!Y16&lt;&gt;"J",ASISTENCIA!Y16&lt;&gt;"V",ASISTENCIA!Y16&lt;&gt;"F",ASISTENCIA!Y16&lt;&gt;""),SUMIF($F$13:$J$13,AE$13,$F17:$J17),"")</f>
        <v/>
      </c>
      <c r="AF17" s="28" t="str">
        <f>IF(AND(LEN($D17)&gt;0,SUMIF($F$13:$J$13,AF$13,$F17:$J17)&gt;0,ASISTENCIA!Z16&lt;&gt;"X",ASISTENCIA!Z16&lt;&gt;"L",ASISTENCIA!Z16&lt;&gt;"J",ASISTENCIA!Z16&lt;&gt;"V",ASISTENCIA!Z16&lt;&gt;"F",ASISTENCIA!Z16&lt;&gt;""),SUMIF($F$13:$J$13,AF$13,$F17:$J17),"")</f>
        <v/>
      </c>
      <c r="AG17" s="28" t="str">
        <f>IF(AND(LEN($D17)&gt;0,SUMIF($F$13:$J$13,AG$13,$F17:$J17)&gt;0,ASISTENCIA!AA16&lt;&gt;"X",ASISTENCIA!AA16&lt;&gt;"L",ASISTENCIA!AA16&lt;&gt;"J",ASISTENCIA!AA16&lt;&gt;"V",ASISTENCIA!AA16&lt;&gt;"F",ASISTENCIA!AA16&lt;&gt;""),SUMIF($F$13:$J$13,AG$13,$F17:$J17),"")</f>
        <v/>
      </c>
      <c r="AH17" s="28" t="str">
        <f>IF(AND(LEN($D17)&gt;0,SUMIF($F$13:$J$13,AH$13,$F17:$J17)&gt;0,ASISTENCIA!AB16&lt;&gt;"X",ASISTENCIA!AB16&lt;&gt;"L",ASISTENCIA!AB16&lt;&gt;"J",ASISTENCIA!AB16&lt;&gt;"V",ASISTENCIA!AB16&lt;&gt;"F",ASISTENCIA!AB16&lt;&gt;""),SUMIF($F$13:$J$13,AH$13,$F17:$J17),"")</f>
        <v/>
      </c>
      <c r="AI17" s="28" t="str">
        <f>IF(AND(LEN($D17)&gt;0,SUMIF($F$13:$J$13,AI$13,$F17:$J17)&gt;0,ASISTENCIA!AC16&lt;&gt;"X",ASISTENCIA!AC16&lt;&gt;"L",ASISTENCIA!AC16&lt;&gt;"J",ASISTENCIA!AC16&lt;&gt;"V",ASISTENCIA!AC16&lt;&gt;"F",ASISTENCIA!AC16&lt;&gt;""),SUMIF($F$13:$J$13,AI$13,$F17:$J17),"")</f>
        <v/>
      </c>
      <c r="AJ17" s="28" t="str">
        <f>IF(AND(LEN($D17)&gt;0,SUMIF($F$13:$J$13,AJ$13,$F17:$J17)&gt;0,ASISTENCIA!AD16&lt;&gt;"X",ASISTENCIA!AD16&lt;&gt;"L",ASISTENCIA!AD16&lt;&gt;"J",ASISTENCIA!AD16&lt;&gt;"V",ASISTENCIA!AD16&lt;&gt;"F",ASISTENCIA!AD16&lt;&gt;""),SUMIF($F$13:$J$13,AJ$13,$F17:$J17),"")</f>
        <v/>
      </c>
      <c r="AK17" s="28" t="str">
        <f>IF(AND(LEN($D17)&gt;0,SUMIF($F$13:$J$13,AK$13,$F17:$J17)&gt;0,ASISTENCIA!AE16&lt;&gt;"X",ASISTENCIA!AE16&lt;&gt;"L",ASISTENCIA!AE16&lt;&gt;"J",ASISTENCIA!AE16&lt;&gt;"V",ASISTENCIA!AE16&lt;&gt;"F",ASISTENCIA!AE16&lt;&gt;""),SUMIF($F$13:$J$13,AK$13,$F17:$J17),"")</f>
        <v/>
      </c>
      <c r="AL17" s="28" t="str">
        <f>IF(AND(LEN($D17)&gt;0,SUMIF($F$13:$J$13,AL$13,$F17:$J17)&gt;0,ASISTENCIA!AF16&lt;&gt;"X",ASISTENCIA!AF16&lt;&gt;"L",ASISTENCIA!AF16&lt;&gt;"J",ASISTENCIA!AF16&lt;&gt;"V",ASISTENCIA!AF16&lt;&gt;"F",ASISTENCIA!AF16&lt;&gt;""),SUMIF($F$13:$J$13,AL$13,$F17:$J17),"")</f>
        <v/>
      </c>
      <c r="AM17" s="28" t="str">
        <f>IF(AND(LEN($D17)&gt;0,SUMIF($F$13:$J$13,AM$13,$F17:$J17)&gt;0,ASISTENCIA!AG16&lt;&gt;"X",ASISTENCIA!AG16&lt;&gt;"L",ASISTENCIA!AG16&lt;&gt;"J",ASISTENCIA!AG16&lt;&gt;"V",ASISTENCIA!AG16&lt;&gt;"F",ASISTENCIA!AG16&lt;&gt;""),SUMIF($F$13:$J$13,AM$13,$F17:$J17),"")</f>
        <v/>
      </c>
      <c r="AN17" s="28" t="str">
        <f>IF(AND(LEN($D17)&gt;0,SUMIF($F$13:$J$13,AN$13,$F17:$J17)&gt;0,ASISTENCIA!AH16&lt;&gt;"X",ASISTENCIA!AH16&lt;&gt;"L",ASISTENCIA!AH16&lt;&gt;"J",ASISTENCIA!AH16&lt;&gt;"V",ASISTENCIA!AH16&lt;&gt;"F",ASISTENCIA!AH16&lt;&gt;""),SUMIF($F$13:$J$13,AN$13,$F17:$J17),"")</f>
        <v/>
      </c>
      <c r="AO17" s="28" t="str">
        <f>IF(AND(LEN($D17)&gt;0,SUMIF($F$13:$J$13,AO$13,$F17:$J17)&gt;0,ASISTENCIA!AI16&lt;&gt;"X",ASISTENCIA!AI16&lt;&gt;"L",ASISTENCIA!AI16&lt;&gt;"J",ASISTENCIA!AI16&lt;&gt;"V",ASISTENCIA!AI16&lt;&gt;"F",ASISTENCIA!AI16&lt;&gt;""),SUMIF($F$13:$J$13,AO$13,$F17:$J17),"")</f>
        <v/>
      </c>
      <c r="AP17" s="28" t="str">
        <f>IF(AND(LEN($D17)&gt;0,SUMIF($F$13:$J$13,AP$13,$F17:$J17)&gt;0,ASISTENCIA!AJ16&lt;&gt;"X",ASISTENCIA!AJ16&lt;&gt;"L",ASISTENCIA!AJ16&lt;&gt;"J",ASISTENCIA!AJ16&lt;&gt;"V",ASISTENCIA!AJ16&lt;&gt;"F",ASISTENCIA!AJ16&lt;&gt;""),SUMIF($F$13:$J$13,AP$13,$F17:$J17),"")</f>
        <v/>
      </c>
      <c r="AQ17" s="28" t="str">
        <f>IF(AND(LEN($D17)&gt;0,SUMIF($F$13:$J$13,AQ$13,$F17:$J17)&gt;0,ASISTENCIA!AK16&lt;&gt;"X",ASISTENCIA!AK16&lt;&gt;"L",ASISTENCIA!AK16&lt;&gt;"J",ASISTENCIA!AK16&lt;&gt;"V",ASISTENCIA!AK16&lt;&gt;"F",ASISTENCIA!AK16&lt;&gt;""),SUMIF($F$13:$J$13,AQ$13,$F17:$J17),"")</f>
        <v/>
      </c>
      <c r="AR17" s="28" t="str">
        <f>IF(AND(LEN($D17)&gt;0,SUMIF($F$13:$J$13,AR$13,$F17:$J17)&gt;0,ASISTENCIA!AL16&lt;&gt;"X",ASISTENCIA!AL16&lt;&gt;"L",ASISTENCIA!AL16&lt;&gt;"J",ASISTENCIA!AL16&lt;&gt;"V",ASISTENCIA!AL16&lt;&gt;"F",ASISTENCIA!AL16&lt;&gt;""),SUMIF($F$13:$J$13,AR$13,$F17:$J17),"")</f>
        <v/>
      </c>
      <c r="AS17" s="28" t="str">
        <f>IF(AND(LEN($D17)&gt;0,SUMIF($F$13:$J$13,AS$13,$F17:$J17)&gt;0,ASISTENCIA!AM16&lt;&gt;"X",ASISTENCIA!AM16&lt;&gt;"L",ASISTENCIA!AM16&lt;&gt;"J",ASISTENCIA!AM16&lt;&gt;"V",ASISTENCIA!AM16&lt;&gt;"F",ASISTENCIA!AM16&lt;&gt;""),SUMIF($F$13:$J$13,AS$13,$F17:$J17),"")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5" x14ac:dyDescent="0.25">
      <c r="A18" s="18" t="e">
        <f t="shared" si="5"/>
        <v>#N/A</v>
      </c>
      <c r="B18" s="14" t="e">
        <f>IF(LEN(C18)&gt;0,VLOOKUP($O$4,DATA!$A$1:$S$1,2,FALSE),"")</f>
        <v>#N/A</v>
      </c>
      <c r="C18" s="15" t="str">
        <f t="shared" si="2"/>
        <v>MAYO</v>
      </c>
      <c r="D18" s="21" t="str">
        <f>IF(LEN(ASISTENCIA!E17)&gt;0,ASISTENCIA!E17,"")</f>
        <v>CASTILLO ROMERO, Ermelinda</v>
      </c>
      <c r="E18" s="110" t="str">
        <f>IF(LEN(D18)&gt;0,ASISTENCIA!F17,"")</f>
        <v>Profesor</v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5" x14ac:dyDescent="0.25">
      <c r="A19" s="18" t="e">
        <f t="shared" si="5"/>
        <v>#N/A</v>
      </c>
      <c r="B19" s="14" t="e">
        <f>IF(LEN(C19)&gt;0,VLOOKUP($O$4,DATA!$A$1:$S$1,2,FALSE),"")</f>
        <v>#N/A</v>
      </c>
      <c r="C19" s="15" t="str">
        <f t="shared" si="2"/>
        <v>MAYO</v>
      </c>
      <c r="D19" s="21" t="str">
        <f>IF(LEN(ASISTENCIA!E18)&gt;0,ASISTENCIA!E18,"")</f>
        <v>FIGUEROA CACERES, MARINA HERMELINDA</v>
      </c>
      <c r="E19" s="110" t="str">
        <f>IF(LEN(D19)&gt;0,ASISTENCIA!F18,"")</f>
        <v>Profesor</v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5" x14ac:dyDescent="0.25">
      <c r="A20" s="18" t="e">
        <f t="shared" si="5"/>
        <v>#N/A</v>
      </c>
      <c r="B20" s="14" t="e">
        <f>IF(LEN(C20)&gt;0,VLOOKUP($O$4,DATA!$A$1:$S$1,2,FALSE),"")</f>
        <v>#N/A</v>
      </c>
      <c r="C20" s="15" t="str">
        <f t="shared" si="2"/>
        <v>MAYO</v>
      </c>
      <c r="D20" s="21" t="str">
        <f>IF(LEN(ASISTENCIA!E19)&gt;0,ASISTENCIA!E19,"")</f>
        <v xml:space="preserve">RAMOS NIETO, ROXANA </v>
      </c>
      <c r="E20" s="110" t="str">
        <f>IF(LEN(D20)&gt;0,ASISTENCIA!F19,"")</f>
        <v>Profesor</v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5" x14ac:dyDescent="0.25">
      <c r="A21" s="18" t="e">
        <f t="shared" si="5"/>
        <v>#N/A</v>
      </c>
      <c r="B21" s="14" t="e">
        <f>IF(LEN(C21)&gt;0,VLOOKUP($O$4,DATA!$A$1:$S$1,2,FALSE),"")</f>
        <v>#N/A</v>
      </c>
      <c r="C21" s="15" t="str">
        <f t="shared" si="2"/>
        <v>MAYO</v>
      </c>
      <c r="D21" s="21" t="str">
        <f>IF(LEN(ASISTENCIA!E20)&gt;0,ASISTENCIA!E20,"")</f>
        <v>FLORES  BARRIGA, GUIDO HIPOLITO</v>
      </c>
      <c r="E21" s="110" t="str">
        <f>IF(LEN(D21)&gt;0,ASISTENCIA!F20,"")</f>
        <v>Profesor</v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5" x14ac:dyDescent="0.25">
      <c r="A22" s="18" t="e">
        <f t="shared" si="5"/>
        <v>#N/A</v>
      </c>
      <c r="B22" s="14" t="e">
        <f>IF(LEN(C22)&gt;0,VLOOKUP($O$4,DATA!$A$1:$S$1,2,FALSE),"")</f>
        <v>#N/A</v>
      </c>
      <c r="C22" s="15" t="str">
        <f t="shared" si="2"/>
        <v>MAYO</v>
      </c>
      <c r="D22" s="21" t="str">
        <f>IF(LEN(ASISTENCIA!E21)&gt;0,ASISTENCIA!E21,"")</f>
        <v>RAMOS LLANOS, MARLENY</v>
      </c>
      <c r="E22" s="110" t="str">
        <f>IF(LEN(D22)&gt;0,ASISTENCIA!F21,"")</f>
        <v>Profesor</v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5" x14ac:dyDescent="0.25">
      <c r="A23" s="18" t="e">
        <f t="shared" si="5"/>
        <v>#N/A</v>
      </c>
      <c r="B23" s="14" t="e">
        <f>IF(LEN(C23)&gt;0,VLOOKUP($O$4,DATA!$A$1:$S$1,2,FALSE),"")</f>
        <v>#N/A</v>
      </c>
      <c r="C23" s="15" t="str">
        <f t="shared" si="2"/>
        <v>MAYO</v>
      </c>
      <c r="D23" s="21" t="str">
        <f>IF(LEN(ASISTENCIA!E22)&gt;0,ASISTENCIA!E22,"")</f>
        <v>GARNICA BUSTINZA, MARCIA</v>
      </c>
      <c r="E23" s="110" t="str">
        <f>IF(LEN(D23)&gt;0,ASISTENCIA!F22,"")</f>
        <v>Profesor</v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5" x14ac:dyDescent="0.25">
      <c r="A24" s="18" t="e">
        <f t="shared" si="5"/>
        <v>#N/A</v>
      </c>
      <c r="B24" s="14" t="e">
        <f>IF(LEN(C24)&gt;0,VLOOKUP($O$4,DATA!$A$1:$S$1,2,FALSE),"")</f>
        <v>#N/A</v>
      </c>
      <c r="C24" s="15" t="str">
        <f t="shared" si="2"/>
        <v>MAYO</v>
      </c>
      <c r="D24" s="21" t="str">
        <f>IF(LEN(ASISTENCIA!E23)&gt;0,ASISTENCIA!E23,"")</f>
        <v>HUACCA  MAMANI, ADRIAN</v>
      </c>
      <c r="E24" s="110" t="str">
        <f>IF(LEN(D24)&gt;0,ASISTENCIA!F23,"")</f>
        <v>Profesor</v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5" x14ac:dyDescent="0.25">
      <c r="A25" s="18" t="e">
        <f t="shared" si="5"/>
        <v>#N/A</v>
      </c>
      <c r="B25" s="14" t="e">
        <f>IF(LEN(C25)&gt;0,VLOOKUP($O$4,DATA!$A$1:$S$1,2,FALSE),"")</f>
        <v>#N/A</v>
      </c>
      <c r="C25" s="15" t="str">
        <f t="shared" si="2"/>
        <v>MAYO</v>
      </c>
      <c r="D25" s="21" t="str">
        <f>IF(LEN(ASISTENCIA!E24)&gt;0,ASISTENCIA!E24,"")</f>
        <v>CONDORI  MONTESINOS, NORMA LEONOR</v>
      </c>
      <c r="E25" s="110" t="str">
        <f>IF(LEN(D25)&gt;0,ASISTENCIA!F24,"")</f>
        <v>Profesor</v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5" x14ac:dyDescent="0.25">
      <c r="A26" s="18" t="e">
        <f t="shared" si="5"/>
        <v>#N/A</v>
      </c>
      <c r="B26" s="14" t="e">
        <f>IF(LEN(C26)&gt;0,VLOOKUP($O$4,DATA!$A$1:$S$1,2,FALSE),"")</f>
        <v>#N/A</v>
      </c>
      <c r="C26" s="15" t="str">
        <f t="shared" si="2"/>
        <v>MAYO</v>
      </c>
      <c r="D26" s="21" t="str">
        <f>IF(LEN(ASISTENCIA!E25)&gt;0,ASISTENCIA!E25,"")</f>
        <v>AGUILAR AGUILAR, BEATRIZ</v>
      </c>
      <c r="E26" s="110" t="str">
        <f>IF(LEN(D26)&gt;0,ASISTENCIA!F25,"")</f>
        <v>Profesor</v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5" x14ac:dyDescent="0.25">
      <c r="A27" s="18" t="e">
        <f t="shared" si="5"/>
        <v>#N/A</v>
      </c>
      <c r="B27" s="14" t="e">
        <f>IF(LEN(C27)&gt;0,VLOOKUP($O$4,DATA!$A$1:$S$1,2,FALSE),"")</f>
        <v>#N/A</v>
      </c>
      <c r="C27" s="15" t="str">
        <f t="shared" si="2"/>
        <v>MAYO</v>
      </c>
      <c r="D27" s="21" t="str">
        <f>IF(LEN(ASISTENCIA!E26)&gt;0,ASISTENCIA!E26,"")</f>
        <v>RIOS  SALAS , SUSANA NORA</v>
      </c>
      <c r="E27" s="110" t="str">
        <f>IF(LEN(D27)&gt;0,ASISTENCIA!F26,"")</f>
        <v>Profesor</v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5" x14ac:dyDescent="0.25">
      <c r="A28" s="18" t="e">
        <f t="shared" si="5"/>
        <v>#N/A</v>
      </c>
      <c r="B28" s="14" t="e">
        <f>IF(LEN(C28)&gt;0,VLOOKUP($O$4,DATA!$A$1:$S$1,2,FALSE),"")</f>
        <v>#N/A</v>
      </c>
      <c r="C28" s="15" t="str">
        <f t="shared" si="2"/>
        <v>MAYO</v>
      </c>
      <c r="D28" s="21" t="str">
        <f>IF(LEN(ASISTENCIA!E27)&gt;0,ASISTENCIA!E27,"")</f>
        <v>LLAVE FLORES , SIMON</v>
      </c>
      <c r="E28" s="110" t="str">
        <f>IF(LEN(D28)&gt;0,ASISTENCIA!F27,"")</f>
        <v>Profesor</v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5" x14ac:dyDescent="0.25">
      <c r="A29" s="18" t="e">
        <f t="shared" si="5"/>
        <v>#N/A</v>
      </c>
      <c r="B29" s="14" t="e">
        <f>IF(LEN(C29)&gt;0,VLOOKUP($O$4,DATA!$A$1:$S$1,2,FALSE),"")</f>
        <v>#N/A</v>
      </c>
      <c r="C29" s="15" t="str">
        <f t="shared" si="2"/>
        <v>MAYO</v>
      </c>
      <c r="D29" s="21" t="str">
        <f>IF(LEN(ASISTENCIA!E28)&gt;0,ASISTENCIA!E28,"")</f>
        <v>CHAMBILLA ASQUI, YANETH</v>
      </c>
      <c r="E29" s="110" t="str">
        <f>IF(LEN(D29)&gt;0,ASISTENCIA!F28,"")</f>
        <v>Profesor</v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5" x14ac:dyDescent="0.25">
      <c r="A30" s="18" t="e">
        <f t="shared" si="5"/>
        <v>#N/A</v>
      </c>
      <c r="B30" s="14" t="e">
        <f>IF(LEN(C30)&gt;0,VLOOKUP($O$4,DATA!$A$1:$S$1,2,FALSE),"")</f>
        <v>#N/A</v>
      </c>
      <c r="C30" s="15" t="str">
        <f t="shared" si="2"/>
        <v>MAYO</v>
      </c>
      <c r="D30" s="21" t="str">
        <f>IF(LEN(ASISTENCIA!E29)&gt;0,ASISTENCIA!E29,"")</f>
        <v>CACHICATARI MAMANI, ELIZABETH</v>
      </c>
      <c r="E30" s="110" t="str">
        <f>IF(LEN(D30)&gt;0,ASISTENCIA!F29,"")</f>
        <v>Profesor</v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5" x14ac:dyDescent="0.25">
      <c r="A31" s="18" t="e">
        <f t="shared" si="5"/>
        <v>#N/A</v>
      </c>
      <c r="B31" s="14" t="e">
        <f>IF(LEN(C31)&gt;0,VLOOKUP($O$4,DATA!$A$1:$S$1,2,FALSE),"")</f>
        <v>#N/A</v>
      </c>
      <c r="C31" s="15" t="str">
        <f t="shared" si="2"/>
        <v>MAYO</v>
      </c>
      <c r="D31" s="21" t="str">
        <f>IF(LEN(ASISTENCIA!E30)&gt;0,ASISTENCIA!E30,"")</f>
        <v>ANCHAPURI APAZA, FREDDY</v>
      </c>
      <c r="E31" s="110" t="str">
        <f>IF(LEN(D31)&gt;0,ASISTENCIA!F30,"")</f>
        <v>Profesor</v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5" x14ac:dyDescent="0.2">
      <c r="A32" s="18" t="e">
        <f t="shared" si="5"/>
        <v>#N/A</v>
      </c>
      <c r="B32" s="14" t="e">
        <f>IF(LEN(C32)&gt;0,VLOOKUP($O$4,DATA!$A$1:$S$1,2,FALSE),"")</f>
        <v>#N/A</v>
      </c>
      <c r="C32" s="15" t="str">
        <f t="shared" si="2"/>
        <v>MAYO</v>
      </c>
      <c r="D32" s="21" t="str">
        <f>IF(LEN(ASISTENCIA!E31)&gt;0,ASISTENCIA!E31,"")</f>
        <v>PEREZ NINA, DENYS</v>
      </c>
      <c r="E32" s="110" t="str">
        <f>IF(LEN(D32)&gt;0,ASISTENCIA!F31,"")</f>
        <v>Profesor</v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5" x14ac:dyDescent="0.2">
      <c r="A33" s="18" t="e">
        <f t="shared" si="5"/>
        <v>#N/A</v>
      </c>
      <c r="B33" s="14" t="e">
        <f>IF(LEN(C33)&gt;0,VLOOKUP($O$4,DATA!$A$1:$S$1,2,FALSE),"")</f>
        <v>#N/A</v>
      </c>
      <c r="C33" s="15" t="str">
        <f t="shared" si="2"/>
        <v>MAYO</v>
      </c>
      <c r="D33" s="21" t="str">
        <f>IF(LEN(ASISTENCIA!E32)&gt;0,ASISTENCIA!E32,"")</f>
        <v>VELA  SANTOS, NESTOR LUCHO</v>
      </c>
      <c r="E33" s="110" t="str">
        <f>IF(LEN(D33)&gt;0,ASISTENCIA!F32,"")</f>
        <v>Profesor</v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5" x14ac:dyDescent="0.2">
      <c r="A34" s="18" t="e">
        <f t="shared" si="5"/>
        <v>#N/A</v>
      </c>
      <c r="B34" s="14" t="e">
        <f>IF(LEN(C34)&gt;0,VLOOKUP($O$4,DATA!$A$1:$S$1,2,FALSE),"")</f>
        <v>#N/A</v>
      </c>
      <c r="C34" s="15" t="str">
        <f t="shared" si="2"/>
        <v>MAYO</v>
      </c>
      <c r="D34" s="21" t="str">
        <f>IF(LEN(ASISTENCIA!E33)&gt;0,ASISTENCIA!E33,"")</f>
        <v>ORDOÑEZ IGNACIOS, ARMINDA MARCIA</v>
      </c>
      <c r="E34" s="110" t="str">
        <f>IF(LEN(D34)&gt;0,ASISTENCIA!F33,"")</f>
        <v>Profesor</v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5" x14ac:dyDescent="0.2">
      <c r="A35" s="18" t="e">
        <f t="shared" si="5"/>
        <v>#N/A</v>
      </c>
      <c r="B35" s="14" t="e">
        <f>IF(LEN(C35)&gt;0,VLOOKUP($O$4,DATA!$A$1:$S$1,2,FALSE),"")</f>
        <v>#N/A</v>
      </c>
      <c r="C35" s="15" t="str">
        <f t="shared" si="2"/>
        <v>MAYO</v>
      </c>
      <c r="D35" s="21" t="str">
        <f>IF(LEN(ASISTENCIA!E34)&gt;0,ASISTENCIA!E34,"")</f>
        <v>LUQUE MASCO, MEYER</v>
      </c>
      <c r="E35" s="110" t="str">
        <f>IF(LEN(D35)&gt;0,ASISTENCIA!F34,"")</f>
        <v>Profesor</v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5" x14ac:dyDescent="0.2">
      <c r="A36" s="18" t="e">
        <f t="shared" si="5"/>
        <v>#N/A</v>
      </c>
      <c r="B36" s="14" t="e">
        <f>IF(LEN(C36)&gt;0,VLOOKUP($O$4,DATA!$A$1:$S$1,2,FALSE),"")</f>
        <v>#N/A</v>
      </c>
      <c r="C36" s="15" t="str">
        <f t="shared" si="2"/>
        <v>MAYO</v>
      </c>
      <c r="D36" s="21" t="str">
        <f>IF(LEN(ASISTENCIA!E35)&gt;0,ASISTENCIA!E35,"")</f>
        <v>CHATA CLAROA JUAN JOSÉ</v>
      </c>
      <c r="E36" s="110" t="str">
        <f>IF(LEN(D36)&gt;0,ASISTENCIA!F35,"")</f>
        <v>Profesor</v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str">
        <f>IF(AND(LEN($D36)&gt;0,SUMIF($F$13:$J$13,O$13,$F36:$J36)&gt;0,ASISTENCIA!I35&lt;&gt;"X",ASISTENCIA!I35&lt;&gt;"L",ASISTENCIA!I35&lt;&gt;"J",ASISTENCIA!I35&lt;&gt;"V",ASISTENCIA!I35&lt;&gt;"F",ASISTENCIA!I35&lt;&gt;""),SUMIF($F$13:$J$13,O$13,$F36:$J36),"")</f>
        <v/>
      </c>
      <c r="P36" s="28" t="str">
        <f>IF(AND(LEN($D36)&gt;0,SUMIF($F$13:$J$13,P$13,$F36:$J36)&gt;0,ASISTENCIA!J35&lt;&gt;"X",ASISTENCIA!J35&lt;&gt;"L",ASISTENCIA!J35&lt;&gt;"J",ASISTENCIA!J35&lt;&gt;"V",ASISTENCIA!J35&lt;&gt;"F",ASISTENCIA!J35&lt;&gt;""),SUMIF($F$13:$J$13,P$13,$F36:$J36),"")</f>
        <v/>
      </c>
      <c r="Q36" s="28" t="str">
        <f>IF(AND(LEN($D36)&gt;0,SUMIF($F$13:$J$13,Q$13,$F36:$J36)&gt;0,ASISTENCIA!K35&lt;&gt;"X",ASISTENCIA!K35&lt;&gt;"L",ASISTENCIA!K35&lt;&gt;"J",ASISTENCIA!K35&lt;&gt;"V",ASISTENCIA!K35&lt;&gt;"F",ASISTENCIA!K35&lt;&gt;""),SUMIF($F$13:$J$13,Q$13,$F36:$J36),"")</f>
        <v/>
      </c>
      <c r="R36" s="28" t="str">
        <f>IF(AND(LEN($D36)&gt;0,SUMIF($F$13:$J$13,R$13,$F36:$J36)&gt;0,ASISTENCIA!L35&lt;&gt;"X",ASISTENCIA!L35&lt;&gt;"L",ASISTENCIA!L35&lt;&gt;"J",ASISTENCIA!L35&lt;&gt;"V",ASISTENCIA!L35&lt;&gt;"F",ASISTENCIA!L35&lt;&gt;""),SUMIF($F$13:$J$13,R$13,$F36:$J36),"")</f>
        <v/>
      </c>
      <c r="S36" s="28" t="str">
        <f>IF(AND(LEN($D36)&gt;0,SUMIF($F$13:$J$13,S$13,$F36:$J36)&gt;0,ASISTENCIA!M35&lt;&gt;"X",ASISTENCIA!M35&lt;&gt;"L",ASISTENCIA!M35&lt;&gt;"J",ASISTENCIA!M35&lt;&gt;"V",ASISTENCIA!M35&lt;&gt;"F",ASISTENCIA!M35&lt;&gt;""),SUMIF($F$13:$J$13,S$13,$F36:$J36),"")</f>
        <v/>
      </c>
      <c r="T36" s="28" t="str">
        <f>IF(AND(LEN($D36)&gt;0,SUMIF($F$13:$J$13,T$13,$F36:$J36)&gt;0,ASISTENCIA!N35&lt;&gt;"X",ASISTENCIA!N35&lt;&gt;"L",ASISTENCIA!N35&lt;&gt;"J",ASISTENCIA!N35&lt;&gt;"V",ASISTENCIA!N35&lt;&gt;"F",ASISTENCIA!N35&lt;&gt;""),SUMIF($F$13:$J$13,T$13,$F36:$J36),"")</f>
        <v/>
      </c>
      <c r="U36" s="28" t="str">
        <f>IF(AND(LEN($D36)&gt;0,SUMIF($F$13:$J$13,U$13,$F36:$J36)&gt;0,ASISTENCIA!O35&lt;&gt;"X",ASISTENCIA!O35&lt;&gt;"L",ASISTENCIA!O35&lt;&gt;"J",ASISTENCIA!O35&lt;&gt;"V",ASISTENCIA!O35&lt;&gt;"F",ASISTENCIA!O35&lt;&gt;""),SUMIF($F$13:$J$13,U$13,$F36:$J36),"")</f>
        <v/>
      </c>
      <c r="V36" s="28" t="str">
        <f>IF(AND(LEN($D36)&gt;0,SUMIF($F$13:$J$13,V$13,$F36:$J36)&gt;0,ASISTENCIA!P35&lt;&gt;"X",ASISTENCIA!P35&lt;&gt;"L",ASISTENCIA!P35&lt;&gt;"J",ASISTENCIA!P35&lt;&gt;"V",ASISTENCIA!P35&lt;&gt;"F",ASISTENCIA!P35&lt;&gt;""),SUMIF($F$13:$J$13,V$13,$F36:$J36),"")</f>
        <v/>
      </c>
      <c r="W36" s="28" t="str">
        <f>IF(AND(LEN($D36)&gt;0,SUMIF($F$13:$J$13,W$13,$F36:$J36)&gt;0,ASISTENCIA!Q35&lt;&gt;"X",ASISTENCIA!Q35&lt;&gt;"L",ASISTENCIA!Q35&lt;&gt;"J",ASISTENCIA!Q35&lt;&gt;"V",ASISTENCIA!Q35&lt;&gt;"F",ASISTENCIA!Q35&lt;&gt;""),SUMIF($F$13:$J$13,W$13,$F36:$J36),"")</f>
        <v/>
      </c>
      <c r="X36" s="28" t="str">
        <f>IF(AND(LEN($D36)&gt;0,SUMIF($F$13:$J$13,X$13,$F36:$J36)&gt;0,ASISTENCIA!R35&lt;&gt;"X",ASISTENCIA!R35&lt;&gt;"L",ASISTENCIA!R35&lt;&gt;"J",ASISTENCIA!R35&lt;&gt;"V",ASISTENCIA!R35&lt;&gt;"F",ASISTENCIA!R35&lt;&gt;""),SUMIF($F$13:$J$13,X$13,$F36:$J36),"")</f>
        <v/>
      </c>
      <c r="Y36" s="28" t="str">
        <f>IF(AND(LEN($D36)&gt;0,SUMIF($F$13:$J$13,Y$13,$F36:$J36)&gt;0,ASISTENCIA!S35&lt;&gt;"X",ASISTENCIA!S35&lt;&gt;"L",ASISTENCIA!S35&lt;&gt;"J",ASISTENCIA!S35&lt;&gt;"V",ASISTENCIA!S35&lt;&gt;"F",ASISTENCIA!S35&lt;&gt;""),SUMIF($F$13:$J$13,Y$13,$F36:$J36),"")</f>
        <v/>
      </c>
      <c r="Z36" s="28" t="str">
        <f>IF(AND(LEN($D36)&gt;0,SUMIF($F$13:$J$13,Z$13,$F36:$J36)&gt;0,ASISTENCIA!T35&lt;&gt;"X",ASISTENCIA!T35&lt;&gt;"L",ASISTENCIA!T35&lt;&gt;"J",ASISTENCIA!T35&lt;&gt;"V",ASISTENCIA!T35&lt;&gt;"F",ASISTENCIA!T35&lt;&gt;""),SUMIF($F$13:$J$13,Z$13,$F36:$J36),"")</f>
        <v/>
      </c>
      <c r="AA36" s="28" t="str">
        <f>IF(AND(LEN($D36)&gt;0,SUMIF($F$13:$J$13,AA$13,$F36:$J36)&gt;0,ASISTENCIA!U35&lt;&gt;"X",ASISTENCIA!U35&lt;&gt;"L",ASISTENCIA!U35&lt;&gt;"J",ASISTENCIA!U35&lt;&gt;"V",ASISTENCIA!U35&lt;&gt;"F",ASISTENCIA!U35&lt;&gt;""),SUMIF($F$13:$J$13,AA$13,$F36:$J36),"")</f>
        <v/>
      </c>
      <c r="AB36" s="28" t="str">
        <f>IF(AND(LEN($D36)&gt;0,SUMIF($F$13:$J$13,AB$13,$F36:$J36)&gt;0,ASISTENCIA!V35&lt;&gt;"X",ASISTENCIA!V35&lt;&gt;"L",ASISTENCIA!V35&lt;&gt;"J",ASISTENCIA!V35&lt;&gt;"V",ASISTENCIA!V35&lt;&gt;"F",ASISTENCIA!V35&lt;&gt;""),SUMIF($F$13:$J$13,AB$13,$F36:$J36),"")</f>
        <v/>
      </c>
      <c r="AC36" s="28" t="str">
        <f>IF(AND(LEN($D36)&gt;0,SUMIF($F$13:$J$13,AC$13,$F36:$J36)&gt;0,ASISTENCIA!W35&lt;&gt;"X",ASISTENCIA!W35&lt;&gt;"L",ASISTENCIA!W35&lt;&gt;"J",ASISTENCIA!W35&lt;&gt;"V",ASISTENCIA!W35&lt;&gt;"F",ASISTENCIA!W35&lt;&gt;""),SUMIF($F$13:$J$13,AC$13,$F36:$J36),"")</f>
        <v/>
      </c>
      <c r="AD36" s="28" t="str">
        <f>IF(AND(LEN($D36)&gt;0,SUMIF($F$13:$J$13,AD$13,$F36:$J36)&gt;0,ASISTENCIA!X35&lt;&gt;"X",ASISTENCIA!X35&lt;&gt;"L",ASISTENCIA!X35&lt;&gt;"J",ASISTENCIA!X35&lt;&gt;"V",ASISTENCIA!X35&lt;&gt;"F",ASISTENCIA!X35&lt;&gt;""),SUMIF($F$13:$J$13,AD$13,$F36:$J36),"")</f>
        <v/>
      </c>
      <c r="AE36" s="28" t="str">
        <f>IF(AND(LEN($D36)&gt;0,SUMIF($F$13:$J$13,AE$13,$F36:$J36)&gt;0,ASISTENCIA!Y35&lt;&gt;"X",ASISTENCIA!Y35&lt;&gt;"L",ASISTENCIA!Y35&lt;&gt;"J",ASISTENCIA!Y35&lt;&gt;"V",ASISTENCIA!Y35&lt;&gt;"F",ASISTENCIA!Y35&lt;&gt;""),SUMIF($F$13:$J$13,AE$13,$F36:$J36),"")</f>
        <v/>
      </c>
      <c r="AF36" s="28" t="str">
        <f>IF(AND(LEN($D36)&gt;0,SUMIF($F$13:$J$13,AF$13,$F36:$J36)&gt;0,ASISTENCIA!Z35&lt;&gt;"X",ASISTENCIA!Z35&lt;&gt;"L",ASISTENCIA!Z35&lt;&gt;"J",ASISTENCIA!Z35&lt;&gt;"V",ASISTENCIA!Z35&lt;&gt;"F",ASISTENCIA!Z35&lt;&gt;""),SUMIF($F$13:$J$13,AF$13,$F36:$J36),"")</f>
        <v/>
      </c>
      <c r="AG36" s="28" t="str">
        <f>IF(AND(LEN($D36)&gt;0,SUMIF($F$13:$J$13,AG$13,$F36:$J36)&gt;0,ASISTENCIA!AA35&lt;&gt;"X",ASISTENCIA!AA35&lt;&gt;"L",ASISTENCIA!AA35&lt;&gt;"J",ASISTENCIA!AA35&lt;&gt;"V",ASISTENCIA!AA35&lt;&gt;"F",ASISTENCIA!AA35&lt;&gt;""),SUMIF($F$13:$J$13,AG$13,$F36:$J36),"")</f>
        <v/>
      </c>
      <c r="AH36" s="28" t="str">
        <f>IF(AND(LEN($D36)&gt;0,SUMIF($F$13:$J$13,AH$13,$F36:$J36)&gt;0,ASISTENCIA!AB35&lt;&gt;"X",ASISTENCIA!AB35&lt;&gt;"L",ASISTENCIA!AB35&lt;&gt;"J",ASISTENCIA!AB35&lt;&gt;"V",ASISTENCIA!AB35&lt;&gt;"F",ASISTENCIA!AB35&lt;&gt;""),SUMIF($F$13:$J$13,AH$13,$F36:$J36),"")</f>
        <v/>
      </c>
      <c r="AI36" s="28" t="str">
        <f>IF(AND(LEN($D36)&gt;0,SUMIF($F$13:$J$13,AI$13,$F36:$J36)&gt;0,ASISTENCIA!AC35&lt;&gt;"X",ASISTENCIA!AC35&lt;&gt;"L",ASISTENCIA!AC35&lt;&gt;"J",ASISTENCIA!AC35&lt;&gt;"V",ASISTENCIA!AC35&lt;&gt;"F",ASISTENCIA!AC35&lt;&gt;""),SUMIF($F$13:$J$13,AI$13,$F36:$J36),"")</f>
        <v/>
      </c>
      <c r="AJ36" s="28" t="str">
        <f>IF(AND(LEN($D36)&gt;0,SUMIF($F$13:$J$13,AJ$13,$F36:$J36)&gt;0,ASISTENCIA!AD35&lt;&gt;"X",ASISTENCIA!AD35&lt;&gt;"L",ASISTENCIA!AD35&lt;&gt;"J",ASISTENCIA!AD35&lt;&gt;"V",ASISTENCIA!AD35&lt;&gt;"F",ASISTENCIA!AD35&lt;&gt;""),SUMIF($F$13:$J$13,AJ$13,$F36:$J36),"")</f>
        <v/>
      </c>
      <c r="AK36" s="28" t="str">
        <f>IF(AND(LEN($D36)&gt;0,SUMIF($F$13:$J$13,AK$13,$F36:$J36)&gt;0,ASISTENCIA!AE35&lt;&gt;"X",ASISTENCIA!AE35&lt;&gt;"L",ASISTENCIA!AE35&lt;&gt;"J",ASISTENCIA!AE35&lt;&gt;"V",ASISTENCIA!AE35&lt;&gt;"F",ASISTENCIA!AE35&lt;&gt;""),SUMIF($F$13:$J$13,AK$13,$F36:$J36),"")</f>
        <v/>
      </c>
      <c r="AL36" s="28" t="str">
        <f>IF(AND(LEN($D36)&gt;0,SUMIF($F$13:$J$13,AL$13,$F36:$J36)&gt;0,ASISTENCIA!AF35&lt;&gt;"X",ASISTENCIA!AF35&lt;&gt;"L",ASISTENCIA!AF35&lt;&gt;"J",ASISTENCIA!AF35&lt;&gt;"V",ASISTENCIA!AF35&lt;&gt;"F",ASISTENCIA!AF35&lt;&gt;""),SUMIF($F$13:$J$13,AL$13,$F36:$J36),"")</f>
        <v/>
      </c>
      <c r="AM36" s="28" t="str">
        <f>IF(AND(LEN($D36)&gt;0,SUMIF($F$13:$J$13,AM$13,$F36:$J36)&gt;0,ASISTENCIA!AG35&lt;&gt;"X",ASISTENCIA!AG35&lt;&gt;"L",ASISTENCIA!AG35&lt;&gt;"J",ASISTENCIA!AG35&lt;&gt;"V",ASISTENCIA!AG35&lt;&gt;"F",ASISTENCIA!AG35&lt;&gt;""),SUMIF($F$13:$J$13,AM$13,$F36:$J36),"")</f>
        <v/>
      </c>
      <c r="AN36" s="28" t="str">
        <f>IF(AND(LEN($D36)&gt;0,SUMIF($F$13:$J$13,AN$13,$F36:$J36)&gt;0,ASISTENCIA!AH35&lt;&gt;"X",ASISTENCIA!AH35&lt;&gt;"L",ASISTENCIA!AH35&lt;&gt;"J",ASISTENCIA!AH35&lt;&gt;"V",ASISTENCIA!AH35&lt;&gt;"F",ASISTENCIA!AH35&lt;&gt;""),SUMIF($F$13:$J$13,AN$13,$F36:$J36),"")</f>
        <v/>
      </c>
      <c r="AO36" s="28" t="str">
        <f>IF(AND(LEN($D36)&gt;0,SUMIF($F$13:$J$13,AO$13,$F36:$J36)&gt;0,ASISTENCIA!AI35&lt;&gt;"X",ASISTENCIA!AI35&lt;&gt;"L",ASISTENCIA!AI35&lt;&gt;"J",ASISTENCIA!AI35&lt;&gt;"V",ASISTENCIA!AI35&lt;&gt;"F",ASISTENCIA!AI35&lt;&gt;""),SUMIF($F$13:$J$13,AO$13,$F36:$J36),"")</f>
        <v/>
      </c>
      <c r="AP36" s="28" t="str">
        <f>IF(AND(LEN($D36)&gt;0,SUMIF($F$13:$J$13,AP$13,$F36:$J36)&gt;0,ASISTENCIA!AJ35&lt;&gt;"X",ASISTENCIA!AJ35&lt;&gt;"L",ASISTENCIA!AJ35&lt;&gt;"J",ASISTENCIA!AJ35&lt;&gt;"V",ASISTENCIA!AJ35&lt;&gt;"F",ASISTENCIA!AJ35&lt;&gt;""),SUMIF($F$13:$J$13,AP$13,$F36:$J36),"")</f>
        <v/>
      </c>
      <c r="AQ36" s="28" t="str">
        <f>IF(AND(LEN($D36)&gt;0,SUMIF($F$13:$J$13,AQ$13,$F36:$J36)&gt;0,ASISTENCIA!AK35&lt;&gt;"X",ASISTENCIA!AK35&lt;&gt;"L",ASISTENCIA!AK35&lt;&gt;"J",ASISTENCIA!AK35&lt;&gt;"V",ASISTENCIA!AK35&lt;&gt;"F",ASISTENCIA!AK35&lt;&gt;""),SUMIF($F$13:$J$13,AQ$13,$F36:$J36),"")</f>
        <v/>
      </c>
      <c r="AR36" s="28" t="str">
        <f>IF(AND(LEN($D36)&gt;0,SUMIF($F$13:$J$13,AR$13,$F36:$J36)&gt;0,ASISTENCIA!AL35&lt;&gt;"X",ASISTENCIA!AL35&lt;&gt;"L",ASISTENCIA!AL35&lt;&gt;"J",ASISTENCIA!AL35&lt;&gt;"V",ASISTENCIA!AL35&lt;&gt;"F",ASISTENCIA!AL35&lt;&gt;""),SUMIF($F$13:$J$13,AR$13,$F36:$J36),"")</f>
        <v/>
      </c>
      <c r="AS36" s="28" t="str">
        <f>IF(AND(LEN($D36)&gt;0,SUMIF($F$13:$J$13,AS$13,$F36:$J36)&gt;0,ASISTENCIA!AM35&lt;&gt;"X",ASISTENCIA!AM35&lt;&gt;"L",ASISTENCIA!AM35&lt;&gt;"J",ASISTENCIA!AM35&lt;&gt;"V",ASISTENCIA!AM35&lt;&gt;"F",ASISTENCIA!AM35&lt;&gt;""),SUMIF($F$13:$J$13,AS$13,$F36:$J36),"")</f>
        <v/>
      </c>
      <c r="AT36" s="108" t="str">
        <f t="shared" si="3"/>
        <v/>
      </c>
      <c r="AX36" s="103" t="str">
        <f>IF(AND(LEN($D36)&gt;0,SUMIF($F$13:$J$13,AX$13,$F36:$J36)&gt;0,ASISTENCIA!AU35&lt;&gt;"X",ASISTENCIA!AU35&lt;&gt;"L",ASISTENCIA!AU35&lt;&gt;"J",ASISTENCIA!AU35&lt;&gt;"F"),SUMIF($F$13:$J$13,AX$13,$F36:$J36),"")</f>
        <v/>
      </c>
      <c r="AY36" s="103" t="str">
        <f>IF(AND(LEN($D36)&gt;0,SUMIF($F$13:$J$13,AY$13,$F36:$J36)&gt;0,ASISTENCIA!AV35&lt;&gt;"X",ASISTENCIA!AV35&lt;&gt;"L",ASISTENCIA!AV35&lt;&gt;"J",ASISTENCIA!AV35&lt;&gt;"F"),SUMIF($F$13:$J$13,AY$13,$F36:$J36),"")</f>
        <v/>
      </c>
      <c r="AZ36" s="103" t="str">
        <f>IF(AND(LEN($D36)&gt;0,SUMIF($F$13:$J$13,AZ$13,$F36:$J36)&gt;0,ASISTENCIA!AW35&lt;&gt;"X",ASISTENCIA!AW35&lt;&gt;"L",ASISTENCIA!AW35&lt;&gt;"J",ASISTENCIA!AW35&lt;&gt;"F"),SUMIF($F$13:$J$13,AZ$13,$F36:$J36),"")</f>
        <v/>
      </c>
      <c r="BA36" s="103" t="str">
        <f>IF(AND(LEN($D36)&gt;0,SUMIF($F$13:$J$13,BA$13,$F36:$J36)&gt;0,ASISTENCIA!AX35&lt;&gt;"X",ASISTENCIA!AX35&lt;&gt;"L",ASISTENCIA!AX35&lt;&gt;"J",ASISTENCIA!AX35&lt;&gt;"F"),SUMIF($F$13:$J$13,BA$13,$F36:$J36),"")</f>
        <v/>
      </c>
      <c r="BB36" s="103" t="str">
        <f>IF(AND(LEN($D36)&gt;0,SUMIF($F$13:$J$13,BB$13,$F36:$J36)&gt;0,ASISTENCIA!AY35&lt;&gt;"X",ASISTENCIA!AY35&lt;&gt;"L",ASISTENCIA!AY35&lt;&gt;"J",ASISTENCIA!AY35&lt;&gt;"F"),SUMIF($F$13:$J$13,BB$13,$F36:$J36),"")</f>
        <v/>
      </c>
      <c r="BC36" s="103" t="str">
        <f>IF(AND(LEN($D36)&gt;0,SUMIF($F$13:$J$13,BC$13,$F36:$J36)&gt;0,ASISTENCIA!AZ35&lt;&gt;"X",ASISTENCIA!AZ35&lt;&gt;"L",ASISTENCIA!AZ35&lt;&gt;"J",ASISTENCIA!AZ35&lt;&gt;"F"),SUMIF($F$13:$J$13,BC$13,$F36:$J36),"")</f>
        <v/>
      </c>
      <c r="BD36" s="103" t="str">
        <f>IF(AND(LEN($D36)&gt;0,SUMIF($F$13:$J$13,BD$13,$F36:$J36)&gt;0,ASISTENCIA!BA35&lt;&gt;"X",ASISTENCIA!BA35&lt;&gt;"L",ASISTENCIA!BA35&lt;&gt;"J",ASISTENCIA!BA35&lt;&gt;"F"),SUMIF($F$13:$J$13,BD$13,$F36:$J36),"")</f>
        <v/>
      </c>
      <c r="BE36" s="103" t="str">
        <f>IF(AND(LEN($D36)&gt;0,SUMIF($F$13:$J$13,BE$13,$F36:$J36)&gt;0,ASISTENCIA!BB35&lt;&gt;"X",ASISTENCIA!BB35&lt;&gt;"L",ASISTENCIA!BB35&lt;&gt;"J",ASISTENCIA!BB35&lt;&gt;"F"),SUMIF($F$13:$J$13,BE$13,$F36:$J36),"")</f>
        <v/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str">
        <f>IF(AND(LEN($D36)&gt;0,SUMIF($F$13:$J$13,BH$13,$F36:$J36)&gt;0,ASISTENCIA!BE35&lt;&gt;"X",ASISTENCIA!BE35&lt;&gt;"L",ASISTENCIA!BE35&lt;&gt;"J",ASISTENCIA!BE35&lt;&gt;"F"),SUMIF($F$13:$J$13,BH$13,$F36:$J36),"")</f>
        <v/>
      </c>
      <c r="BI36" s="103" t="str">
        <f>IF(AND(LEN($D36)&gt;0,SUMIF($F$13:$J$13,BI$13,$F36:$J36)&gt;0,ASISTENCIA!BF35&lt;&gt;"X",ASISTENCIA!BF35&lt;&gt;"L",ASISTENCIA!BF35&lt;&gt;"J",ASISTENCIA!BF35&lt;&gt;"F"),SUMIF($F$13:$J$13,BI$13,$F36:$J36),"")</f>
        <v/>
      </c>
      <c r="BJ36" s="103" t="str">
        <f>IF(AND(LEN($D36)&gt;0,SUMIF($F$13:$J$13,BJ$13,$F36:$J36)&gt;0,ASISTENCIA!BG35&lt;&gt;"X",ASISTENCIA!BG35&lt;&gt;"L",ASISTENCIA!BG35&lt;&gt;"J",ASISTENCIA!BG35&lt;&gt;"F"),SUMIF($F$13:$J$13,BJ$13,$F36:$J36),"")</f>
        <v/>
      </c>
      <c r="BK36" s="103" t="str">
        <f>IF(AND(LEN($D36)&gt;0,SUMIF($F$13:$J$13,BK$13,$F36:$J36)&gt;0,ASISTENCIA!BH35&lt;&gt;"X",ASISTENCIA!BH35&lt;&gt;"L",ASISTENCIA!BH35&lt;&gt;"J",ASISTENCIA!BH35&lt;&gt;"F"),SUMIF($F$13:$J$13,BK$13,$F36:$J36),"")</f>
        <v/>
      </c>
      <c r="BL36" s="103" t="str">
        <f>IF(AND(LEN($D36)&gt;0,SUMIF($F$13:$J$13,BL$13,$F36:$J36)&gt;0,ASISTENCIA!BI35&lt;&gt;"X",ASISTENCIA!BI35&lt;&gt;"L",ASISTENCIA!BI35&lt;&gt;"J",ASISTENCIA!BI35&lt;&gt;"F"),SUMIF($F$13:$J$13,BL$13,$F36:$J36),"")</f>
        <v/>
      </c>
      <c r="BM36" s="103" t="str">
        <f>IF(AND(LEN($D36)&gt;0,SUMIF($F$13:$J$13,BM$13,$F36:$J36)&gt;0,ASISTENCIA!BJ35&lt;&gt;"X",ASISTENCIA!BJ35&lt;&gt;"L",ASISTENCIA!BJ35&lt;&gt;"J",ASISTENCIA!BJ35&lt;&gt;"F"),SUMIF($F$13:$J$13,BM$13,$F36:$J36),"")</f>
        <v/>
      </c>
      <c r="BN36" s="103" t="str">
        <f>IF(AND(LEN($D36)&gt;0,SUMIF($F$13:$J$13,BN$13,$F36:$J36)&gt;0,ASISTENCIA!BK35&lt;&gt;"X",ASISTENCIA!BK35&lt;&gt;"L",ASISTENCIA!BK35&lt;&gt;"J",ASISTENCIA!BK35&lt;&gt;"F"),SUMIF($F$13:$J$13,BN$13,$F36:$J36),"")</f>
        <v/>
      </c>
      <c r="BO36" s="103" t="str">
        <f>IF(AND(LEN($D36)&gt;0,SUMIF($F$13:$J$13,BO$13,$F36:$J36)&gt;0,ASISTENCIA!BL35&lt;&gt;"X",ASISTENCIA!BL35&lt;&gt;"L",ASISTENCIA!BL35&lt;&gt;"J",ASISTENCIA!BL35&lt;&gt;"F"),SUMIF($F$13:$J$13,BO$13,$F36:$J36),"")</f>
        <v/>
      </c>
      <c r="BP36" s="103" t="str">
        <f>IF(AND(LEN($D36)&gt;0,SUMIF($F$13:$J$13,BP$13,$F36:$J36)&gt;0,ASISTENCIA!BM35&lt;&gt;"X",ASISTENCIA!BM35&lt;&gt;"L",ASISTENCIA!BM35&lt;&gt;"J",ASISTENCIA!BM35&lt;&gt;"F"),SUMIF($F$13:$J$13,BP$13,$F36:$J36),"")</f>
        <v/>
      </c>
      <c r="BQ36" s="103" t="str">
        <f>IF(AND(LEN($D36)&gt;0,SUMIF($F$13:$J$13,BQ$13,$F36:$J36)&gt;0,ASISTENCIA!BN35&lt;&gt;"X",ASISTENCIA!BN35&lt;&gt;"L",ASISTENCIA!BN35&lt;&gt;"J",ASISTENCIA!BN35&lt;&gt;"F"),SUMIF($F$13:$J$13,BQ$13,$F36:$J36),"")</f>
        <v/>
      </c>
      <c r="BR36" s="103" t="str">
        <f>IF(AND(LEN($D36)&gt;0,SUMIF($F$13:$J$13,BR$13,$F36:$J36)&gt;0,ASISTENCIA!BO35&lt;&gt;"X",ASISTENCIA!BO35&lt;&gt;"L",ASISTENCIA!BO35&lt;&gt;"J",ASISTENCIA!BO35&lt;&gt;"F"),SUMIF($F$13:$J$13,BR$13,$F36:$J36),"")</f>
        <v/>
      </c>
      <c r="BS36" s="103" t="str">
        <f>IF(AND(LEN($D36)&gt;0,SUMIF($F$13:$J$13,BS$13,$F36:$J36)&gt;0,ASISTENCIA!BP35&lt;&gt;"X",ASISTENCIA!BP35&lt;&gt;"L",ASISTENCIA!BP35&lt;&gt;"J",ASISTENCIA!BP35&lt;&gt;"F"),SUMIF($F$13:$J$13,BS$13,$F36:$J36),"")</f>
        <v/>
      </c>
      <c r="BT36" s="103" t="str">
        <f>IF(AND(LEN($D36)&gt;0,SUMIF($F$13:$J$13,BT$13,$F36:$J36)&gt;0,ASISTENCIA!BQ35&lt;&gt;"X",ASISTENCIA!BQ35&lt;&gt;"L",ASISTENCIA!BQ35&lt;&gt;"J",ASISTENCIA!BQ35&lt;&gt;"F"),SUMIF($F$13:$J$13,BT$13,$F36:$J36),"")</f>
        <v/>
      </c>
      <c r="BU36" s="103" t="str">
        <f>IF(AND(LEN($D36)&gt;0,SUMIF($F$13:$J$13,BU$13,$F36:$J36)&gt;0,ASISTENCIA!BR35&lt;&gt;"X",ASISTENCIA!BR35&lt;&gt;"L",ASISTENCIA!BR35&lt;&gt;"J",ASISTENCIA!BR35&lt;&gt;"F"),SUMIF($F$13:$J$13,BU$13,$F36:$J36),"")</f>
        <v/>
      </c>
      <c r="BV36" s="103" t="str">
        <f>IF(AND(LEN($D36)&gt;0,SUMIF($F$13:$J$13,BV$13,$F36:$J36)&gt;0,ASISTENCIA!BS35&lt;&gt;"X",ASISTENCIA!BS35&lt;&gt;"L",ASISTENCIA!BS35&lt;&gt;"J",ASISTENCIA!BS35&lt;&gt;"F"),SUMIF($F$13:$J$13,BV$13,$F36:$J36),"")</f>
        <v/>
      </c>
      <c r="BW36" s="103" t="str">
        <f>IF(AND(LEN($D36)&gt;0,SUMIF($F$13:$J$13,BW$13,$F36:$J36)&gt;0,ASISTENCIA!BT35&lt;&gt;"X",ASISTENCIA!BT35&lt;&gt;"L",ASISTENCIA!BT35&lt;&gt;"J",ASISTENCIA!BT35&lt;&gt;"F"),SUMIF($F$13:$J$13,BW$13,$F36:$J36),"")</f>
        <v/>
      </c>
      <c r="BX36" s="103" t="str">
        <f>IF(AND(LEN($D36)&gt;0,SUMIF($F$13:$J$13,BX$13,$F36:$J36)&gt;0,ASISTENCIA!BU35&lt;&gt;"X",ASISTENCIA!BU35&lt;&gt;"L",ASISTENCIA!BU35&lt;&gt;"J",ASISTENCIA!BU35&lt;&gt;"F"),SUMIF($F$13:$J$13,BX$13,$F36:$J36),"")</f>
        <v/>
      </c>
      <c r="BY36" s="103" t="str">
        <f>IF(AND(LEN($D36)&gt;0,SUMIF($F$13:$J$13,BY$13,$F36:$J36)&gt;0,ASISTENCIA!BV35&lt;&gt;"X",ASISTENCIA!BV35&lt;&gt;"L",ASISTENCIA!BV35&lt;&gt;"J",ASISTENCIA!BV35&lt;&gt;"F"),SUMIF($F$13:$J$13,BY$13,$F36:$J36),"")</f>
        <v/>
      </c>
      <c r="BZ36" s="103" t="str">
        <f>IF(AND(LEN($D36)&gt;0,SUMIF($F$13:$J$13,BZ$13,$F36:$J36)&gt;0,ASISTENCIA!BW35&lt;&gt;"X",ASISTENCIA!BW35&lt;&gt;"L",ASISTENCIA!BW35&lt;&gt;"J",ASISTENCIA!BW35&lt;&gt;"F"),SUMIF($F$13:$J$13,BZ$13,$F36:$J36),"")</f>
        <v/>
      </c>
      <c r="CA36" s="103" t="str">
        <f>IF(AND(LEN($D36)&gt;0,SUMIF($F$13:$J$13,CA$13,$F36:$J36)&gt;0,ASISTENCIA!BX35&lt;&gt;"X",ASISTENCIA!BX35&lt;&gt;"L",ASISTENCIA!BX35&lt;&gt;"J",ASISTENCIA!BX35&lt;&gt;"F"),SUMIF($F$13:$J$13,CA$13,$F36:$J36),"")</f>
        <v/>
      </c>
      <c r="CB36" s="103" t="str">
        <f>IF(AND(LEN($D36)&gt;0,SUMIF($F$13:$J$13,CB$13,$F36:$J36)&gt;0,ASISTENCIA!BY35&lt;&gt;"X",ASISTENCIA!BY35&lt;&gt;"L",ASISTENCIA!BY35&lt;&gt;"J",ASISTENCIA!BY35&lt;&gt;"F"),SUMIF($F$13:$J$13,CB$13,$F36:$J36),"")</f>
        <v/>
      </c>
      <c r="CC36" s="108" t="e">
        <f t="shared" si="4"/>
        <v>#REF!</v>
      </c>
    </row>
    <row r="37" spans="1:81" ht="15" x14ac:dyDescent="0.2">
      <c r="A37" s="18" t="e">
        <f t="shared" si="5"/>
        <v>#N/A</v>
      </c>
      <c r="B37" s="14" t="e">
        <f>IF(LEN(C37)&gt;0,VLOOKUP($O$4,DATA!$A$1:$S$1,2,FALSE),"")</f>
        <v>#N/A</v>
      </c>
      <c r="C37" s="15" t="str">
        <f t="shared" si="2"/>
        <v>MAYO</v>
      </c>
      <c r="D37" s="21" t="str">
        <f>IF(LEN(ASISTENCIA!E36)&gt;0,ASISTENCIA!E36,"")</f>
        <v>APAZA MAMANI, JULIO JAVIER</v>
      </c>
      <c r="E37" s="110" t="str">
        <f>IF(LEN(D37)&gt;0,ASISTENCIA!F36,"")</f>
        <v>Profesor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str">
        <f>IF(AND(LEN($D37)&gt;0,SUMIF($F$13:$J$13,O$13,$F37:$J37)&gt;0,ASISTENCIA!I36&lt;&gt;"X",ASISTENCIA!I36&lt;&gt;"L",ASISTENCIA!I36&lt;&gt;"J",ASISTENCIA!I36&lt;&gt;"V",ASISTENCIA!I36&lt;&gt;"F",ASISTENCIA!I36&lt;&gt;""),SUMIF($F$13:$J$13,O$13,$F37:$J37),"")</f>
        <v/>
      </c>
      <c r="P37" s="28" t="str">
        <f>IF(AND(LEN($D37)&gt;0,SUMIF($F$13:$J$13,P$13,$F37:$J37)&gt;0,ASISTENCIA!J36&lt;&gt;"X",ASISTENCIA!J36&lt;&gt;"L",ASISTENCIA!J36&lt;&gt;"J",ASISTENCIA!J36&lt;&gt;"V",ASISTENCIA!J36&lt;&gt;"F",ASISTENCIA!J36&lt;&gt;""),SUMIF($F$13:$J$13,P$13,$F37:$J37),"")</f>
        <v/>
      </c>
      <c r="Q37" s="28" t="str">
        <f>IF(AND(LEN($D37)&gt;0,SUMIF($F$13:$J$13,Q$13,$F37:$J37)&gt;0,ASISTENCIA!K36&lt;&gt;"X",ASISTENCIA!K36&lt;&gt;"L",ASISTENCIA!K36&lt;&gt;"J",ASISTENCIA!K36&lt;&gt;"V",ASISTENCIA!K36&lt;&gt;"F",ASISTENCIA!K36&lt;&gt;""),SUMIF($F$13:$J$13,Q$13,$F37:$J37),"")</f>
        <v/>
      </c>
      <c r="R37" s="28" t="str">
        <f>IF(AND(LEN($D37)&gt;0,SUMIF($F$13:$J$13,R$13,$F37:$J37)&gt;0,ASISTENCIA!L36&lt;&gt;"X",ASISTENCIA!L36&lt;&gt;"L",ASISTENCIA!L36&lt;&gt;"J",ASISTENCIA!L36&lt;&gt;"V",ASISTENCIA!L36&lt;&gt;"F",ASISTENCIA!L36&lt;&gt;""),SUMIF($F$13:$J$13,R$13,$F37:$J37),"")</f>
        <v/>
      </c>
      <c r="S37" s="28" t="str">
        <f>IF(AND(LEN($D37)&gt;0,SUMIF($F$13:$J$13,S$13,$F37:$J37)&gt;0,ASISTENCIA!M36&lt;&gt;"X",ASISTENCIA!M36&lt;&gt;"L",ASISTENCIA!M36&lt;&gt;"J",ASISTENCIA!M36&lt;&gt;"V",ASISTENCIA!M36&lt;&gt;"F",ASISTENCIA!M36&lt;&gt;""),SUMIF($F$13:$J$13,S$13,$F37:$J37),"")</f>
        <v/>
      </c>
      <c r="T37" s="28" t="str">
        <f>IF(AND(LEN($D37)&gt;0,SUMIF($F$13:$J$13,T$13,$F37:$J37)&gt;0,ASISTENCIA!N36&lt;&gt;"X",ASISTENCIA!N36&lt;&gt;"L",ASISTENCIA!N36&lt;&gt;"J",ASISTENCIA!N36&lt;&gt;"V",ASISTENCIA!N36&lt;&gt;"F",ASISTENCIA!N36&lt;&gt;""),SUMIF($F$13:$J$13,T$13,$F37:$J37),"")</f>
        <v/>
      </c>
      <c r="U37" s="28" t="str">
        <f>IF(AND(LEN($D37)&gt;0,SUMIF($F$13:$J$13,U$13,$F37:$J37)&gt;0,ASISTENCIA!O36&lt;&gt;"X",ASISTENCIA!O36&lt;&gt;"L",ASISTENCIA!O36&lt;&gt;"J",ASISTENCIA!O36&lt;&gt;"V",ASISTENCIA!O36&lt;&gt;"F",ASISTENCIA!O36&lt;&gt;""),SUMIF($F$13:$J$13,U$13,$F37:$J37),"")</f>
        <v/>
      </c>
      <c r="V37" s="28" t="str">
        <f>IF(AND(LEN($D37)&gt;0,SUMIF($F$13:$J$13,V$13,$F37:$J37)&gt;0,ASISTENCIA!P36&lt;&gt;"X",ASISTENCIA!P36&lt;&gt;"L",ASISTENCIA!P36&lt;&gt;"J",ASISTENCIA!P36&lt;&gt;"V",ASISTENCIA!P36&lt;&gt;"F",ASISTENCIA!P36&lt;&gt;""),SUMIF($F$13:$J$13,V$13,$F37:$J37),"")</f>
        <v/>
      </c>
      <c r="W37" s="28" t="str">
        <f>IF(AND(LEN($D37)&gt;0,SUMIF($F$13:$J$13,W$13,$F37:$J37)&gt;0,ASISTENCIA!Q36&lt;&gt;"X",ASISTENCIA!Q36&lt;&gt;"L",ASISTENCIA!Q36&lt;&gt;"J",ASISTENCIA!Q36&lt;&gt;"V",ASISTENCIA!Q36&lt;&gt;"F",ASISTENCIA!Q36&lt;&gt;""),SUMIF($F$13:$J$13,W$13,$F37:$J37),"")</f>
        <v/>
      </c>
      <c r="X37" s="28" t="str">
        <f>IF(AND(LEN($D37)&gt;0,SUMIF($F$13:$J$13,X$13,$F37:$J37)&gt;0,ASISTENCIA!R36&lt;&gt;"X",ASISTENCIA!R36&lt;&gt;"L",ASISTENCIA!R36&lt;&gt;"J",ASISTENCIA!R36&lt;&gt;"V",ASISTENCIA!R36&lt;&gt;"F",ASISTENCIA!R36&lt;&gt;""),SUMIF($F$13:$J$13,X$13,$F37:$J37),"")</f>
        <v/>
      </c>
      <c r="Y37" s="28" t="str">
        <f>IF(AND(LEN($D37)&gt;0,SUMIF($F$13:$J$13,Y$13,$F37:$J37)&gt;0,ASISTENCIA!S36&lt;&gt;"X",ASISTENCIA!S36&lt;&gt;"L",ASISTENCIA!S36&lt;&gt;"J",ASISTENCIA!S36&lt;&gt;"V",ASISTENCIA!S36&lt;&gt;"F",ASISTENCIA!S36&lt;&gt;""),SUMIF($F$13:$J$13,Y$13,$F37:$J37),"")</f>
        <v/>
      </c>
      <c r="Z37" s="28" t="str">
        <f>IF(AND(LEN($D37)&gt;0,SUMIF($F$13:$J$13,Z$13,$F37:$J37)&gt;0,ASISTENCIA!T36&lt;&gt;"X",ASISTENCIA!T36&lt;&gt;"L",ASISTENCIA!T36&lt;&gt;"J",ASISTENCIA!T36&lt;&gt;"V",ASISTENCIA!T36&lt;&gt;"F",ASISTENCIA!T36&lt;&gt;""),SUMIF($F$13:$J$13,Z$13,$F37:$J37),"")</f>
        <v/>
      </c>
      <c r="AA37" s="28" t="str">
        <f>IF(AND(LEN($D37)&gt;0,SUMIF($F$13:$J$13,AA$13,$F37:$J37)&gt;0,ASISTENCIA!U36&lt;&gt;"X",ASISTENCIA!U36&lt;&gt;"L",ASISTENCIA!U36&lt;&gt;"J",ASISTENCIA!U36&lt;&gt;"V",ASISTENCIA!U36&lt;&gt;"F",ASISTENCIA!U36&lt;&gt;""),SUMIF($F$13:$J$13,AA$13,$F37:$J37),"")</f>
        <v/>
      </c>
      <c r="AB37" s="28" t="str">
        <f>IF(AND(LEN($D37)&gt;0,SUMIF($F$13:$J$13,AB$13,$F37:$J37)&gt;0,ASISTENCIA!V36&lt;&gt;"X",ASISTENCIA!V36&lt;&gt;"L",ASISTENCIA!V36&lt;&gt;"J",ASISTENCIA!V36&lt;&gt;"V",ASISTENCIA!V36&lt;&gt;"F",ASISTENCIA!V36&lt;&gt;""),SUMIF($F$13:$J$13,AB$13,$F37:$J37),"")</f>
        <v/>
      </c>
      <c r="AC37" s="28" t="str">
        <f>IF(AND(LEN($D37)&gt;0,SUMIF($F$13:$J$13,AC$13,$F37:$J37)&gt;0,ASISTENCIA!W36&lt;&gt;"X",ASISTENCIA!W36&lt;&gt;"L",ASISTENCIA!W36&lt;&gt;"J",ASISTENCIA!W36&lt;&gt;"V",ASISTENCIA!W36&lt;&gt;"F",ASISTENCIA!W36&lt;&gt;""),SUMIF($F$13:$J$13,AC$13,$F37:$J37),"")</f>
        <v/>
      </c>
      <c r="AD37" s="28" t="str">
        <f>IF(AND(LEN($D37)&gt;0,SUMIF($F$13:$J$13,AD$13,$F37:$J37)&gt;0,ASISTENCIA!X36&lt;&gt;"X",ASISTENCIA!X36&lt;&gt;"L",ASISTENCIA!X36&lt;&gt;"J",ASISTENCIA!X36&lt;&gt;"V",ASISTENCIA!X36&lt;&gt;"F",ASISTENCIA!X36&lt;&gt;""),SUMIF($F$13:$J$13,AD$13,$F37:$J37),"")</f>
        <v/>
      </c>
      <c r="AE37" s="28" t="str">
        <f>IF(AND(LEN($D37)&gt;0,SUMIF($F$13:$J$13,AE$13,$F37:$J37)&gt;0,ASISTENCIA!Y36&lt;&gt;"X",ASISTENCIA!Y36&lt;&gt;"L",ASISTENCIA!Y36&lt;&gt;"J",ASISTENCIA!Y36&lt;&gt;"V",ASISTENCIA!Y36&lt;&gt;"F",ASISTENCIA!Y36&lt;&gt;""),SUMIF($F$13:$J$13,AE$13,$F37:$J37),"")</f>
        <v/>
      </c>
      <c r="AF37" s="28" t="str">
        <f>IF(AND(LEN($D37)&gt;0,SUMIF($F$13:$J$13,AF$13,$F37:$J37)&gt;0,ASISTENCIA!Z36&lt;&gt;"X",ASISTENCIA!Z36&lt;&gt;"L",ASISTENCIA!Z36&lt;&gt;"J",ASISTENCIA!Z36&lt;&gt;"V",ASISTENCIA!Z36&lt;&gt;"F",ASISTENCIA!Z36&lt;&gt;""),SUMIF($F$13:$J$13,AF$13,$F37:$J37),"")</f>
        <v/>
      </c>
      <c r="AG37" s="28" t="str">
        <f>IF(AND(LEN($D37)&gt;0,SUMIF($F$13:$J$13,AG$13,$F37:$J37)&gt;0,ASISTENCIA!AA36&lt;&gt;"X",ASISTENCIA!AA36&lt;&gt;"L",ASISTENCIA!AA36&lt;&gt;"J",ASISTENCIA!AA36&lt;&gt;"V",ASISTENCIA!AA36&lt;&gt;"F",ASISTENCIA!AA36&lt;&gt;""),SUMIF($F$13:$J$13,AG$13,$F37:$J37),"")</f>
        <v/>
      </c>
      <c r="AH37" s="28" t="str">
        <f>IF(AND(LEN($D37)&gt;0,SUMIF($F$13:$J$13,AH$13,$F37:$J37)&gt;0,ASISTENCIA!AB36&lt;&gt;"X",ASISTENCIA!AB36&lt;&gt;"L",ASISTENCIA!AB36&lt;&gt;"J",ASISTENCIA!AB36&lt;&gt;"V",ASISTENCIA!AB36&lt;&gt;"F",ASISTENCIA!AB36&lt;&gt;""),SUMIF($F$13:$J$13,AH$13,$F37:$J37),"")</f>
        <v/>
      </c>
      <c r="AI37" s="28" t="str">
        <f>IF(AND(LEN($D37)&gt;0,SUMIF($F$13:$J$13,AI$13,$F37:$J37)&gt;0,ASISTENCIA!AC36&lt;&gt;"X",ASISTENCIA!AC36&lt;&gt;"L",ASISTENCIA!AC36&lt;&gt;"J",ASISTENCIA!AC36&lt;&gt;"V",ASISTENCIA!AC36&lt;&gt;"F",ASISTENCIA!AC36&lt;&gt;""),SUMIF($F$13:$J$13,AI$13,$F37:$J37),"")</f>
        <v/>
      </c>
      <c r="AJ37" s="28" t="str">
        <f>IF(AND(LEN($D37)&gt;0,SUMIF($F$13:$J$13,AJ$13,$F37:$J37)&gt;0,ASISTENCIA!AD36&lt;&gt;"X",ASISTENCIA!AD36&lt;&gt;"L",ASISTENCIA!AD36&lt;&gt;"J",ASISTENCIA!AD36&lt;&gt;"V",ASISTENCIA!AD36&lt;&gt;"F",ASISTENCIA!AD36&lt;&gt;""),SUMIF($F$13:$J$13,AJ$13,$F37:$J37),"")</f>
        <v/>
      </c>
      <c r="AK37" s="28" t="str">
        <f>IF(AND(LEN($D37)&gt;0,SUMIF($F$13:$J$13,AK$13,$F37:$J37)&gt;0,ASISTENCIA!AE36&lt;&gt;"X",ASISTENCIA!AE36&lt;&gt;"L",ASISTENCIA!AE36&lt;&gt;"J",ASISTENCIA!AE36&lt;&gt;"V",ASISTENCIA!AE36&lt;&gt;"F",ASISTENCIA!AE36&lt;&gt;""),SUMIF($F$13:$J$13,AK$13,$F37:$J37),"")</f>
        <v/>
      </c>
      <c r="AL37" s="28" t="str">
        <f>IF(AND(LEN($D37)&gt;0,SUMIF($F$13:$J$13,AL$13,$F37:$J37)&gt;0,ASISTENCIA!AF36&lt;&gt;"X",ASISTENCIA!AF36&lt;&gt;"L",ASISTENCIA!AF36&lt;&gt;"J",ASISTENCIA!AF36&lt;&gt;"V",ASISTENCIA!AF36&lt;&gt;"F",ASISTENCIA!AF36&lt;&gt;""),SUMIF($F$13:$J$13,AL$13,$F37:$J37),"")</f>
        <v/>
      </c>
      <c r="AM37" s="28" t="str">
        <f>IF(AND(LEN($D37)&gt;0,SUMIF($F$13:$J$13,AM$13,$F37:$J37)&gt;0,ASISTENCIA!AG36&lt;&gt;"X",ASISTENCIA!AG36&lt;&gt;"L",ASISTENCIA!AG36&lt;&gt;"J",ASISTENCIA!AG36&lt;&gt;"V",ASISTENCIA!AG36&lt;&gt;"F",ASISTENCIA!AG36&lt;&gt;""),SUMIF($F$13:$J$13,AM$13,$F37:$J37),"")</f>
        <v/>
      </c>
      <c r="AN37" s="28" t="str">
        <f>IF(AND(LEN($D37)&gt;0,SUMIF($F$13:$J$13,AN$13,$F37:$J37)&gt;0,ASISTENCIA!AH36&lt;&gt;"X",ASISTENCIA!AH36&lt;&gt;"L",ASISTENCIA!AH36&lt;&gt;"J",ASISTENCIA!AH36&lt;&gt;"V",ASISTENCIA!AH36&lt;&gt;"F",ASISTENCIA!AH36&lt;&gt;""),SUMIF($F$13:$J$13,AN$13,$F37:$J37),"")</f>
        <v/>
      </c>
      <c r="AO37" s="28" t="str">
        <f>IF(AND(LEN($D37)&gt;0,SUMIF($F$13:$J$13,AO$13,$F37:$J37)&gt;0,ASISTENCIA!AI36&lt;&gt;"X",ASISTENCIA!AI36&lt;&gt;"L",ASISTENCIA!AI36&lt;&gt;"J",ASISTENCIA!AI36&lt;&gt;"V",ASISTENCIA!AI36&lt;&gt;"F",ASISTENCIA!AI36&lt;&gt;""),SUMIF($F$13:$J$13,AO$13,$F37:$J37),"")</f>
        <v/>
      </c>
      <c r="AP37" s="28" t="str">
        <f>IF(AND(LEN($D37)&gt;0,SUMIF($F$13:$J$13,AP$13,$F37:$J37)&gt;0,ASISTENCIA!AJ36&lt;&gt;"X",ASISTENCIA!AJ36&lt;&gt;"L",ASISTENCIA!AJ36&lt;&gt;"J",ASISTENCIA!AJ36&lt;&gt;"V",ASISTENCIA!AJ36&lt;&gt;"F",ASISTENCIA!AJ36&lt;&gt;""),SUMIF($F$13:$J$13,AP$13,$F37:$J37),"")</f>
        <v/>
      </c>
      <c r="AQ37" s="28" t="str">
        <f>IF(AND(LEN($D37)&gt;0,SUMIF($F$13:$J$13,AQ$13,$F37:$J37)&gt;0,ASISTENCIA!AK36&lt;&gt;"X",ASISTENCIA!AK36&lt;&gt;"L",ASISTENCIA!AK36&lt;&gt;"J",ASISTENCIA!AK36&lt;&gt;"V",ASISTENCIA!AK36&lt;&gt;"F",ASISTENCIA!AK36&lt;&gt;""),SUMIF($F$13:$J$13,AQ$13,$F37:$J37),"")</f>
        <v/>
      </c>
      <c r="AR37" s="28" t="str">
        <f>IF(AND(LEN($D37)&gt;0,SUMIF($F$13:$J$13,AR$13,$F37:$J37)&gt;0,ASISTENCIA!AL36&lt;&gt;"X",ASISTENCIA!AL36&lt;&gt;"L",ASISTENCIA!AL36&lt;&gt;"J",ASISTENCIA!AL36&lt;&gt;"V",ASISTENCIA!AL36&lt;&gt;"F",ASISTENCIA!AL36&lt;&gt;""),SUMIF($F$13:$J$13,AR$13,$F37:$J37),"")</f>
        <v/>
      </c>
      <c r="AS37" s="28" t="str">
        <f>IF(AND(LEN($D37)&gt;0,SUMIF($F$13:$J$13,AS$13,$F37:$J37)&gt;0,ASISTENCIA!AM36&lt;&gt;"X",ASISTENCIA!AM36&lt;&gt;"L",ASISTENCIA!AM36&lt;&gt;"J",ASISTENCIA!AM36&lt;&gt;"V",ASISTENCIA!AM36&lt;&gt;"F",ASISTENCIA!AM36&lt;&gt;""),SUMIF($F$13:$J$13,AS$13,$F37:$J37),"")</f>
        <v/>
      </c>
      <c r="AT37" s="108" t="str">
        <f t="shared" si="3"/>
        <v/>
      </c>
      <c r="AX37" s="103" t="str">
        <f>IF(AND(LEN($D37)&gt;0,SUMIF($F$13:$J$13,AX$13,$F37:$J37)&gt;0,ASISTENCIA!AU36&lt;&gt;"X",ASISTENCIA!AU36&lt;&gt;"L",ASISTENCIA!AU36&lt;&gt;"J",ASISTENCIA!AU36&lt;&gt;"F"),SUMIF($F$13:$J$13,AX$13,$F37:$J37),"")</f>
        <v/>
      </c>
      <c r="AY37" s="103" t="str">
        <f>IF(AND(LEN($D37)&gt;0,SUMIF($F$13:$J$13,AY$13,$F37:$J37)&gt;0,ASISTENCIA!AV36&lt;&gt;"X",ASISTENCIA!AV36&lt;&gt;"L",ASISTENCIA!AV36&lt;&gt;"J",ASISTENCIA!AV36&lt;&gt;"F"),SUMIF($F$13:$J$13,AY$13,$F37:$J37),"")</f>
        <v/>
      </c>
      <c r="AZ37" s="103" t="str">
        <f>IF(AND(LEN($D37)&gt;0,SUMIF($F$13:$J$13,AZ$13,$F37:$J37)&gt;0,ASISTENCIA!AW36&lt;&gt;"X",ASISTENCIA!AW36&lt;&gt;"L",ASISTENCIA!AW36&lt;&gt;"J",ASISTENCIA!AW36&lt;&gt;"F"),SUMIF($F$13:$J$13,AZ$13,$F37:$J37),"")</f>
        <v/>
      </c>
      <c r="BA37" s="103" t="str">
        <f>IF(AND(LEN($D37)&gt;0,SUMIF($F$13:$J$13,BA$13,$F37:$J37)&gt;0,ASISTENCIA!AX36&lt;&gt;"X",ASISTENCIA!AX36&lt;&gt;"L",ASISTENCIA!AX36&lt;&gt;"J",ASISTENCIA!AX36&lt;&gt;"F"),SUMIF($F$13:$J$13,BA$13,$F37:$J37),"")</f>
        <v/>
      </c>
      <c r="BB37" s="103" t="str">
        <f>IF(AND(LEN($D37)&gt;0,SUMIF($F$13:$J$13,BB$13,$F37:$J37)&gt;0,ASISTENCIA!AY36&lt;&gt;"X",ASISTENCIA!AY36&lt;&gt;"L",ASISTENCIA!AY36&lt;&gt;"J",ASISTENCIA!AY36&lt;&gt;"F"),SUMIF($F$13:$J$13,BB$13,$F37:$J37),"")</f>
        <v/>
      </c>
      <c r="BC37" s="103" t="str">
        <f>IF(AND(LEN($D37)&gt;0,SUMIF($F$13:$J$13,BC$13,$F37:$J37)&gt;0,ASISTENCIA!AZ36&lt;&gt;"X",ASISTENCIA!AZ36&lt;&gt;"L",ASISTENCIA!AZ36&lt;&gt;"J",ASISTENCIA!AZ36&lt;&gt;"F"),SUMIF($F$13:$J$13,BC$13,$F37:$J37),"")</f>
        <v/>
      </c>
      <c r="BD37" s="103" t="str">
        <f>IF(AND(LEN($D37)&gt;0,SUMIF($F$13:$J$13,BD$13,$F37:$J37)&gt;0,ASISTENCIA!BA36&lt;&gt;"X",ASISTENCIA!BA36&lt;&gt;"L",ASISTENCIA!BA36&lt;&gt;"J",ASISTENCIA!BA36&lt;&gt;"F"),SUMIF($F$13:$J$13,BD$13,$F37:$J37),"")</f>
        <v/>
      </c>
      <c r="BE37" s="103" t="str">
        <f>IF(AND(LEN($D37)&gt;0,SUMIF($F$13:$J$13,BE$13,$F37:$J37)&gt;0,ASISTENCIA!BB36&lt;&gt;"X",ASISTENCIA!BB36&lt;&gt;"L",ASISTENCIA!BB36&lt;&gt;"J",ASISTENCIA!BB36&lt;&gt;"F"),SUMIF($F$13:$J$13,BE$13,$F37:$J37),"")</f>
        <v/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str">
        <f>IF(AND(LEN($D37)&gt;0,SUMIF($F$13:$J$13,BH$13,$F37:$J37)&gt;0,ASISTENCIA!BE36&lt;&gt;"X",ASISTENCIA!BE36&lt;&gt;"L",ASISTENCIA!BE36&lt;&gt;"J",ASISTENCIA!BE36&lt;&gt;"F"),SUMIF($F$13:$J$13,BH$13,$F37:$J37),"")</f>
        <v/>
      </c>
      <c r="BI37" s="103" t="str">
        <f>IF(AND(LEN($D37)&gt;0,SUMIF($F$13:$J$13,BI$13,$F37:$J37)&gt;0,ASISTENCIA!BF36&lt;&gt;"X",ASISTENCIA!BF36&lt;&gt;"L",ASISTENCIA!BF36&lt;&gt;"J",ASISTENCIA!BF36&lt;&gt;"F"),SUMIF($F$13:$J$13,BI$13,$F37:$J37),"")</f>
        <v/>
      </c>
      <c r="BJ37" s="103" t="str">
        <f>IF(AND(LEN($D37)&gt;0,SUMIF($F$13:$J$13,BJ$13,$F37:$J37)&gt;0,ASISTENCIA!BG36&lt;&gt;"X",ASISTENCIA!BG36&lt;&gt;"L",ASISTENCIA!BG36&lt;&gt;"J",ASISTENCIA!BG36&lt;&gt;"F"),SUMIF($F$13:$J$13,BJ$13,$F37:$J37),"")</f>
        <v/>
      </c>
      <c r="BK37" s="103" t="str">
        <f>IF(AND(LEN($D37)&gt;0,SUMIF($F$13:$J$13,BK$13,$F37:$J37)&gt;0,ASISTENCIA!BH36&lt;&gt;"X",ASISTENCIA!BH36&lt;&gt;"L",ASISTENCIA!BH36&lt;&gt;"J",ASISTENCIA!BH36&lt;&gt;"F"),SUMIF($F$13:$J$13,BK$13,$F37:$J37),"")</f>
        <v/>
      </c>
      <c r="BL37" s="103" t="str">
        <f>IF(AND(LEN($D37)&gt;0,SUMIF($F$13:$J$13,BL$13,$F37:$J37)&gt;0,ASISTENCIA!BI36&lt;&gt;"X",ASISTENCIA!BI36&lt;&gt;"L",ASISTENCIA!BI36&lt;&gt;"J",ASISTENCIA!BI36&lt;&gt;"F"),SUMIF($F$13:$J$13,BL$13,$F37:$J37),"")</f>
        <v/>
      </c>
      <c r="BM37" s="103" t="str">
        <f>IF(AND(LEN($D37)&gt;0,SUMIF($F$13:$J$13,BM$13,$F37:$J37)&gt;0,ASISTENCIA!BJ36&lt;&gt;"X",ASISTENCIA!BJ36&lt;&gt;"L",ASISTENCIA!BJ36&lt;&gt;"J",ASISTENCIA!BJ36&lt;&gt;"F"),SUMIF($F$13:$J$13,BM$13,$F37:$J37),"")</f>
        <v/>
      </c>
      <c r="BN37" s="103" t="str">
        <f>IF(AND(LEN($D37)&gt;0,SUMIF($F$13:$J$13,BN$13,$F37:$J37)&gt;0,ASISTENCIA!BK36&lt;&gt;"X",ASISTENCIA!BK36&lt;&gt;"L",ASISTENCIA!BK36&lt;&gt;"J",ASISTENCIA!BK36&lt;&gt;"F"),SUMIF($F$13:$J$13,BN$13,$F37:$J37),"")</f>
        <v/>
      </c>
      <c r="BO37" s="103" t="str">
        <f>IF(AND(LEN($D37)&gt;0,SUMIF($F$13:$J$13,BO$13,$F37:$J37)&gt;0,ASISTENCIA!BL36&lt;&gt;"X",ASISTENCIA!BL36&lt;&gt;"L",ASISTENCIA!BL36&lt;&gt;"J",ASISTENCIA!BL36&lt;&gt;"F"),SUMIF($F$13:$J$13,BO$13,$F37:$J37),"")</f>
        <v/>
      </c>
      <c r="BP37" s="103" t="str">
        <f>IF(AND(LEN($D37)&gt;0,SUMIF($F$13:$J$13,BP$13,$F37:$J37)&gt;0,ASISTENCIA!BM36&lt;&gt;"X",ASISTENCIA!BM36&lt;&gt;"L",ASISTENCIA!BM36&lt;&gt;"J",ASISTENCIA!BM36&lt;&gt;"F"),SUMIF($F$13:$J$13,BP$13,$F37:$J37),"")</f>
        <v/>
      </c>
      <c r="BQ37" s="103" t="str">
        <f>IF(AND(LEN($D37)&gt;0,SUMIF($F$13:$J$13,BQ$13,$F37:$J37)&gt;0,ASISTENCIA!BN36&lt;&gt;"X",ASISTENCIA!BN36&lt;&gt;"L",ASISTENCIA!BN36&lt;&gt;"J",ASISTENCIA!BN36&lt;&gt;"F"),SUMIF($F$13:$J$13,BQ$13,$F37:$J37),"")</f>
        <v/>
      </c>
      <c r="BR37" s="103" t="str">
        <f>IF(AND(LEN($D37)&gt;0,SUMIF($F$13:$J$13,BR$13,$F37:$J37)&gt;0,ASISTENCIA!BO36&lt;&gt;"X",ASISTENCIA!BO36&lt;&gt;"L",ASISTENCIA!BO36&lt;&gt;"J",ASISTENCIA!BO36&lt;&gt;"F"),SUMIF($F$13:$J$13,BR$13,$F37:$J37),"")</f>
        <v/>
      </c>
      <c r="BS37" s="103" t="str">
        <f>IF(AND(LEN($D37)&gt;0,SUMIF($F$13:$J$13,BS$13,$F37:$J37)&gt;0,ASISTENCIA!BP36&lt;&gt;"X",ASISTENCIA!BP36&lt;&gt;"L",ASISTENCIA!BP36&lt;&gt;"J",ASISTENCIA!BP36&lt;&gt;"F"),SUMIF($F$13:$J$13,BS$13,$F37:$J37),"")</f>
        <v/>
      </c>
      <c r="BT37" s="103" t="str">
        <f>IF(AND(LEN($D37)&gt;0,SUMIF($F$13:$J$13,BT$13,$F37:$J37)&gt;0,ASISTENCIA!BQ36&lt;&gt;"X",ASISTENCIA!BQ36&lt;&gt;"L",ASISTENCIA!BQ36&lt;&gt;"J",ASISTENCIA!BQ36&lt;&gt;"F"),SUMIF($F$13:$J$13,BT$13,$F37:$J37),"")</f>
        <v/>
      </c>
      <c r="BU37" s="103" t="str">
        <f>IF(AND(LEN($D37)&gt;0,SUMIF($F$13:$J$13,BU$13,$F37:$J37)&gt;0,ASISTENCIA!BR36&lt;&gt;"X",ASISTENCIA!BR36&lt;&gt;"L",ASISTENCIA!BR36&lt;&gt;"J",ASISTENCIA!BR36&lt;&gt;"F"),SUMIF($F$13:$J$13,BU$13,$F37:$J37),"")</f>
        <v/>
      </c>
      <c r="BV37" s="103" t="str">
        <f>IF(AND(LEN($D37)&gt;0,SUMIF($F$13:$J$13,BV$13,$F37:$J37)&gt;0,ASISTENCIA!BS36&lt;&gt;"X",ASISTENCIA!BS36&lt;&gt;"L",ASISTENCIA!BS36&lt;&gt;"J",ASISTENCIA!BS36&lt;&gt;"F"),SUMIF($F$13:$J$13,BV$13,$F37:$J37),"")</f>
        <v/>
      </c>
      <c r="BW37" s="103" t="str">
        <f>IF(AND(LEN($D37)&gt;0,SUMIF($F$13:$J$13,BW$13,$F37:$J37)&gt;0,ASISTENCIA!BT36&lt;&gt;"X",ASISTENCIA!BT36&lt;&gt;"L",ASISTENCIA!BT36&lt;&gt;"J",ASISTENCIA!BT36&lt;&gt;"F"),SUMIF($F$13:$J$13,BW$13,$F37:$J37),"")</f>
        <v/>
      </c>
      <c r="BX37" s="103" t="str">
        <f>IF(AND(LEN($D37)&gt;0,SUMIF($F$13:$J$13,BX$13,$F37:$J37)&gt;0,ASISTENCIA!BU36&lt;&gt;"X",ASISTENCIA!BU36&lt;&gt;"L",ASISTENCIA!BU36&lt;&gt;"J",ASISTENCIA!BU36&lt;&gt;"F"),SUMIF($F$13:$J$13,BX$13,$F37:$J37),"")</f>
        <v/>
      </c>
      <c r="BY37" s="103" t="str">
        <f>IF(AND(LEN($D37)&gt;0,SUMIF($F$13:$J$13,BY$13,$F37:$J37)&gt;0,ASISTENCIA!BV36&lt;&gt;"X",ASISTENCIA!BV36&lt;&gt;"L",ASISTENCIA!BV36&lt;&gt;"J",ASISTENCIA!BV36&lt;&gt;"F"),SUMIF($F$13:$J$13,BY$13,$F37:$J37),"")</f>
        <v/>
      </c>
      <c r="BZ37" s="103" t="str">
        <f>IF(AND(LEN($D37)&gt;0,SUMIF($F$13:$J$13,BZ$13,$F37:$J37)&gt;0,ASISTENCIA!BW36&lt;&gt;"X",ASISTENCIA!BW36&lt;&gt;"L",ASISTENCIA!BW36&lt;&gt;"J",ASISTENCIA!BW36&lt;&gt;"F"),SUMIF($F$13:$J$13,BZ$13,$F37:$J37),"")</f>
        <v/>
      </c>
      <c r="CA37" s="103" t="str">
        <f>IF(AND(LEN($D37)&gt;0,SUMIF($F$13:$J$13,CA$13,$F37:$J37)&gt;0,ASISTENCIA!BX36&lt;&gt;"X",ASISTENCIA!BX36&lt;&gt;"L",ASISTENCIA!BX36&lt;&gt;"J",ASISTENCIA!BX36&lt;&gt;"F"),SUMIF($F$13:$J$13,CA$13,$F37:$J37),"")</f>
        <v/>
      </c>
      <c r="CB37" s="103" t="str">
        <f>IF(AND(LEN($D37)&gt;0,SUMIF($F$13:$J$13,CB$13,$F37:$J37)&gt;0,ASISTENCIA!BY36&lt;&gt;"X",ASISTENCIA!BY36&lt;&gt;"L",ASISTENCIA!BY36&lt;&gt;"J",ASISTENCIA!BY36&lt;&gt;"F"),SUMIF($F$13:$J$13,CB$13,$F37:$J37),"")</f>
        <v/>
      </c>
      <c r="CC37" s="108" t="e">
        <f t="shared" si="4"/>
        <v>#REF!</v>
      </c>
    </row>
    <row r="38" spans="1:81" ht="15" x14ac:dyDescent="0.2">
      <c r="A38" s="18" t="e">
        <f t="shared" si="5"/>
        <v>#N/A</v>
      </c>
      <c r="B38" s="14" t="e">
        <f>IF(LEN(C38)&gt;0,VLOOKUP($O$4,DATA!$A$1:$S$1,2,FALSE),"")</f>
        <v>#N/A</v>
      </c>
      <c r="C38" s="15" t="str">
        <f t="shared" si="2"/>
        <v>MAYO</v>
      </c>
      <c r="D38" s="21" t="str">
        <f>IF(LEN(ASISTENCIA!E37)&gt;0,ASISTENCIA!E37,"")</f>
        <v>CENTENO TEVES, DARIO</v>
      </c>
      <c r="E38" s="110" t="str">
        <f>IF(LEN(D38)&gt;0,ASISTENCIA!F37,"")</f>
        <v>Profesor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str">
        <f>IF(AND(LEN($D38)&gt;0,SUMIF($F$13:$J$13,O$13,$F38:$J38)&gt;0,ASISTENCIA!I37&lt;&gt;"X",ASISTENCIA!I37&lt;&gt;"L",ASISTENCIA!I37&lt;&gt;"J",ASISTENCIA!I37&lt;&gt;"V",ASISTENCIA!I37&lt;&gt;"F",ASISTENCIA!I37&lt;&gt;""),SUMIF($F$13:$J$13,O$13,$F38:$J38),"")</f>
        <v/>
      </c>
      <c r="P38" s="28" t="str">
        <f>IF(AND(LEN($D38)&gt;0,SUMIF($F$13:$J$13,P$13,$F38:$J38)&gt;0,ASISTENCIA!J37&lt;&gt;"X",ASISTENCIA!J37&lt;&gt;"L",ASISTENCIA!J37&lt;&gt;"J",ASISTENCIA!J37&lt;&gt;"V",ASISTENCIA!J37&lt;&gt;"F",ASISTENCIA!J37&lt;&gt;""),SUMIF($F$13:$J$13,P$13,$F38:$J38),"")</f>
        <v/>
      </c>
      <c r="Q38" s="28" t="str">
        <f>IF(AND(LEN($D38)&gt;0,SUMIF($F$13:$J$13,Q$13,$F38:$J38)&gt;0,ASISTENCIA!K37&lt;&gt;"X",ASISTENCIA!K37&lt;&gt;"L",ASISTENCIA!K37&lt;&gt;"J",ASISTENCIA!K37&lt;&gt;"V",ASISTENCIA!K37&lt;&gt;"F",ASISTENCIA!K37&lt;&gt;""),SUMIF($F$13:$J$13,Q$13,$F38:$J38),"")</f>
        <v/>
      </c>
      <c r="R38" s="28" t="str">
        <f>IF(AND(LEN($D38)&gt;0,SUMIF($F$13:$J$13,R$13,$F38:$J38)&gt;0,ASISTENCIA!L37&lt;&gt;"X",ASISTENCIA!L37&lt;&gt;"L",ASISTENCIA!L37&lt;&gt;"J",ASISTENCIA!L37&lt;&gt;"V",ASISTENCIA!L37&lt;&gt;"F",ASISTENCIA!L37&lt;&gt;""),SUMIF($F$13:$J$13,R$13,$F38:$J38),"")</f>
        <v/>
      </c>
      <c r="S38" s="28" t="str">
        <f>IF(AND(LEN($D38)&gt;0,SUMIF($F$13:$J$13,S$13,$F38:$J38)&gt;0,ASISTENCIA!M37&lt;&gt;"X",ASISTENCIA!M37&lt;&gt;"L",ASISTENCIA!M37&lt;&gt;"J",ASISTENCIA!M37&lt;&gt;"V",ASISTENCIA!M37&lt;&gt;"F",ASISTENCIA!M37&lt;&gt;""),SUMIF($F$13:$J$13,S$13,$F38:$J38),"")</f>
        <v/>
      </c>
      <c r="T38" s="28" t="str">
        <f>IF(AND(LEN($D38)&gt;0,SUMIF($F$13:$J$13,T$13,$F38:$J38)&gt;0,ASISTENCIA!N37&lt;&gt;"X",ASISTENCIA!N37&lt;&gt;"L",ASISTENCIA!N37&lt;&gt;"J",ASISTENCIA!N37&lt;&gt;"V",ASISTENCIA!N37&lt;&gt;"F",ASISTENCIA!N37&lt;&gt;""),SUMIF($F$13:$J$13,T$13,$F38:$J38),"")</f>
        <v/>
      </c>
      <c r="U38" s="28" t="str">
        <f>IF(AND(LEN($D38)&gt;0,SUMIF($F$13:$J$13,U$13,$F38:$J38)&gt;0,ASISTENCIA!O37&lt;&gt;"X",ASISTENCIA!O37&lt;&gt;"L",ASISTENCIA!O37&lt;&gt;"J",ASISTENCIA!O37&lt;&gt;"V",ASISTENCIA!O37&lt;&gt;"F",ASISTENCIA!O37&lt;&gt;""),SUMIF($F$13:$J$13,U$13,$F38:$J38),"")</f>
        <v/>
      </c>
      <c r="V38" s="28" t="str">
        <f>IF(AND(LEN($D38)&gt;0,SUMIF($F$13:$J$13,V$13,$F38:$J38)&gt;0,ASISTENCIA!P37&lt;&gt;"X",ASISTENCIA!P37&lt;&gt;"L",ASISTENCIA!P37&lt;&gt;"J",ASISTENCIA!P37&lt;&gt;"V",ASISTENCIA!P37&lt;&gt;"F",ASISTENCIA!P37&lt;&gt;""),SUMIF($F$13:$J$13,V$13,$F38:$J38),"")</f>
        <v/>
      </c>
      <c r="W38" s="28" t="str">
        <f>IF(AND(LEN($D38)&gt;0,SUMIF($F$13:$J$13,W$13,$F38:$J38)&gt;0,ASISTENCIA!Q37&lt;&gt;"X",ASISTENCIA!Q37&lt;&gt;"L",ASISTENCIA!Q37&lt;&gt;"J",ASISTENCIA!Q37&lt;&gt;"V",ASISTENCIA!Q37&lt;&gt;"F",ASISTENCIA!Q37&lt;&gt;""),SUMIF($F$13:$J$13,W$13,$F38:$J38),"")</f>
        <v/>
      </c>
      <c r="X38" s="28" t="str">
        <f>IF(AND(LEN($D38)&gt;0,SUMIF($F$13:$J$13,X$13,$F38:$J38)&gt;0,ASISTENCIA!R37&lt;&gt;"X",ASISTENCIA!R37&lt;&gt;"L",ASISTENCIA!R37&lt;&gt;"J",ASISTENCIA!R37&lt;&gt;"V",ASISTENCIA!R37&lt;&gt;"F",ASISTENCIA!R37&lt;&gt;""),SUMIF($F$13:$J$13,X$13,$F38:$J38),"")</f>
        <v/>
      </c>
      <c r="Y38" s="28" t="str">
        <f>IF(AND(LEN($D38)&gt;0,SUMIF($F$13:$J$13,Y$13,$F38:$J38)&gt;0,ASISTENCIA!S37&lt;&gt;"X",ASISTENCIA!S37&lt;&gt;"L",ASISTENCIA!S37&lt;&gt;"J",ASISTENCIA!S37&lt;&gt;"V",ASISTENCIA!S37&lt;&gt;"F",ASISTENCIA!S37&lt;&gt;""),SUMIF($F$13:$J$13,Y$13,$F38:$J38),"")</f>
        <v/>
      </c>
      <c r="Z38" s="28" t="str">
        <f>IF(AND(LEN($D38)&gt;0,SUMIF($F$13:$J$13,Z$13,$F38:$J38)&gt;0,ASISTENCIA!T37&lt;&gt;"X",ASISTENCIA!T37&lt;&gt;"L",ASISTENCIA!T37&lt;&gt;"J",ASISTENCIA!T37&lt;&gt;"V",ASISTENCIA!T37&lt;&gt;"F",ASISTENCIA!T37&lt;&gt;""),SUMIF($F$13:$J$13,Z$13,$F38:$J38),"")</f>
        <v/>
      </c>
      <c r="AA38" s="28" t="str">
        <f>IF(AND(LEN($D38)&gt;0,SUMIF($F$13:$J$13,AA$13,$F38:$J38)&gt;0,ASISTENCIA!U37&lt;&gt;"X",ASISTENCIA!U37&lt;&gt;"L",ASISTENCIA!U37&lt;&gt;"J",ASISTENCIA!U37&lt;&gt;"V",ASISTENCIA!U37&lt;&gt;"F",ASISTENCIA!U37&lt;&gt;""),SUMIF($F$13:$J$13,AA$13,$F38:$J38),"")</f>
        <v/>
      </c>
      <c r="AB38" s="28" t="str">
        <f>IF(AND(LEN($D38)&gt;0,SUMIF($F$13:$J$13,AB$13,$F38:$J38)&gt;0,ASISTENCIA!V37&lt;&gt;"X",ASISTENCIA!V37&lt;&gt;"L",ASISTENCIA!V37&lt;&gt;"J",ASISTENCIA!V37&lt;&gt;"V",ASISTENCIA!V37&lt;&gt;"F",ASISTENCIA!V37&lt;&gt;""),SUMIF($F$13:$J$13,AB$13,$F38:$J38),"")</f>
        <v/>
      </c>
      <c r="AC38" s="28" t="str">
        <f>IF(AND(LEN($D38)&gt;0,SUMIF($F$13:$J$13,AC$13,$F38:$J38)&gt;0,ASISTENCIA!W37&lt;&gt;"X",ASISTENCIA!W37&lt;&gt;"L",ASISTENCIA!W37&lt;&gt;"J",ASISTENCIA!W37&lt;&gt;"V",ASISTENCIA!W37&lt;&gt;"F",ASISTENCIA!W37&lt;&gt;""),SUMIF($F$13:$J$13,AC$13,$F38:$J38),"")</f>
        <v/>
      </c>
      <c r="AD38" s="28" t="str">
        <f>IF(AND(LEN($D38)&gt;0,SUMIF($F$13:$J$13,AD$13,$F38:$J38)&gt;0,ASISTENCIA!X37&lt;&gt;"X",ASISTENCIA!X37&lt;&gt;"L",ASISTENCIA!X37&lt;&gt;"J",ASISTENCIA!X37&lt;&gt;"V",ASISTENCIA!X37&lt;&gt;"F",ASISTENCIA!X37&lt;&gt;""),SUMIF($F$13:$J$13,AD$13,$F38:$J38),"")</f>
        <v/>
      </c>
      <c r="AE38" s="28" t="str">
        <f>IF(AND(LEN($D38)&gt;0,SUMIF($F$13:$J$13,AE$13,$F38:$J38)&gt;0,ASISTENCIA!Y37&lt;&gt;"X",ASISTENCIA!Y37&lt;&gt;"L",ASISTENCIA!Y37&lt;&gt;"J",ASISTENCIA!Y37&lt;&gt;"V",ASISTENCIA!Y37&lt;&gt;"F",ASISTENCIA!Y37&lt;&gt;""),SUMIF($F$13:$J$13,AE$13,$F38:$J38),"")</f>
        <v/>
      </c>
      <c r="AF38" s="28" t="str">
        <f>IF(AND(LEN($D38)&gt;0,SUMIF($F$13:$J$13,AF$13,$F38:$J38)&gt;0,ASISTENCIA!Z37&lt;&gt;"X",ASISTENCIA!Z37&lt;&gt;"L",ASISTENCIA!Z37&lt;&gt;"J",ASISTENCIA!Z37&lt;&gt;"V",ASISTENCIA!Z37&lt;&gt;"F",ASISTENCIA!Z37&lt;&gt;""),SUMIF($F$13:$J$13,AF$13,$F38:$J38),"")</f>
        <v/>
      </c>
      <c r="AG38" s="28" t="str">
        <f>IF(AND(LEN($D38)&gt;0,SUMIF($F$13:$J$13,AG$13,$F38:$J38)&gt;0,ASISTENCIA!AA37&lt;&gt;"X",ASISTENCIA!AA37&lt;&gt;"L",ASISTENCIA!AA37&lt;&gt;"J",ASISTENCIA!AA37&lt;&gt;"V",ASISTENCIA!AA37&lt;&gt;"F",ASISTENCIA!AA37&lt;&gt;""),SUMIF($F$13:$J$13,AG$13,$F38:$J38),"")</f>
        <v/>
      </c>
      <c r="AH38" s="28" t="str">
        <f>IF(AND(LEN($D38)&gt;0,SUMIF($F$13:$J$13,AH$13,$F38:$J38)&gt;0,ASISTENCIA!AB37&lt;&gt;"X",ASISTENCIA!AB37&lt;&gt;"L",ASISTENCIA!AB37&lt;&gt;"J",ASISTENCIA!AB37&lt;&gt;"V",ASISTENCIA!AB37&lt;&gt;"F",ASISTENCIA!AB37&lt;&gt;""),SUMIF($F$13:$J$13,AH$13,$F38:$J38),"")</f>
        <v/>
      </c>
      <c r="AI38" s="28" t="str">
        <f>IF(AND(LEN($D38)&gt;0,SUMIF($F$13:$J$13,AI$13,$F38:$J38)&gt;0,ASISTENCIA!AC37&lt;&gt;"X",ASISTENCIA!AC37&lt;&gt;"L",ASISTENCIA!AC37&lt;&gt;"J",ASISTENCIA!AC37&lt;&gt;"V",ASISTENCIA!AC37&lt;&gt;"F",ASISTENCIA!AC37&lt;&gt;""),SUMIF($F$13:$J$13,AI$13,$F38:$J38),"")</f>
        <v/>
      </c>
      <c r="AJ38" s="28" t="str">
        <f>IF(AND(LEN($D38)&gt;0,SUMIF($F$13:$J$13,AJ$13,$F38:$J38)&gt;0,ASISTENCIA!AD37&lt;&gt;"X",ASISTENCIA!AD37&lt;&gt;"L",ASISTENCIA!AD37&lt;&gt;"J",ASISTENCIA!AD37&lt;&gt;"V",ASISTENCIA!AD37&lt;&gt;"F",ASISTENCIA!AD37&lt;&gt;""),SUMIF($F$13:$J$13,AJ$13,$F38:$J38),"")</f>
        <v/>
      </c>
      <c r="AK38" s="28" t="str">
        <f>IF(AND(LEN($D38)&gt;0,SUMIF($F$13:$J$13,AK$13,$F38:$J38)&gt;0,ASISTENCIA!AE37&lt;&gt;"X",ASISTENCIA!AE37&lt;&gt;"L",ASISTENCIA!AE37&lt;&gt;"J",ASISTENCIA!AE37&lt;&gt;"V",ASISTENCIA!AE37&lt;&gt;"F",ASISTENCIA!AE37&lt;&gt;""),SUMIF($F$13:$J$13,AK$13,$F38:$J38),"")</f>
        <v/>
      </c>
      <c r="AL38" s="28" t="str">
        <f>IF(AND(LEN($D38)&gt;0,SUMIF($F$13:$J$13,AL$13,$F38:$J38)&gt;0,ASISTENCIA!AF37&lt;&gt;"X",ASISTENCIA!AF37&lt;&gt;"L",ASISTENCIA!AF37&lt;&gt;"J",ASISTENCIA!AF37&lt;&gt;"V",ASISTENCIA!AF37&lt;&gt;"F",ASISTENCIA!AF37&lt;&gt;""),SUMIF($F$13:$J$13,AL$13,$F38:$J38),"")</f>
        <v/>
      </c>
      <c r="AM38" s="28" t="str">
        <f>IF(AND(LEN($D38)&gt;0,SUMIF($F$13:$J$13,AM$13,$F38:$J38)&gt;0,ASISTENCIA!AG37&lt;&gt;"X",ASISTENCIA!AG37&lt;&gt;"L",ASISTENCIA!AG37&lt;&gt;"J",ASISTENCIA!AG37&lt;&gt;"V",ASISTENCIA!AG37&lt;&gt;"F",ASISTENCIA!AG37&lt;&gt;""),SUMIF($F$13:$J$13,AM$13,$F38:$J38),"")</f>
        <v/>
      </c>
      <c r="AN38" s="28" t="str">
        <f>IF(AND(LEN($D38)&gt;0,SUMIF($F$13:$J$13,AN$13,$F38:$J38)&gt;0,ASISTENCIA!AH37&lt;&gt;"X",ASISTENCIA!AH37&lt;&gt;"L",ASISTENCIA!AH37&lt;&gt;"J",ASISTENCIA!AH37&lt;&gt;"V",ASISTENCIA!AH37&lt;&gt;"F",ASISTENCIA!AH37&lt;&gt;""),SUMIF($F$13:$J$13,AN$13,$F38:$J38),"")</f>
        <v/>
      </c>
      <c r="AO38" s="28" t="str">
        <f>IF(AND(LEN($D38)&gt;0,SUMIF($F$13:$J$13,AO$13,$F38:$J38)&gt;0,ASISTENCIA!AI37&lt;&gt;"X",ASISTENCIA!AI37&lt;&gt;"L",ASISTENCIA!AI37&lt;&gt;"J",ASISTENCIA!AI37&lt;&gt;"V",ASISTENCIA!AI37&lt;&gt;"F",ASISTENCIA!AI37&lt;&gt;""),SUMIF($F$13:$J$13,AO$13,$F38:$J38),"")</f>
        <v/>
      </c>
      <c r="AP38" s="28" t="str">
        <f>IF(AND(LEN($D38)&gt;0,SUMIF($F$13:$J$13,AP$13,$F38:$J38)&gt;0,ASISTENCIA!AJ37&lt;&gt;"X",ASISTENCIA!AJ37&lt;&gt;"L",ASISTENCIA!AJ37&lt;&gt;"J",ASISTENCIA!AJ37&lt;&gt;"V",ASISTENCIA!AJ37&lt;&gt;"F",ASISTENCIA!AJ37&lt;&gt;""),SUMIF($F$13:$J$13,AP$13,$F38:$J38),"")</f>
        <v/>
      </c>
      <c r="AQ38" s="28" t="str">
        <f>IF(AND(LEN($D38)&gt;0,SUMIF($F$13:$J$13,AQ$13,$F38:$J38)&gt;0,ASISTENCIA!AK37&lt;&gt;"X",ASISTENCIA!AK37&lt;&gt;"L",ASISTENCIA!AK37&lt;&gt;"J",ASISTENCIA!AK37&lt;&gt;"V",ASISTENCIA!AK37&lt;&gt;"F",ASISTENCIA!AK37&lt;&gt;""),SUMIF($F$13:$J$13,AQ$13,$F38:$J38),"")</f>
        <v/>
      </c>
      <c r="AR38" s="28" t="str">
        <f>IF(AND(LEN($D38)&gt;0,SUMIF($F$13:$J$13,AR$13,$F38:$J38)&gt;0,ASISTENCIA!AL37&lt;&gt;"X",ASISTENCIA!AL37&lt;&gt;"L",ASISTENCIA!AL37&lt;&gt;"J",ASISTENCIA!AL37&lt;&gt;"V",ASISTENCIA!AL37&lt;&gt;"F",ASISTENCIA!AL37&lt;&gt;""),SUMIF($F$13:$J$13,AR$13,$F38:$J38),"")</f>
        <v/>
      </c>
      <c r="AS38" s="28" t="str">
        <f>IF(AND(LEN($D38)&gt;0,SUMIF($F$13:$J$13,AS$13,$F38:$J38)&gt;0,ASISTENCIA!AM37&lt;&gt;"X",ASISTENCIA!AM37&lt;&gt;"L",ASISTENCIA!AM37&lt;&gt;"J",ASISTENCIA!AM37&lt;&gt;"V",ASISTENCIA!AM37&lt;&gt;"F",ASISTENCIA!AM37&lt;&gt;""),SUMIF($F$13:$J$13,AS$13,$F38:$J38),"")</f>
        <v/>
      </c>
      <c r="AT38" s="108" t="str">
        <f t="shared" si="3"/>
        <v/>
      </c>
      <c r="AX38" s="103" t="str">
        <f>IF(AND(LEN($D38)&gt;0,SUMIF($F$13:$J$13,AX$13,$F38:$J38)&gt;0,ASISTENCIA!AU37&lt;&gt;"X",ASISTENCIA!AU37&lt;&gt;"L",ASISTENCIA!AU37&lt;&gt;"J",ASISTENCIA!AU37&lt;&gt;"F"),SUMIF($F$13:$J$13,AX$13,$F38:$J38),"")</f>
        <v/>
      </c>
      <c r="AY38" s="103" t="str">
        <f>IF(AND(LEN($D38)&gt;0,SUMIF($F$13:$J$13,AY$13,$F38:$J38)&gt;0,ASISTENCIA!AV37&lt;&gt;"X",ASISTENCIA!AV37&lt;&gt;"L",ASISTENCIA!AV37&lt;&gt;"J",ASISTENCIA!AV37&lt;&gt;"F"),SUMIF($F$13:$J$13,AY$13,$F38:$J38),"")</f>
        <v/>
      </c>
      <c r="AZ38" s="103" t="str">
        <f>IF(AND(LEN($D38)&gt;0,SUMIF($F$13:$J$13,AZ$13,$F38:$J38)&gt;0,ASISTENCIA!AW37&lt;&gt;"X",ASISTENCIA!AW37&lt;&gt;"L",ASISTENCIA!AW37&lt;&gt;"J",ASISTENCIA!AW37&lt;&gt;"F"),SUMIF($F$13:$J$13,AZ$13,$F38:$J38),"")</f>
        <v/>
      </c>
      <c r="BA38" s="103" t="str">
        <f>IF(AND(LEN($D38)&gt;0,SUMIF($F$13:$J$13,BA$13,$F38:$J38)&gt;0,ASISTENCIA!AX37&lt;&gt;"X",ASISTENCIA!AX37&lt;&gt;"L",ASISTENCIA!AX37&lt;&gt;"J",ASISTENCIA!AX37&lt;&gt;"F"),SUMIF($F$13:$J$13,BA$13,$F38:$J38),"")</f>
        <v/>
      </c>
      <c r="BB38" s="103" t="str">
        <f>IF(AND(LEN($D38)&gt;0,SUMIF($F$13:$J$13,BB$13,$F38:$J38)&gt;0,ASISTENCIA!AY37&lt;&gt;"X",ASISTENCIA!AY37&lt;&gt;"L",ASISTENCIA!AY37&lt;&gt;"J",ASISTENCIA!AY37&lt;&gt;"F"),SUMIF($F$13:$J$13,BB$13,$F38:$J38),"")</f>
        <v/>
      </c>
      <c r="BC38" s="103" t="str">
        <f>IF(AND(LEN($D38)&gt;0,SUMIF($F$13:$J$13,BC$13,$F38:$J38)&gt;0,ASISTENCIA!AZ37&lt;&gt;"X",ASISTENCIA!AZ37&lt;&gt;"L",ASISTENCIA!AZ37&lt;&gt;"J",ASISTENCIA!AZ37&lt;&gt;"F"),SUMIF($F$13:$J$13,BC$13,$F38:$J38),"")</f>
        <v/>
      </c>
      <c r="BD38" s="103" t="str">
        <f>IF(AND(LEN($D38)&gt;0,SUMIF($F$13:$J$13,BD$13,$F38:$J38)&gt;0,ASISTENCIA!BA37&lt;&gt;"X",ASISTENCIA!BA37&lt;&gt;"L",ASISTENCIA!BA37&lt;&gt;"J",ASISTENCIA!BA37&lt;&gt;"F"),SUMIF($F$13:$J$13,BD$13,$F38:$J38),"")</f>
        <v/>
      </c>
      <c r="BE38" s="103" t="str">
        <f>IF(AND(LEN($D38)&gt;0,SUMIF($F$13:$J$13,BE$13,$F38:$J38)&gt;0,ASISTENCIA!BB37&lt;&gt;"X",ASISTENCIA!BB37&lt;&gt;"L",ASISTENCIA!BB37&lt;&gt;"J",ASISTENCIA!BB37&lt;&gt;"F"),SUMIF($F$13:$J$13,BE$13,$F38:$J38),"")</f>
        <v/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str">
        <f>IF(AND(LEN($D38)&gt;0,SUMIF($F$13:$J$13,BH$13,$F38:$J38)&gt;0,ASISTENCIA!BE37&lt;&gt;"X",ASISTENCIA!BE37&lt;&gt;"L",ASISTENCIA!BE37&lt;&gt;"J",ASISTENCIA!BE37&lt;&gt;"F"),SUMIF($F$13:$J$13,BH$13,$F38:$J38),"")</f>
        <v/>
      </c>
      <c r="BI38" s="103" t="str">
        <f>IF(AND(LEN($D38)&gt;0,SUMIF($F$13:$J$13,BI$13,$F38:$J38)&gt;0,ASISTENCIA!BF37&lt;&gt;"X",ASISTENCIA!BF37&lt;&gt;"L",ASISTENCIA!BF37&lt;&gt;"J",ASISTENCIA!BF37&lt;&gt;"F"),SUMIF($F$13:$J$13,BI$13,$F38:$J38),"")</f>
        <v/>
      </c>
      <c r="BJ38" s="103" t="str">
        <f>IF(AND(LEN($D38)&gt;0,SUMIF($F$13:$J$13,BJ$13,$F38:$J38)&gt;0,ASISTENCIA!BG37&lt;&gt;"X",ASISTENCIA!BG37&lt;&gt;"L",ASISTENCIA!BG37&lt;&gt;"J",ASISTENCIA!BG37&lt;&gt;"F"),SUMIF($F$13:$J$13,BJ$13,$F38:$J38),"")</f>
        <v/>
      </c>
      <c r="BK38" s="103" t="str">
        <f>IF(AND(LEN($D38)&gt;0,SUMIF($F$13:$J$13,BK$13,$F38:$J38)&gt;0,ASISTENCIA!BH37&lt;&gt;"X",ASISTENCIA!BH37&lt;&gt;"L",ASISTENCIA!BH37&lt;&gt;"J",ASISTENCIA!BH37&lt;&gt;"F"),SUMIF($F$13:$J$13,BK$13,$F38:$J38),"")</f>
        <v/>
      </c>
      <c r="BL38" s="103" t="str">
        <f>IF(AND(LEN($D38)&gt;0,SUMIF($F$13:$J$13,BL$13,$F38:$J38)&gt;0,ASISTENCIA!BI37&lt;&gt;"X",ASISTENCIA!BI37&lt;&gt;"L",ASISTENCIA!BI37&lt;&gt;"J",ASISTENCIA!BI37&lt;&gt;"F"),SUMIF($F$13:$J$13,BL$13,$F38:$J38),"")</f>
        <v/>
      </c>
      <c r="BM38" s="103" t="str">
        <f>IF(AND(LEN($D38)&gt;0,SUMIF($F$13:$J$13,BM$13,$F38:$J38)&gt;0,ASISTENCIA!BJ37&lt;&gt;"X",ASISTENCIA!BJ37&lt;&gt;"L",ASISTENCIA!BJ37&lt;&gt;"J",ASISTENCIA!BJ37&lt;&gt;"F"),SUMIF($F$13:$J$13,BM$13,$F38:$J38),"")</f>
        <v/>
      </c>
      <c r="BN38" s="103" t="str">
        <f>IF(AND(LEN($D38)&gt;0,SUMIF($F$13:$J$13,BN$13,$F38:$J38)&gt;0,ASISTENCIA!BK37&lt;&gt;"X",ASISTENCIA!BK37&lt;&gt;"L",ASISTENCIA!BK37&lt;&gt;"J",ASISTENCIA!BK37&lt;&gt;"F"),SUMIF($F$13:$J$13,BN$13,$F38:$J38),"")</f>
        <v/>
      </c>
      <c r="BO38" s="103" t="str">
        <f>IF(AND(LEN($D38)&gt;0,SUMIF($F$13:$J$13,BO$13,$F38:$J38)&gt;0,ASISTENCIA!BL37&lt;&gt;"X",ASISTENCIA!BL37&lt;&gt;"L",ASISTENCIA!BL37&lt;&gt;"J",ASISTENCIA!BL37&lt;&gt;"F"),SUMIF($F$13:$J$13,BO$13,$F38:$J38),"")</f>
        <v/>
      </c>
      <c r="BP38" s="103" t="str">
        <f>IF(AND(LEN($D38)&gt;0,SUMIF($F$13:$J$13,BP$13,$F38:$J38)&gt;0,ASISTENCIA!BM37&lt;&gt;"X",ASISTENCIA!BM37&lt;&gt;"L",ASISTENCIA!BM37&lt;&gt;"J",ASISTENCIA!BM37&lt;&gt;"F"),SUMIF($F$13:$J$13,BP$13,$F38:$J38),"")</f>
        <v/>
      </c>
      <c r="BQ38" s="103" t="str">
        <f>IF(AND(LEN($D38)&gt;0,SUMIF($F$13:$J$13,BQ$13,$F38:$J38)&gt;0,ASISTENCIA!BN37&lt;&gt;"X",ASISTENCIA!BN37&lt;&gt;"L",ASISTENCIA!BN37&lt;&gt;"J",ASISTENCIA!BN37&lt;&gt;"F"),SUMIF($F$13:$J$13,BQ$13,$F38:$J38),"")</f>
        <v/>
      </c>
      <c r="BR38" s="103" t="str">
        <f>IF(AND(LEN($D38)&gt;0,SUMIF($F$13:$J$13,BR$13,$F38:$J38)&gt;0,ASISTENCIA!BO37&lt;&gt;"X",ASISTENCIA!BO37&lt;&gt;"L",ASISTENCIA!BO37&lt;&gt;"J",ASISTENCIA!BO37&lt;&gt;"F"),SUMIF($F$13:$J$13,BR$13,$F38:$J38),"")</f>
        <v/>
      </c>
      <c r="BS38" s="103" t="str">
        <f>IF(AND(LEN($D38)&gt;0,SUMIF($F$13:$J$13,BS$13,$F38:$J38)&gt;0,ASISTENCIA!BP37&lt;&gt;"X",ASISTENCIA!BP37&lt;&gt;"L",ASISTENCIA!BP37&lt;&gt;"J",ASISTENCIA!BP37&lt;&gt;"F"),SUMIF($F$13:$J$13,BS$13,$F38:$J38),"")</f>
        <v/>
      </c>
      <c r="BT38" s="103" t="str">
        <f>IF(AND(LEN($D38)&gt;0,SUMIF($F$13:$J$13,BT$13,$F38:$J38)&gt;0,ASISTENCIA!BQ37&lt;&gt;"X",ASISTENCIA!BQ37&lt;&gt;"L",ASISTENCIA!BQ37&lt;&gt;"J",ASISTENCIA!BQ37&lt;&gt;"F"),SUMIF($F$13:$J$13,BT$13,$F38:$J38),"")</f>
        <v/>
      </c>
      <c r="BU38" s="103" t="str">
        <f>IF(AND(LEN($D38)&gt;0,SUMIF($F$13:$J$13,BU$13,$F38:$J38)&gt;0,ASISTENCIA!BR37&lt;&gt;"X",ASISTENCIA!BR37&lt;&gt;"L",ASISTENCIA!BR37&lt;&gt;"J",ASISTENCIA!BR37&lt;&gt;"F"),SUMIF($F$13:$J$13,BU$13,$F38:$J38),"")</f>
        <v/>
      </c>
      <c r="BV38" s="103" t="str">
        <f>IF(AND(LEN($D38)&gt;0,SUMIF($F$13:$J$13,BV$13,$F38:$J38)&gt;0,ASISTENCIA!BS37&lt;&gt;"X",ASISTENCIA!BS37&lt;&gt;"L",ASISTENCIA!BS37&lt;&gt;"J",ASISTENCIA!BS37&lt;&gt;"F"),SUMIF($F$13:$J$13,BV$13,$F38:$J38),"")</f>
        <v/>
      </c>
      <c r="BW38" s="103" t="str">
        <f>IF(AND(LEN($D38)&gt;0,SUMIF($F$13:$J$13,BW$13,$F38:$J38)&gt;0,ASISTENCIA!BT37&lt;&gt;"X",ASISTENCIA!BT37&lt;&gt;"L",ASISTENCIA!BT37&lt;&gt;"J",ASISTENCIA!BT37&lt;&gt;"F"),SUMIF($F$13:$J$13,BW$13,$F38:$J38),"")</f>
        <v/>
      </c>
      <c r="BX38" s="103" t="str">
        <f>IF(AND(LEN($D38)&gt;0,SUMIF($F$13:$J$13,BX$13,$F38:$J38)&gt;0,ASISTENCIA!BU37&lt;&gt;"X",ASISTENCIA!BU37&lt;&gt;"L",ASISTENCIA!BU37&lt;&gt;"J",ASISTENCIA!BU37&lt;&gt;"F"),SUMIF($F$13:$J$13,BX$13,$F38:$J38),"")</f>
        <v/>
      </c>
      <c r="BY38" s="103" t="str">
        <f>IF(AND(LEN($D38)&gt;0,SUMIF($F$13:$J$13,BY$13,$F38:$J38)&gt;0,ASISTENCIA!BV37&lt;&gt;"X",ASISTENCIA!BV37&lt;&gt;"L",ASISTENCIA!BV37&lt;&gt;"J",ASISTENCIA!BV37&lt;&gt;"F"),SUMIF($F$13:$J$13,BY$13,$F38:$J38),"")</f>
        <v/>
      </c>
      <c r="BZ38" s="103" t="str">
        <f>IF(AND(LEN($D38)&gt;0,SUMIF($F$13:$J$13,BZ$13,$F38:$J38)&gt;0,ASISTENCIA!BW37&lt;&gt;"X",ASISTENCIA!BW37&lt;&gt;"L",ASISTENCIA!BW37&lt;&gt;"J",ASISTENCIA!BW37&lt;&gt;"F"),SUMIF($F$13:$J$13,BZ$13,$F38:$J38),"")</f>
        <v/>
      </c>
      <c r="CA38" s="103" t="str">
        <f>IF(AND(LEN($D38)&gt;0,SUMIF($F$13:$J$13,CA$13,$F38:$J38)&gt;0,ASISTENCIA!BX37&lt;&gt;"X",ASISTENCIA!BX37&lt;&gt;"L",ASISTENCIA!BX37&lt;&gt;"J",ASISTENCIA!BX37&lt;&gt;"F"),SUMIF($F$13:$J$13,CA$13,$F38:$J38),"")</f>
        <v/>
      </c>
      <c r="CB38" s="103" t="str">
        <f>IF(AND(LEN($D38)&gt;0,SUMIF($F$13:$J$13,CB$13,$F38:$J38)&gt;0,ASISTENCIA!BY37&lt;&gt;"X",ASISTENCIA!BY37&lt;&gt;"L",ASISTENCIA!BY37&lt;&gt;"J",ASISTENCIA!BY37&lt;&gt;"F"),SUMIF($F$13:$J$13,CB$13,$F38:$J38),"")</f>
        <v/>
      </c>
      <c r="CC38" s="108" t="e">
        <f t="shared" si="4"/>
        <v>#REF!</v>
      </c>
    </row>
    <row r="39" spans="1:81" ht="15" x14ac:dyDescent="0.2">
      <c r="A39" s="18" t="e">
        <f t="shared" si="5"/>
        <v>#N/A</v>
      </c>
      <c r="B39" s="14" t="e">
        <f>IF(LEN(C39)&gt;0,VLOOKUP($O$4,DATA!$A$1:$S$1,2,FALSE),"")</f>
        <v>#N/A</v>
      </c>
      <c r="C39" s="15" t="str">
        <f t="shared" si="2"/>
        <v>MAYO</v>
      </c>
      <c r="D39" s="21" t="str">
        <f>IF(LEN(ASISTENCIA!E38)&gt;0,ASISTENCIA!E38,"")</f>
        <v>RIOS PACORI SIDGAR MARIO</v>
      </c>
      <c r="E39" s="110" t="str">
        <f>IF(LEN(D39)&gt;0,ASISTENCIA!F38,"")</f>
        <v>Profesor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str">
        <f>IF(AND(LEN($D39)&gt;0,SUMIF($F$13:$J$13,O$13,$F39:$J39)&gt;0,ASISTENCIA!I38&lt;&gt;"X",ASISTENCIA!I38&lt;&gt;"L",ASISTENCIA!I38&lt;&gt;"J",ASISTENCIA!I38&lt;&gt;"V",ASISTENCIA!I38&lt;&gt;"F",ASISTENCIA!I38&lt;&gt;""),SUMIF($F$13:$J$13,O$13,$F39:$J39),"")</f>
        <v/>
      </c>
      <c r="P39" s="28" t="str">
        <f>IF(AND(LEN($D39)&gt;0,SUMIF($F$13:$J$13,P$13,$F39:$J39)&gt;0,ASISTENCIA!J38&lt;&gt;"X",ASISTENCIA!J38&lt;&gt;"L",ASISTENCIA!J38&lt;&gt;"J",ASISTENCIA!J38&lt;&gt;"V",ASISTENCIA!J38&lt;&gt;"F",ASISTENCIA!J38&lt;&gt;""),SUMIF($F$13:$J$13,P$13,$F39:$J39),"")</f>
        <v/>
      </c>
      <c r="Q39" s="28" t="str">
        <f>IF(AND(LEN($D39)&gt;0,SUMIF($F$13:$J$13,Q$13,$F39:$J39)&gt;0,ASISTENCIA!K38&lt;&gt;"X",ASISTENCIA!K38&lt;&gt;"L",ASISTENCIA!K38&lt;&gt;"J",ASISTENCIA!K38&lt;&gt;"V",ASISTENCIA!K38&lt;&gt;"F",ASISTENCIA!K38&lt;&gt;""),SUMIF($F$13:$J$13,Q$13,$F39:$J39),"")</f>
        <v/>
      </c>
      <c r="R39" s="28" t="str">
        <f>IF(AND(LEN($D39)&gt;0,SUMIF($F$13:$J$13,R$13,$F39:$J39)&gt;0,ASISTENCIA!L38&lt;&gt;"X",ASISTENCIA!L38&lt;&gt;"L",ASISTENCIA!L38&lt;&gt;"J",ASISTENCIA!L38&lt;&gt;"V",ASISTENCIA!L38&lt;&gt;"F",ASISTENCIA!L38&lt;&gt;""),SUMIF($F$13:$J$13,R$13,$F39:$J39),"")</f>
        <v/>
      </c>
      <c r="S39" s="28" t="str">
        <f>IF(AND(LEN($D39)&gt;0,SUMIF($F$13:$J$13,S$13,$F39:$J39)&gt;0,ASISTENCIA!M38&lt;&gt;"X",ASISTENCIA!M38&lt;&gt;"L",ASISTENCIA!M38&lt;&gt;"J",ASISTENCIA!M38&lt;&gt;"V",ASISTENCIA!M38&lt;&gt;"F",ASISTENCIA!M38&lt;&gt;""),SUMIF($F$13:$J$13,S$13,$F39:$J39),"")</f>
        <v/>
      </c>
      <c r="T39" s="28" t="str">
        <f>IF(AND(LEN($D39)&gt;0,SUMIF($F$13:$J$13,T$13,$F39:$J39)&gt;0,ASISTENCIA!N38&lt;&gt;"X",ASISTENCIA!N38&lt;&gt;"L",ASISTENCIA!N38&lt;&gt;"J",ASISTENCIA!N38&lt;&gt;"V",ASISTENCIA!N38&lt;&gt;"F",ASISTENCIA!N38&lt;&gt;""),SUMIF($F$13:$J$13,T$13,$F39:$J39),"")</f>
        <v/>
      </c>
      <c r="U39" s="28" t="str">
        <f>IF(AND(LEN($D39)&gt;0,SUMIF($F$13:$J$13,U$13,$F39:$J39)&gt;0,ASISTENCIA!O38&lt;&gt;"X",ASISTENCIA!O38&lt;&gt;"L",ASISTENCIA!O38&lt;&gt;"J",ASISTENCIA!O38&lt;&gt;"V",ASISTENCIA!O38&lt;&gt;"F",ASISTENCIA!O38&lt;&gt;""),SUMIF($F$13:$J$13,U$13,$F39:$J39),"")</f>
        <v/>
      </c>
      <c r="V39" s="28" t="str">
        <f>IF(AND(LEN($D39)&gt;0,SUMIF($F$13:$J$13,V$13,$F39:$J39)&gt;0,ASISTENCIA!P38&lt;&gt;"X",ASISTENCIA!P38&lt;&gt;"L",ASISTENCIA!P38&lt;&gt;"J",ASISTENCIA!P38&lt;&gt;"V",ASISTENCIA!P38&lt;&gt;"F",ASISTENCIA!P38&lt;&gt;""),SUMIF($F$13:$J$13,V$13,$F39:$J39),"")</f>
        <v/>
      </c>
      <c r="W39" s="28" t="str">
        <f>IF(AND(LEN($D39)&gt;0,SUMIF($F$13:$J$13,W$13,$F39:$J39)&gt;0,ASISTENCIA!Q38&lt;&gt;"X",ASISTENCIA!Q38&lt;&gt;"L",ASISTENCIA!Q38&lt;&gt;"J",ASISTENCIA!Q38&lt;&gt;"V",ASISTENCIA!Q38&lt;&gt;"F",ASISTENCIA!Q38&lt;&gt;""),SUMIF($F$13:$J$13,W$13,$F39:$J39),"")</f>
        <v/>
      </c>
      <c r="X39" s="28" t="str">
        <f>IF(AND(LEN($D39)&gt;0,SUMIF($F$13:$J$13,X$13,$F39:$J39)&gt;0,ASISTENCIA!R38&lt;&gt;"X",ASISTENCIA!R38&lt;&gt;"L",ASISTENCIA!R38&lt;&gt;"J",ASISTENCIA!R38&lt;&gt;"V",ASISTENCIA!R38&lt;&gt;"F",ASISTENCIA!R38&lt;&gt;""),SUMIF($F$13:$J$13,X$13,$F39:$J39),"")</f>
        <v/>
      </c>
      <c r="Y39" s="28" t="str">
        <f>IF(AND(LEN($D39)&gt;0,SUMIF($F$13:$J$13,Y$13,$F39:$J39)&gt;0,ASISTENCIA!S38&lt;&gt;"X",ASISTENCIA!S38&lt;&gt;"L",ASISTENCIA!S38&lt;&gt;"J",ASISTENCIA!S38&lt;&gt;"V",ASISTENCIA!S38&lt;&gt;"F",ASISTENCIA!S38&lt;&gt;""),SUMIF($F$13:$J$13,Y$13,$F39:$J39),"")</f>
        <v/>
      </c>
      <c r="Z39" s="28" t="str">
        <f>IF(AND(LEN($D39)&gt;0,SUMIF($F$13:$J$13,Z$13,$F39:$J39)&gt;0,ASISTENCIA!T38&lt;&gt;"X",ASISTENCIA!T38&lt;&gt;"L",ASISTENCIA!T38&lt;&gt;"J",ASISTENCIA!T38&lt;&gt;"V",ASISTENCIA!T38&lt;&gt;"F",ASISTENCIA!T38&lt;&gt;""),SUMIF($F$13:$J$13,Z$13,$F39:$J39),"")</f>
        <v/>
      </c>
      <c r="AA39" s="28" t="str">
        <f>IF(AND(LEN($D39)&gt;0,SUMIF($F$13:$J$13,AA$13,$F39:$J39)&gt;0,ASISTENCIA!U38&lt;&gt;"X",ASISTENCIA!U38&lt;&gt;"L",ASISTENCIA!U38&lt;&gt;"J",ASISTENCIA!U38&lt;&gt;"V",ASISTENCIA!U38&lt;&gt;"F",ASISTENCIA!U38&lt;&gt;""),SUMIF($F$13:$J$13,AA$13,$F39:$J39),"")</f>
        <v/>
      </c>
      <c r="AB39" s="28" t="str">
        <f>IF(AND(LEN($D39)&gt;0,SUMIF($F$13:$J$13,AB$13,$F39:$J39)&gt;0,ASISTENCIA!V38&lt;&gt;"X",ASISTENCIA!V38&lt;&gt;"L",ASISTENCIA!V38&lt;&gt;"J",ASISTENCIA!V38&lt;&gt;"V",ASISTENCIA!V38&lt;&gt;"F",ASISTENCIA!V38&lt;&gt;""),SUMIF($F$13:$J$13,AB$13,$F39:$J39),"")</f>
        <v/>
      </c>
      <c r="AC39" s="28" t="str">
        <f>IF(AND(LEN($D39)&gt;0,SUMIF($F$13:$J$13,AC$13,$F39:$J39)&gt;0,ASISTENCIA!W38&lt;&gt;"X",ASISTENCIA!W38&lt;&gt;"L",ASISTENCIA!W38&lt;&gt;"J",ASISTENCIA!W38&lt;&gt;"V",ASISTENCIA!W38&lt;&gt;"F",ASISTENCIA!W38&lt;&gt;""),SUMIF($F$13:$J$13,AC$13,$F39:$J39),"")</f>
        <v/>
      </c>
      <c r="AD39" s="28" t="str">
        <f>IF(AND(LEN($D39)&gt;0,SUMIF($F$13:$J$13,AD$13,$F39:$J39)&gt;0,ASISTENCIA!X38&lt;&gt;"X",ASISTENCIA!X38&lt;&gt;"L",ASISTENCIA!X38&lt;&gt;"J",ASISTENCIA!X38&lt;&gt;"V",ASISTENCIA!X38&lt;&gt;"F",ASISTENCIA!X38&lt;&gt;""),SUMIF($F$13:$J$13,AD$13,$F39:$J39),"")</f>
        <v/>
      </c>
      <c r="AE39" s="28" t="str">
        <f>IF(AND(LEN($D39)&gt;0,SUMIF($F$13:$J$13,AE$13,$F39:$J39)&gt;0,ASISTENCIA!Y38&lt;&gt;"X",ASISTENCIA!Y38&lt;&gt;"L",ASISTENCIA!Y38&lt;&gt;"J",ASISTENCIA!Y38&lt;&gt;"V",ASISTENCIA!Y38&lt;&gt;"F",ASISTENCIA!Y38&lt;&gt;""),SUMIF($F$13:$J$13,AE$13,$F39:$J39),"")</f>
        <v/>
      </c>
      <c r="AF39" s="28" t="str">
        <f>IF(AND(LEN($D39)&gt;0,SUMIF($F$13:$J$13,AF$13,$F39:$J39)&gt;0,ASISTENCIA!Z38&lt;&gt;"X",ASISTENCIA!Z38&lt;&gt;"L",ASISTENCIA!Z38&lt;&gt;"J",ASISTENCIA!Z38&lt;&gt;"V",ASISTENCIA!Z38&lt;&gt;"F",ASISTENCIA!Z38&lt;&gt;""),SUMIF($F$13:$J$13,AF$13,$F39:$J39),"")</f>
        <v/>
      </c>
      <c r="AG39" s="28" t="str">
        <f>IF(AND(LEN($D39)&gt;0,SUMIF($F$13:$J$13,AG$13,$F39:$J39)&gt;0,ASISTENCIA!AA38&lt;&gt;"X",ASISTENCIA!AA38&lt;&gt;"L",ASISTENCIA!AA38&lt;&gt;"J",ASISTENCIA!AA38&lt;&gt;"V",ASISTENCIA!AA38&lt;&gt;"F",ASISTENCIA!AA38&lt;&gt;""),SUMIF($F$13:$J$13,AG$13,$F39:$J39),"")</f>
        <v/>
      </c>
      <c r="AH39" s="28" t="str">
        <f>IF(AND(LEN($D39)&gt;0,SUMIF($F$13:$J$13,AH$13,$F39:$J39)&gt;0,ASISTENCIA!AB38&lt;&gt;"X",ASISTENCIA!AB38&lt;&gt;"L",ASISTENCIA!AB38&lt;&gt;"J",ASISTENCIA!AB38&lt;&gt;"V",ASISTENCIA!AB38&lt;&gt;"F",ASISTENCIA!AB38&lt;&gt;""),SUMIF($F$13:$J$13,AH$13,$F39:$J39),"")</f>
        <v/>
      </c>
      <c r="AI39" s="28" t="str">
        <f>IF(AND(LEN($D39)&gt;0,SUMIF($F$13:$J$13,AI$13,$F39:$J39)&gt;0,ASISTENCIA!AC38&lt;&gt;"X",ASISTENCIA!AC38&lt;&gt;"L",ASISTENCIA!AC38&lt;&gt;"J",ASISTENCIA!AC38&lt;&gt;"V",ASISTENCIA!AC38&lt;&gt;"F",ASISTENCIA!AC38&lt;&gt;""),SUMIF($F$13:$J$13,AI$13,$F39:$J39),"")</f>
        <v/>
      </c>
      <c r="AJ39" s="28" t="str">
        <f>IF(AND(LEN($D39)&gt;0,SUMIF($F$13:$J$13,AJ$13,$F39:$J39)&gt;0,ASISTENCIA!AD38&lt;&gt;"X",ASISTENCIA!AD38&lt;&gt;"L",ASISTENCIA!AD38&lt;&gt;"J",ASISTENCIA!AD38&lt;&gt;"V",ASISTENCIA!AD38&lt;&gt;"F",ASISTENCIA!AD38&lt;&gt;""),SUMIF($F$13:$J$13,AJ$13,$F39:$J39),"")</f>
        <v/>
      </c>
      <c r="AK39" s="28" t="str">
        <f>IF(AND(LEN($D39)&gt;0,SUMIF($F$13:$J$13,AK$13,$F39:$J39)&gt;0,ASISTENCIA!AE38&lt;&gt;"X",ASISTENCIA!AE38&lt;&gt;"L",ASISTENCIA!AE38&lt;&gt;"J",ASISTENCIA!AE38&lt;&gt;"V",ASISTENCIA!AE38&lt;&gt;"F",ASISTENCIA!AE38&lt;&gt;""),SUMIF($F$13:$J$13,AK$13,$F39:$J39),"")</f>
        <v/>
      </c>
      <c r="AL39" s="28" t="str">
        <f>IF(AND(LEN($D39)&gt;0,SUMIF($F$13:$J$13,AL$13,$F39:$J39)&gt;0,ASISTENCIA!AF38&lt;&gt;"X",ASISTENCIA!AF38&lt;&gt;"L",ASISTENCIA!AF38&lt;&gt;"J",ASISTENCIA!AF38&lt;&gt;"V",ASISTENCIA!AF38&lt;&gt;"F",ASISTENCIA!AF38&lt;&gt;""),SUMIF($F$13:$J$13,AL$13,$F39:$J39),"")</f>
        <v/>
      </c>
      <c r="AM39" s="28" t="str">
        <f>IF(AND(LEN($D39)&gt;0,SUMIF($F$13:$J$13,AM$13,$F39:$J39)&gt;0,ASISTENCIA!AG38&lt;&gt;"X",ASISTENCIA!AG38&lt;&gt;"L",ASISTENCIA!AG38&lt;&gt;"J",ASISTENCIA!AG38&lt;&gt;"V",ASISTENCIA!AG38&lt;&gt;"F",ASISTENCIA!AG38&lt;&gt;""),SUMIF($F$13:$J$13,AM$13,$F39:$J39),"")</f>
        <v/>
      </c>
      <c r="AN39" s="28" t="str">
        <f>IF(AND(LEN($D39)&gt;0,SUMIF($F$13:$J$13,AN$13,$F39:$J39)&gt;0,ASISTENCIA!AH38&lt;&gt;"X",ASISTENCIA!AH38&lt;&gt;"L",ASISTENCIA!AH38&lt;&gt;"J",ASISTENCIA!AH38&lt;&gt;"V",ASISTENCIA!AH38&lt;&gt;"F",ASISTENCIA!AH38&lt;&gt;""),SUMIF($F$13:$J$13,AN$13,$F39:$J39),"")</f>
        <v/>
      </c>
      <c r="AO39" s="28" t="str">
        <f>IF(AND(LEN($D39)&gt;0,SUMIF($F$13:$J$13,AO$13,$F39:$J39)&gt;0,ASISTENCIA!AI38&lt;&gt;"X",ASISTENCIA!AI38&lt;&gt;"L",ASISTENCIA!AI38&lt;&gt;"J",ASISTENCIA!AI38&lt;&gt;"V",ASISTENCIA!AI38&lt;&gt;"F",ASISTENCIA!AI38&lt;&gt;""),SUMIF($F$13:$J$13,AO$13,$F39:$J39),"")</f>
        <v/>
      </c>
      <c r="AP39" s="28" t="str">
        <f>IF(AND(LEN($D39)&gt;0,SUMIF($F$13:$J$13,AP$13,$F39:$J39)&gt;0,ASISTENCIA!AJ38&lt;&gt;"X",ASISTENCIA!AJ38&lt;&gt;"L",ASISTENCIA!AJ38&lt;&gt;"J",ASISTENCIA!AJ38&lt;&gt;"V",ASISTENCIA!AJ38&lt;&gt;"F",ASISTENCIA!AJ38&lt;&gt;""),SUMIF($F$13:$J$13,AP$13,$F39:$J39),"")</f>
        <v/>
      </c>
      <c r="AQ39" s="28" t="str">
        <f>IF(AND(LEN($D39)&gt;0,SUMIF($F$13:$J$13,AQ$13,$F39:$J39)&gt;0,ASISTENCIA!AK38&lt;&gt;"X",ASISTENCIA!AK38&lt;&gt;"L",ASISTENCIA!AK38&lt;&gt;"J",ASISTENCIA!AK38&lt;&gt;"V",ASISTENCIA!AK38&lt;&gt;"F",ASISTENCIA!AK38&lt;&gt;""),SUMIF($F$13:$J$13,AQ$13,$F39:$J39),"")</f>
        <v/>
      </c>
      <c r="AR39" s="28" t="str">
        <f>IF(AND(LEN($D39)&gt;0,SUMIF($F$13:$J$13,AR$13,$F39:$J39)&gt;0,ASISTENCIA!AL38&lt;&gt;"X",ASISTENCIA!AL38&lt;&gt;"L",ASISTENCIA!AL38&lt;&gt;"J",ASISTENCIA!AL38&lt;&gt;"V",ASISTENCIA!AL38&lt;&gt;"F",ASISTENCIA!AL38&lt;&gt;""),SUMIF($F$13:$J$13,AR$13,$F39:$J39),"")</f>
        <v/>
      </c>
      <c r="AS39" s="28" t="str">
        <f>IF(AND(LEN($D39)&gt;0,SUMIF($F$13:$J$13,AS$13,$F39:$J39)&gt;0,ASISTENCIA!AM38&lt;&gt;"X",ASISTENCIA!AM38&lt;&gt;"L",ASISTENCIA!AM38&lt;&gt;"J",ASISTENCIA!AM38&lt;&gt;"V",ASISTENCIA!AM38&lt;&gt;"F",ASISTENCIA!AM38&lt;&gt;""),SUMIF($F$13:$J$13,AS$13,$F39:$J39),"")</f>
        <v/>
      </c>
      <c r="AT39" s="108" t="str">
        <f t="shared" si="3"/>
        <v/>
      </c>
      <c r="AX39" s="103" t="str">
        <f>IF(AND(LEN($D39)&gt;0,SUMIF($F$13:$J$13,AX$13,$F39:$J39)&gt;0,ASISTENCIA!AU38&lt;&gt;"X",ASISTENCIA!AU38&lt;&gt;"L",ASISTENCIA!AU38&lt;&gt;"J",ASISTENCIA!AU38&lt;&gt;"F"),SUMIF($F$13:$J$13,AX$13,$F39:$J39),"")</f>
        <v/>
      </c>
      <c r="AY39" s="103" t="str">
        <f>IF(AND(LEN($D39)&gt;0,SUMIF($F$13:$J$13,AY$13,$F39:$J39)&gt;0,ASISTENCIA!AV38&lt;&gt;"X",ASISTENCIA!AV38&lt;&gt;"L",ASISTENCIA!AV38&lt;&gt;"J",ASISTENCIA!AV38&lt;&gt;"F"),SUMIF($F$13:$J$13,AY$13,$F39:$J39),"")</f>
        <v/>
      </c>
      <c r="AZ39" s="103" t="str">
        <f>IF(AND(LEN($D39)&gt;0,SUMIF($F$13:$J$13,AZ$13,$F39:$J39)&gt;0,ASISTENCIA!AW38&lt;&gt;"X",ASISTENCIA!AW38&lt;&gt;"L",ASISTENCIA!AW38&lt;&gt;"J",ASISTENCIA!AW38&lt;&gt;"F"),SUMIF($F$13:$J$13,AZ$13,$F39:$J39),"")</f>
        <v/>
      </c>
      <c r="BA39" s="103" t="str">
        <f>IF(AND(LEN($D39)&gt;0,SUMIF($F$13:$J$13,BA$13,$F39:$J39)&gt;0,ASISTENCIA!AX38&lt;&gt;"X",ASISTENCIA!AX38&lt;&gt;"L",ASISTENCIA!AX38&lt;&gt;"J",ASISTENCIA!AX38&lt;&gt;"F"),SUMIF($F$13:$J$13,BA$13,$F39:$J39),"")</f>
        <v/>
      </c>
      <c r="BB39" s="103" t="str">
        <f>IF(AND(LEN($D39)&gt;0,SUMIF($F$13:$J$13,BB$13,$F39:$J39)&gt;0,ASISTENCIA!AY38&lt;&gt;"X",ASISTENCIA!AY38&lt;&gt;"L",ASISTENCIA!AY38&lt;&gt;"J",ASISTENCIA!AY38&lt;&gt;"F"),SUMIF($F$13:$J$13,BB$13,$F39:$J39),"")</f>
        <v/>
      </c>
      <c r="BC39" s="103" t="str">
        <f>IF(AND(LEN($D39)&gt;0,SUMIF($F$13:$J$13,BC$13,$F39:$J39)&gt;0,ASISTENCIA!AZ38&lt;&gt;"X",ASISTENCIA!AZ38&lt;&gt;"L",ASISTENCIA!AZ38&lt;&gt;"J",ASISTENCIA!AZ38&lt;&gt;"F"),SUMIF($F$13:$J$13,BC$13,$F39:$J39),"")</f>
        <v/>
      </c>
      <c r="BD39" s="103" t="str">
        <f>IF(AND(LEN($D39)&gt;0,SUMIF($F$13:$J$13,BD$13,$F39:$J39)&gt;0,ASISTENCIA!BA38&lt;&gt;"X",ASISTENCIA!BA38&lt;&gt;"L",ASISTENCIA!BA38&lt;&gt;"J",ASISTENCIA!BA38&lt;&gt;"F"),SUMIF($F$13:$J$13,BD$13,$F39:$J39),"")</f>
        <v/>
      </c>
      <c r="BE39" s="103" t="str">
        <f>IF(AND(LEN($D39)&gt;0,SUMIF($F$13:$J$13,BE$13,$F39:$J39)&gt;0,ASISTENCIA!BB38&lt;&gt;"X",ASISTENCIA!BB38&lt;&gt;"L",ASISTENCIA!BB38&lt;&gt;"J",ASISTENCIA!BB38&lt;&gt;"F"),SUMIF($F$13:$J$13,BE$13,$F39:$J39),"")</f>
        <v/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str">
        <f>IF(AND(LEN($D39)&gt;0,SUMIF($F$13:$J$13,BH$13,$F39:$J39)&gt;0,ASISTENCIA!BE38&lt;&gt;"X",ASISTENCIA!BE38&lt;&gt;"L",ASISTENCIA!BE38&lt;&gt;"J",ASISTENCIA!BE38&lt;&gt;"F"),SUMIF($F$13:$J$13,BH$13,$F39:$J39),"")</f>
        <v/>
      </c>
      <c r="BI39" s="103" t="str">
        <f>IF(AND(LEN($D39)&gt;0,SUMIF($F$13:$J$13,BI$13,$F39:$J39)&gt;0,ASISTENCIA!BF38&lt;&gt;"X",ASISTENCIA!BF38&lt;&gt;"L",ASISTENCIA!BF38&lt;&gt;"J",ASISTENCIA!BF38&lt;&gt;"F"),SUMIF($F$13:$J$13,BI$13,$F39:$J39),"")</f>
        <v/>
      </c>
      <c r="BJ39" s="103" t="str">
        <f>IF(AND(LEN($D39)&gt;0,SUMIF($F$13:$J$13,BJ$13,$F39:$J39)&gt;0,ASISTENCIA!BG38&lt;&gt;"X",ASISTENCIA!BG38&lt;&gt;"L",ASISTENCIA!BG38&lt;&gt;"J",ASISTENCIA!BG38&lt;&gt;"F"),SUMIF($F$13:$J$13,BJ$13,$F39:$J39),"")</f>
        <v/>
      </c>
      <c r="BK39" s="103" t="str">
        <f>IF(AND(LEN($D39)&gt;0,SUMIF($F$13:$J$13,BK$13,$F39:$J39)&gt;0,ASISTENCIA!BH38&lt;&gt;"X",ASISTENCIA!BH38&lt;&gt;"L",ASISTENCIA!BH38&lt;&gt;"J",ASISTENCIA!BH38&lt;&gt;"F"),SUMIF($F$13:$J$13,BK$13,$F39:$J39),"")</f>
        <v/>
      </c>
      <c r="BL39" s="103" t="str">
        <f>IF(AND(LEN($D39)&gt;0,SUMIF($F$13:$J$13,BL$13,$F39:$J39)&gt;0,ASISTENCIA!BI38&lt;&gt;"X",ASISTENCIA!BI38&lt;&gt;"L",ASISTENCIA!BI38&lt;&gt;"J",ASISTENCIA!BI38&lt;&gt;"F"),SUMIF($F$13:$J$13,BL$13,$F39:$J39),"")</f>
        <v/>
      </c>
      <c r="BM39" s="103" t="str">
        <f>IF(AND(LEN($D39)&gt;0,SUMIF($F$13:$J$13,BM$13,$F39:$J39)&gt;0,ASISTENCIA!BJ38&lt;&gt;"X",ASISTENCIA!BJ38&lt;&gt;"L",ASISTENCIA!BJ38&lt;&gt;"J",ASISTENCIA!BJ38&lt;&gt;"F"),SUMIF($F$13:$J$13,BM$13,$F39:$J39),"")</f>
        <v/>
      </c>
      <c r="BN39" s="103" t="str">
        <f>IF(AND(LEN($D39)&gt;0,SUMIF($F$13:$J$13,BN$13,$F39:$J39)&gt;0,ASISTENCIA!BK38&lt;&gt;"X",ASISTENCIA!BK38&lt;&gt;"L",ASISTENCIA!BK38&lt;&gt;"J",ASISTENCIA!BK38&lt;&gt;"F"),SUMIF($F$13:$J$13,BN$13,$F39:$J39),"")</f>
        <v/>
      </c>
      <c r="BO39" s="103" t="str">
        <f>IF(AND(LEN($D39)&gt;0,SUMIF($F$13:$J$13,BO$13,$F39:$J39)&gt;0,ASISTENCIA!BL38&lt;&gt;"X",ASISTENCIA!BL38&lt;&gt;"L",ASISTENCIA!BL38&lt;&gt;"J",ASISTENCIA!BL38&lt;&gt;"F"),SUMIF($F$13:$J$13,BO$13,$F39:$J39),"")</f>
        <v/>
      </c>
      <c r="BP39" s="103" t="str">
        <f>IF(AND(LEN($D39)&gt;0,SUMIF($F$13:$J$13,BP$13,$F39:$J39)&gt;0,ASISTENCIA!BM38&lt;&gt;"X",ASISTENCIA!BM38&lt;&gt;"L",ASISTENCIA!BM38&lt;&gt;"J",ASISTENCIA!BM38&lt;&gt;"F"),SUMIF($F$13:$J$13,BP$13,$F39:$J39),"")</f>
        <v/>
      </c>
      <c r="BQ39" s="103" t="str">
        <f>IF(AND(LEN($D39)&gt;0,SUMIF($F$13:$J$13,BQ$13,$F39:$J39)&gt;0,ASISTENCIA!BN38&lt;&gt;"X",ASISTENCIA!BN38&lt;&gt;"L",ASISTENCIA!BN38&lt;&gt;"J",ASISTENCIA!BN38&lt;&gt;"F"),SUMIF($F$13:$J$13,BQ$13,$F39:$J39),"")</f>
        <v/>
      </c>
      <c r="BR39" s="103" t="str">
        <f>IF(AND(LEN($D39)&gt;0,SUMIF($F$13:$J$13,BR$13,$F39:$J39)&gt;0,ASISTENCIA!BO38&lt;&gt;"X",ASISTENCIA!BO38&lt;&gt;"L",ASISTENCIA!BO38&lt;&gt;"J",ASISTENCIA!BO38&lt;&gt;"F"),SUMIF($F$13:$J$13,BR$13,$F39:$J39),"")</f>
        <v/>
      </c>
      <c r="BS39" s="103" t="str">
        <f>IF(AND(LEN($D39)&gt;0,SUMIF($F$13:$J$13,BS$13,$F39:$J39)&gt;0,ASISTENCIA!BP38&lt;&gt;"X",ASISTENCIA!BP38&lt;&gt;"L",ASISTENCIA!BP38&lt;&gt;"J",ASISTENCIA!BP38&lt;&gt;"F"),SUMIF($F$13:$J$13,BS$13,$F39:$J39),"")</f>
        <v/>
      </c>
      <c r="BT39" s="103" t="str">
        <f>IF(AND(LEN($D39)&gt;0,SUMIF($F$13:$J$13,BT$13,$F39:$J39)&gt;0,ASISTENCIA!BQ38&lt;&gt;"X",ASISTENCIA!BQ38&lt;&gt;"L",ASISTENCIA!BQ38&lt;&gt;"J",ASISTENCIA!BQ38&lt;&gt;"F"),SUMIF($F$13:$J$13,BT$13,$F39:$J39),"")</f>
        <v/>
      </c>
      <c r="BU39" s="103" t="str">
        <f>IF(AND(LEN($D39)&gt;0,SUMIF($F$13:$J$13,BU$13,$F39:$J39)&gt;0,ASISTENCIA!BR38&lt;&gt;"X",ASISTENCIA!BR38&lt;&gt;"L",ASISTENCIA!BR38&lt;&gt;"J",ASISTENCIA!BR38&lt;&gt;"F"),SUMIF($F$13:$J$13,BU$13,$F39:$J39),"")</f>
        <v/>
      </c>
      <c r="BV39" s="103" t="str">
        <f>IF(AND(LEN($D39)&gt;0,SUMIF($F$13:$J$13,BV$13,$F39:$J39)&gt;0,ASISTENCIA!BS38&lt;&gt;"X",ASISTENCIA!BS38&lt;&gt;"L",ASISTENCIA!BS38&lt;&gt;"J",ASISTENCIA!BS38&lt;&gt;"F"),SUMIF($F$13:$J$13,BV$13,$F39:$J39),"")</f>
        <v/>
      </c>
      <c r="BW39" s="103" t="str">
        <f>IF(AND(LEN($D39)&gt;0,SUMIF($F$13:$J$13,BW$13,$F39:$J39)&gt;0,ASISTENCIA!BT38&lt;&gt;"X",ASISTENCIA!BT38&lt;&gt;"L",ASISTENCIA!BT38&lt;&gt;"J",ASISTENCIA!BT38&lt;&gt;"F"),SUMIF($F$13:$J$13,BW$13,$F39:$J39),"")</f>
        <v/>
      </c>
      <c r="BX39" s="103" t="str">
        <f>IF(AND(LEN($D39)&gt;0,SUMIF($F$13:$J$13,BX$13,$F39:$J39)&gt;0,ASISTENCIA!BU38&lt;&gt;"X",ASISTENCIA!BU38&lt;&gt;"L",ASISTENCIA!BU38&lt;&gt;"J",ASISTENCIA!BU38&lt;&gt;"F"),SUMIF($F$13:$J$13,BX$13,$F39:$J39),"")</f>
        <v/>
      </c>
      <c r="BY39" s="103" t="str">
        <f>IF(AND(LEN($D39)&gt;0,SUMIF($F$13:$J$13,BY$13,$F39:$J39)&gt;0,ASISTENCIA!BV38&lt;&gt;"X",ASISTENCIA!BV38&lt;&gt;"L",ASISTENCIA!BV38&lt;&gt;"J",ASISTENCIA!BV38&lt;&gt;"F"),SUMIF($F$13:$J$13,BY$13,$F39:$J39),"")</f>
        <v/>
      </c>
      <c r="BZ39" s="103" t="str">
        <f>IF(AND(LEN($D39)&gt;0,SUMIF($F$13:$J$13,BZ$13,$F39:$J39)&gt;0,ASISTENCIA!BW38&lt;&gt;"X",ASISTENCIA!BW38&lt;&gt;"L",ASISTENCIA!BW38&lt;&gt;"J",ASISTENCIA!BW38&lt;&gt;"F"),SUMIF($F$13:$J$13,BZ$13,$F39:$J39),"")</f>
        <v/>
      </c>
      <c r="CA39" s="103" t="str">
        <f>IF(AND(LEN($D39)&gt;0,SUMIF($F$13:$J$13,CA$13,$F39:$J39)&gt;0,ASISTENCIA!BX38&lt;&gt;"X",ASISTENCIA!BX38&lt;&gt;"L",ASISTENCIA!BX38&lt;&gt;"J",ASISTENCIA!BX38&lt;&gt;"F"),SUMIF($F$13:$J$13,CA$13,$F39:$J39),"")</f>
        <v/>
      </c>
      <c r="CB39" s="103" t="str">
        <f>IF(AND(LEN($D39)&gt;0,SUMIF($F$13:$J$13,CB$13,$F39:$J39)&gt;0,ASISTENCIA!BY38&lt;&gt;"X",ASISTENCIA!BY38&lt;&gt;"L",ASISTENCIA!BY38&lt;&gt;"J",ASISTENCIA!BY38&lt;&gt;"F"),SUMIF($F$13:$J$13,CB$13,$F39:$J39),"")</f>
        <v/>
      </c>
      <c r="CC39" s="108" t="e">
        <f t="shared" si="4"/>
        <v>#REF!</v>
      </c>
    </row>
    <row r="40" spans="1:81" ht="15" x14ac:dyDescent="0.2">
      <c r="A40" s="18" t="e">
        <f t="shared" si="5"/>
        <v>#N/A</v>
      </c>
      <c r="B40" s="14" t="e">
        <f>IF(LEN(C40)&gt;0,VLOOKUP($O$4,DATA!$A$1:$S$1,2,FALSE),"")</f>
        <v>#N/A</v>
      </c>
      <c r="C40" s="15" t="str">
        <f t="shared" si="2"/>
        <v>MAYO</v>
      </c>
      <c r="D40" s="21" t="str">
        <f>IF(LEN(ASISTENCIA!E39)&gt;0,ASISTENCIA!E39,"")</f>
        <v>TOMA HUARAHUARA, YANET</v>
      </c>
      <c r="E40" s="110" t="str">
        <f>IF(LEN(D40)&gt;0,ASISTENCIA!F39,"")</f>
        <v>Profesor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str">
        <f>IF(AND(LEN($D40)&gt;0,SUMIF($F$13:$J$13,O$13,$F40:$J40)&gt;0,ASISTENCIA!I39&lt;&gt;"X",ASISTENCIA!I39&lt;&gt;"L",ASISTENCIA!I39&lt;&gt;"J",ASISTENCIA!I39&lt;&gt;"V",ASISTENCIA!I39&lt;&gt;"F",ASISTENCIA!I39&lt;&gt;""),SUMIF($F$13:$J$13,O$13,$F40:$J40),"")</f>
        <v/>
      </c>
      <c r="P40" s="28" t="str">
        <f>IF(AND(LEN($D40)&gt;0,SUMIF($F$13:$J$13,P$13,$F40:$J40)&gt;0,ASISTENCIA!J39&lt;&gt;"X",ASISTENCIA!J39&lt;&gt;"L",ASISTENCIA!J39&lt;&gt;"J",ASISTENCIA!J39&lt;&gt;"V",ASISTENCIA!J39&lt;&gt;"F",ASISTENCIA!J39&lt;&gt;""),SUMIF($F$13:$J$13,P$13,$F40:$J40),"")</f>
        <v/>
      </c>
      <c r="Q40" s="28" t="str">
        <f>IF(AND(LEN($D40)&gt;0,SUMIF($F$13:$J$13,Q$13,$F40:$J40)&gt;0,ASISTENCIA!K39&lt;&gt;"X",ASISTENCIA!K39&lt;&gt;"L",ASISTENCIA!K39&lt;&gt;"J",ASISTENCIA!K39&lt;&gt;"V",ASISTENCIA!K39&lt;&gt;"F",ASISTENCIA!K39&lt;&gt;""),SUMIF($F$13:$J$13,Q$13,$F40:$J40),"")</f>
        <v/>
      </c>
      <c r="R40" s="28" t="str">
        <f>IF(AND(LEN($D40)&gt;0,SUMIF($F$13:$J$13,R$13,$F40:$J40)&gt;0,ASISTENCIA!L39&lt;&gt;"X",ASISTENCIA!L39&lt;&gt;"L",ASISTENCIA!L39&lt;&gt;"J",ASISTENCIA!L39&lt;&gt;"V",ASISTENCIA!L39&lt;&gt;"F",ASISTENCIA!L39&lt;&gt;""),SUMIF($F$13:$J$13,R$13,$F40:$J40),"")</f>
        <v/>
      </c>
      <c r="S40" s="28" t="str">
        <f>IF(AND(LEN($D40)&gt;0,SUMIF($F$13:$J$13,S$13,$F40:$J40)&gt;0,ASISTENCIA!M39&lt;&gt;"X",ASISTENCIA!M39&lt;&gt;"L",ASISTENCIA!M39&lt;&gt;"J",ASISTENCIA!M39&lt;&gt;"V",ASISTENCIA!M39&lt;&gt;"F",ASISTENCIA!M39&lt;&gt;""),SUMIF($F$13:$J$13,S$13,$F40:$J40),"")</f>
        <v/>
      </c>
      <c r="T40" s="28" t="str">
        <f>IF(AND(LEN($D40)&gt;0,SUMIF($F$13:$J$13,T$13,$F40:$J40)&gt;0,ASISTENCIA!N39&lt;&gt;"X",ASISTENCIA!N39&lt;&gt;"L",ASISTENCIA!N39&lt;&gt;"J",ASISTENCIA!N39&lt;&gt;"V",ASISTENCIA!N39&lt;&gt;"F",ASISTENCIA!N39&lt;&gt;""),SUMIF($F$13:$J$13,T$13,$F40:$J40),"")</f>
        <v/>
      </c>
      <c r="U40" s="28" t="str">
        <f>IF(AND(LEN($D40)&gt;0,SUMIF($F$13:$J$13,U$13,$F40:$J40)&gt;0,ASISTENCIA!O39&lt;&gt;"X",ASISTENCIA!O39&lt;&gt;"L",ASISTENCIA!O39&lt;&gt;"J",ASISTENCIA!O39&lt;&gt;"V",ASISTENCIA!O39&lt;&gt;"F",ASISTENCIA!O39&lt;&gt;""),SUMIF($F$13:$J$13,U$13,$F40:$J40),"")</f>
        <v/>
      </c>
      <c r="V40" s="28" t="str">
        <f>IF(AND(LEN($D40)&gt;0,SUMIF($F$13:$J$13,V$13,$F40:$J40)&gt;0,ASISTENCIA!P39&lt;&gt;"X",ASISTENCIA!P39&lt;&gt;"L",ASISTENCIA!P39&lt;&gt;"J",ASISTENCIA!P39&lt;&gt;"V",ASISTENCIA!P39&lt;&gt;"F",ASISTENCIA!P39&lt;&gt;""),SUMIF($F$13:$J$13,V$13,$F40:$J40),"")</f>
        <v/>
      </c>
      <c r="W40" s="28" t="str">
        <f>IF(AND(LEN($D40)&gt;0,SUMIF($F$13:$J$13,W$13,$F40:$J40)&gt;0,ASISTENCIA!Q39&lt;&gt;"X",ASISTENCIA!Q39&lt;&gt;"L",ASISTENCIA!Q39&lt;&gt;"J",ASISTENCIA!Q39&lt;&gt;"V",ASISTENCIA!Q39&lt;&gt;"F",ASISTENCIA!Q39&lt;&gt;""),SUMIF($F$13:$J$13,W$13,$F40:$J40),"")</f>
        <v/>
      </c>
      <c r="X40" s="28" t="str">
        <f>IF(AND(LEN($D40)&gt;0,SUMIF($F$13:$J$13,X$13,$F40:$J40)&gt;0,ASISTENCIA!R39&lt;&gt;"X",ASISTENCIA!R39&lt;&gt;"L",ASISTENCIA!R39&lt;&gt;"J",ASISTENCIA!R39&lt;&gt;"V",ASISTENCIA!R39&lt;&gt;"F",ASISTENCIA!R39&lt;&gt;""),SUMIF($F$13:$J$13,X$13,$F40:$J40),"")</f>
        <v/>
      </c>
      <c r="Y40" s="28" t="str">
        <f>IF(AND(LEN($D40)&gt;0,SUMIF($F$13:$J$13,Y$13,$F40:$J40)&gt;0,ASISTENCIA!S39&lt;&gt;"X",ASISTENCIA!S39&lt;&gt;"L",ASISTENCIA!S39&lt;&gt;"J",ASISTENCIA!S39&lt;&gt;"V",ASISTENCIA!S39&lt;&gt;"F",ASISTENCIA!S39&lt;&gt;""),SUMIF($F$13:$J$13,Y$13,$F40:$J40),"")</f>
        <v/>
      </c>
      <c r="Z40" s="28" t="str">
        <f>IF(AND(LEN($D40)&gt;0,SUMIF($F$13:$J$13,Z$13,$F40:$J40)&gt;0,ASISTENCIA!T39&lt;&gt;"X",ASISTENCIA!T39&lt;&gt;"L",ASISTENCIA!T39&lt;&gt;"J",ASISTENCIA!T39&lt;&gt;"V",ASISTENCIA!T39&lt;&gt;"F",ASISTENCIA!T39&lt;&gt;""),SUMIF($F$13:$J$13,Z$13,$F40:$J40),"")</f>
        <v/>
      </c>
      <c r="AA40" s="28" t="str">
        <f>IF(AND(LEN($D40)&gt;0,SUMIF($F$13:$J$13,AA$13,$F40:$J40)&gt;0,ASISTENCIA!U39&lt;&gt;"X",ASISTENCIA!U39&lt;&gt;"L",ASISTENCIA!U39&lt;&gt;"J",ASISTENCIA!U39&lt;&gt;"V",ASISTENCIA!U39&lt;&gt;"F",ASISTENCIA!U39&lt;&gt;""),SUMIF($F$13:$J$13,AA$13,$F40:$J40),"")</f>
        <v/>
      </c>
      <c r="AB40" s="28" t="str">
        <f>IF(AND(LEN($D40)&gt;0,SUMIF($F$13:$J$13,AB$13,$F40:$J40)&gt;0,ASISTENCIA!V39&lt;&gt;"X",ASISTENCIA!V39&lt;&gt;"L",ASISTENCIA!V39&lt;&gt;"J",ASISTENCIA!V39&lt;&gt;"V",ASISTENCIA!V39&lt;&gt;"F",ASISTENCIA!V39&lt;&gt;""),SUMIF($F$13:$J$13,AB$13,$F40:$J40),"")</f>
        <v/>
      </c>
      <c r="AC40" s="28" t="str">
        <f>IF(AND(LEN($D40)&gt;0,SUMIF($F$13:$J$13,AC$13,$F40:$J40)&gt;0,ASISTENCIA!W39&lt;&gt;"X",ASISTENCIA!W39&lt;&gt;"L",ASISTENCIA!W39&lt;&gt;"J",ASISTENCIA!W39&lt;&gt;"V",ASISTENCIA!W39&lt;&gt;"F",ASISTENCIA!W39&lt;&gt;""),SUMIF($F$13:$J$13,AC$13,$F40:$J40),"")</f>
        <v/>
      </c>
      <c r="AD40" s="28" t="str">
        <f>IF(AND(LEN($D40)&gt;0,SUMIF($F$13:$J$13,AD$13,$F40:$J40)&gt;0,ASISTENCIA!X39&lt;&gt;"X",ASISTENCIA!X39&lt;&gt;"L",ASISTENCIA!X39&lt;&gt;"J",ASISTENCIA!X39&lt;&gt;"V",ASISTENCIA!X39&lt;&gt;"F",ASISTENCIA!X39&lt;&gt;""),SUMIF($F$13:$J$13,AD$13,$F40:$J40),"")</f>
        <v/>
      </c>
      <c r="AE40" s="28" t="str">
        <f>IF(AND(LEN($D40)&gt;0,SUMIF($F$13:$J$13,AE$13,$F40:$J40)&gt;0,ASISTENCIA!Y39&lt;&gt;"X",ASISTENCIA!Y39&lt;&gt;"L",ASISTENCIA!Y39&lt;&gt;"J",ASISTENCIA!Y39&lt;&gt;"V",ASISTENCIA!Y39&lt;&gt;"F",ASISTENCIA!Y39&lt;&gt;""),SUMIF($F$13:$J$13,AE$13,$F40:$J40),"")</f>
        <v/>
      </c>
      <c r="AF40" s="28" t="str">
        <f>IF(AND(LEN($D40)&gt;0,SUMIF($F$13:$J$13,AF$13,$F40:$J40)&gt;0,ASISTENCIA!Z39&lt;&gt;"X",ASISTENCIA!Z39&lt;&gt;"L",ASISTENCIA!Z39&lt;&gt;"J",ASISTENCIA!Z39&lt;&gt;"V",ASISTENCIA!Z39&lt;&gt;"F",ASISTENCIA!Z39&lt;&gt;""),SUMIF($F$13:$J$13,AF$13,$F40:$J40),"")</f>
        <v/>
      </c>
      <c r="AG40" s="28" t="str">
        <f>IF(AND(LEN($D40)&gt;0,SUMIF($F$13:$J$13,AG$13,$F40:$J40)&gt;0,ASISTENCIA!AA39&lt;&gt;"X",ASISTENCIA!AA39&lt;&gt;"L",ASISTENCIA!AA39&lt;&gt;"J",ASISTENCIA!AA39&lt;&gt;"V",ASISTENCIA!AA39&lt;&gt;"F",ASISTENCIA!AA39&lt;&gt;""),SUMIF($F$13:$J$13,AG$13,$F40:$J40),"")</f>
        <v/>
      </c>
      <c r="AH40" s="28" t="str">
        <f>IF(AND(LEN($D40)&gt;0,SUMIF($F$13:$J$13,AH$13,$F40:$J40)&gt;0,ASISTENCIA!AB39&lt;&gt;"X",ASISTENCIA!AB39&lt;&gt;"L",ASISTENCIA!AB39&lt;&gt;"J",ASISTENCIA!AB39&lt;&gt;"V",ASISTENCIA!AB39&lt;&gt;"F",ASISTENCIA!AB39&lt;&gt;""),SUMIF($F$13:$J$13,AH$13,$F40:$J40),"")</f>
        <v/>
      </c>
      <c r="AI40" s="28" t="str">
        <f>IF(AND(LEN($D40)&gt;0,SUMIF($F$13:$J$13,AI$13,$F40:$J40)&gt;0,ASISTENCIA!AC39&lt;&gt;"X",ASISTENCIA!AC39&lt;&gt;"L",ASISTENCIA!AC39&lt;&gt;"J",ASISTENCIA!AC39&lt;&gt;"V",ASISTENCIA!AC39&lt;&gt;"F",ASISTENCIA!AC39&lt;&gt;""),SUMIF($F$13:$J$13,AI$13,$F40:$J40),"")</f>
        <v/>
      </c>
      <c r="AJ40" s="28" t="str">
        <f>IF(AND(LEN($D40)&gt;0,SUMIF($F$13:$J$13,AJ$13,$F40:$J40)&gt;0,ASISTENCIA!AD39&lt;&gt;"X",ASISTENCIA!AD39&lt;&gt;"L",ASISTENCIA!AD39&lt;&gt;"J",ASISTENCIA!AD39&lt;&gt;"V",ASISTENCIA!AD39&lt;&gt;"F",ASISTENCIA!AD39&lt;&gt;""),SUMIF($F$13:$J$13,AJ$13,$F40:$J40),"")</f>
        <v/>
      </c>
      <c r="AK40" s="28" t="str">
        <f>IF(AND(LEN($D40)&gt;0,SUMIF($F$13:$J$13,AK$13,$F40:$J40)&gt;0,ASISTENCIA!AE39&lt;&gt;"X",ASISTENCIA!AE39&lt;&gt;"L",ASISTENCIA!AE39&lt;&gt;"J",ASISTENCIA!AE39&lt;&gt;"V",ASISTENCIA!AE39&lt;&gt;"F",ASISTENCIA!AE39&lt;&gt;""),SUMIF($F$13:$J$13,AK$13,$F40:$J40),"")</f>
        <v/>
      </c>
      <c r="AL40" s="28" t="str">
        <f>IF(AND(LEN($D40)&gt;0,SUMIF($F$13:$J$13,AL$13,$F40:$J40)&gt;0,ASISTENCIA!AF39&lt;&gt;"X",ASISTENCIA!AF39&lt;&gt;"L",ASISTENCIA!AF39&lt;&gt;"J",ASISTENCIA!AF39&lt;&gt;"V",ASISTENCIA!AF39&lt;&gt;"F",ASISTENCIA!AF39&lt;&gt;""),SUMIF($F$13:$J$13,AL$13,$F40:$J40),"")</f>
        <v/>
      </c>
      <c r="AM40" s="28" t="str">
        <f>IF(AND(LEN($D40)&gt;0,SUMIF($F$13:$J$13,AM$13,$F40:$J40)&gt;0,ASISTENCIA!AG39&lt;&gt;"X",ASISTENCIA!AG39&lt;&gt;"L",ASISTENCIA!AG39&lt;&gt;"J",ASISTENCIA!AG39&lt;&gt;"V",ASISTENCIA!AG39&lt;&gt;"F",ASISTENCIA!AG39&lt;&gt;""),SUMIF($F$13:$J$13,AM$13,$F40:$J40),"")</f>
        <v/>
      </c>
      <c r="AN40" s="28" t="str">
        <f>IF(AND(LEN($D40)&gt;0,SUMIF($F$13:$J$13,AN$13,$F40:$J40)&gt;0,ASISTENCIA!AH39&lt;&gt;"X",ASISTENCIA!AH39&lt;&gt;"L",ASISTENCIA!AH39&lt;&gt;"J",ASISTENCIA!AH39&lt;&gt;"V",ASISTENCIA!AH39&lt;&gt;"F",ASISTENCIA!AH39&lt;&gt;""),SUMIF($F$13:$J$13,AN$13,$F40:$J40),"")</f>
        <v/>
      </c>
      <c r="AO40" s="28" t="str">
        <f>IF(AND(LEN($D40)&gt;0,SUMIF($F$13:$J$13,AO$13,$F40:$J40)&gt;0,ASISTENCIA!AI39&lt;&gt;"X",ASISTENCIA!AI39&lt;&gt;"L",ASISTENCIA!AI39&lt;&gt;"J",ASISTENCIA!AI39&lt;&gt;"V",ASISTENCIA!AI39&lt;&gt;"F",ASISTENCIA!AI39&lt;&gt;""),SUMIF($F$13:$J$13,AO$13,$F40:$J40),"")</f>
        <v/>
      </c>
      <c r="AP40" s="28" t="str">
        <f>IF(AND(LEN($D40)&gt;0,SUMIF($F$13:$J$13,AP$13,$F40:$J40)&gt;0,ASISTENCIA!AJ39&lt;&gt;"X",ASISTENCIA!AJ39&lt;&gt;"L",ASISTENCIA!AJ39&lt;&gt;"J",ASISTENCIA!AJ39&lt;&gt;"V",ASISTENCIA!AJ39&lt;&gt;"F",ASISTENCIA!AJ39&lt;&gt;""),SUMIF($F$13:$J$13,AP$13,$F40:$J40),"")</f>
        <v/>
      </c>
      <c r="AQ40" s="28" t="str">
        <f>IF(AND(LEN($D40)&gt;0,SUMIF($F$13:$J$13,AQ$13,$F40:$J40)&gt;0,ASISTENCIA!AK39&lt;&gt;"X",ASISTENCIA!AK39&lt;&gt;"L",ASISTENCIA!AK39&lt;&gt;"J",ASISTENCIA!AK39&lt;&gt;"V",ASISTENCIA!AK39&lt;&gt;"F",ASISTENCIA!AK39&lt;&gt;""),SUMIF($F$13:$J$13,AQ$13,$F40:$J40),"")</f>
        <v/>
      </c>
      <c r="AR40" s="28" t="str">
        <f>IF(AND(LEN($D40)&gt;0,SUMIF($F$13:$J$13,AR$13,$F40:$J40)&gt;0,ASISTENCIA!AL39&lt;&gt;"X",ASISTENCIA!AL39&lt;&gt;"L",ASISTENCIA!AL39&lt;&gt;"J",ASISTENCIA!AL39&lt;&gt;"V",ASISTENCIA!AL39&lt;&gt;"F",ASISTENCIA!AL39&lt;&gt;""),SUMIF($F$13:$J$13,AR$13,$F40:$J40),"")</f>
        <v/>
      </c>
      <c r="AS40" s="28" t="str">
        <f>IF(AND(LEN($D40)&gt;0,SUMIF($F$13:$J$13,AS$13,$F40:$J40)&gt;0,ASISTENCIA!AM39&lt;&gt;"X",ASISTENCIA!AM39&lt;&gt;"L",ASISTENCIA!AM39&lt;&gt;"J",ASISTENCIA!AM39&lt;&gt;"V",ASISTENCIA!AM39&lt;&gt;"F",ASISTENCIA!AM39&lt;&gt;""),SUMIF($F$13:$J$13,AS$13,$F40:$J40),"")</f>
        <v/>
      </c>
      <c r="AT40" s="108" t="str">
        <f t="shared" si="3"/>
        <v/>
      </c>
      <c r="AX40" s="103" t="str">
        <f>IF(AND(LEN($D40)&gt;0,SUMIF($F$13:$J$13,AX$13,$F40:$J40)&gt;0,ASISTENCIA!AU39&lt;&gt;"X",ASISTENCIA!AU39&lt;&gt;"L",ASISTENCIA!AU39&lt;&gt;"J",ASISTENCIA!AU39&lt;&gt;"F"),SUMIF($F$13:$J$13,AX$13,$F40:$J40),"")</f>
        <v/>
      </c>
      <c r="AY40" s="103" t="str">
        <f>IF(AND(LEN($D40)&gt;0,SUMIF($F$13:$J$13,AY$13,$F40:$J40)&gt;0,ASISTENCIA!AV39&lt;&gt;"X",ASISTENCIA!AV39&lt;&gt;"L",ASISTENCIA!AV39&lt;&gt;"J",ASISTENCIA!AV39&lt;&gt;"F"),SUMIF($F$13:$J$13,AY$13,$F40:$J40),"")</f>
        <v/>
      </c>
      <c r="AZ40" s="103" t="str">
        <f>IF(AND(LEN($D40)&gt;0,SUMIF($F$13:$J$13,AZ$13,$F40:$J40)&gt;0,ASISTENCIA!AW39&lt;&gt;"X",ASISTENCIA!AW39&lt;&gt;"L",ASISTENCIA!AW39&lt;&gt;"J",ASISTENCIA!AW39&lt;&gt;"F"),SUMIF($F$13:$J$13,AZ$13,$F40:$J40),"")</f>
        <v/>
      </c>
      <c r="BA40" s="103" t="str">
        <f>IF(AND(LEN($D40)&gt;0,SUMIF($F$13:$J$13,BA$13,$F40:$J40)&gt;0,ASISTENCIA!AX39&lt;&gt;"X",ASISTENCIA!AX39&lt;&gt;"L",ASISTENCIA!AX39&lt;&gt;"J",ASISTENCIA!AX39&lt;&gt;"F"),SUMIF($F$13:$J$13,BA$13,$F40:$J40),"")</f>
        <v/>
      </c>
      <c r="BB40" s="103" t="str">
        <f>IF(AND(LEN($D40)&gt;0,SUMIF($F$13:$J$13,BB$13,$F40:$J40)&gt;0,ASISTENCIA!AY39&lt;&gt;"X",ASISTENCIA!AY39&lt;&gt;"L",ASISTENCIA!AY39&lt;&gt;"J",ASISTENCIA!AY39&lt;&gt;"F"),SUMIF($F$13:$J$13,BB$13,$F40:$J40),"")</f>
        <v/>
      </c>
      <c r="BC40" s="103" t="str">
        <f>IF(AND(LEN($D40)&gt;0,SUMIF($F$13:$J$13,BC$13,$F40:$J40)&gt;0,ASISTENCIA!AZ39&lt;&gt;"X",ASISTENCIA!AZ39&lt;&gt;"L",ASISTENCIA!AZ39&lt;&gt;"J",ASISTENCIA!AZ39&lt;&gt;"F"),SUMIF($F$13:$J$13,BC$13,$F40:$J40),"")</f>
        <v/>
      </c>
      <c r="BD40" s="103" t="str">
        <f>IF(AND(LEN($D40)&gt;0,SUMIF($F$13:$J$13,BD$13,$F40:$J40)&gt;0,ASISTENCIA!BA39&lt;&gt;"X",ASISTENCIA!BA39&lt;&gt;"L",ASISTENCIA!BA39&lt;&gt;"J",ASISTENCIA!BA39&lt;&gt;"F"),SUMIF($F$13:$J$13,BD$13,$F40:$J40),"")</f>
        <v/>
      </c>
      <c r="BE40" s="103" t="str">
        <f>IF(AND(LEN($D40)&gt;0,SUMIF($F$13:$J$13,BE$13,$F40:$J40)&gt;0,ASISTENCIA!BB39&lt;&gt;"X",ASISTENCIA!BB39&lt;&gt;"L",ASISTENCIA!BB39&lt;&gt;"J",ASISTENCIA!BB39&lt;&gt;"F"),SUMIF($F$13:$J$13,BE$13,$F40:$J40),"")</f>
        <v/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str">
        <f>IF(AND(LEN($D40)&gt;0,SUMIF($F$13:$J$13,BH$13,$F40:$J40)&gt;0,ASISTENCIA!BE39&lt;&gt;"X",ASISTENCIA!BE39&lt;&gt;"L",ASISTENCIA!BE39&lt;&gt;"J",ASISTENCIA!BE39&lt;&gt;"F"),SUMIF($F$13:$J$13,BH$13,$F40:$J40),"")</f>
        <v/>
      </c>
      <c r="BI40" s="103" t="str">
        <f>IF(AND(LEN($D40)&gt;0,SUMIF($F$13:$J$13,BI$13,$F40:$J40)&gt;0,ASISTENCIA!BF39&lt;&gt;"X",ASISTENCIA!BF39&lt;&gt;"L",ASISTENCIA!BF39&lt;&gt;"J",ASISTENCIA!BF39&lt;&gt;"F"),SUMIF($F$13:$J$13,BI$13,$F40:$J40),"")</f>
        <v/>
      </c>
      <c r="BJ40" s="103" t="str">
        <f>IF(AND(LEN($D40)&gt;0,SUMIF($F$13:$J$13,BJ$13,$F40:$J40)&gt;0,ASISTENCIA!BG39&lt;&gt;"X",ASISTENCIA!BG39&lt;&gt;"L",ASISTENCIA!BG39&lt;&gt;"J",ASISTENCIA!BG39&lt;&gt;"F"),SUMIF($F$13:$J$13,BJ$13,$F40:$J40),"")</f>
        <v/>
      </c>
      <c r="BK40" s="103" t="str">
        <f>IF(AND(LEN($D40)&gt;0,SUMIF($F$13:$J$13,BK$13,$F40:$J40)&gt;0,ASISTENCIA!BH39&lt;&gt;"X",ASISTENCIA!BH39&lt;&gt;"L",ASISTENCIA!BH39&lt;&gt;"J",ASISTENCIA!BH39&lt;&gt;"F"),SUMIF($F$13:$J$13,BK$13,$F40:$J40),"")</f>
        <v/>
      </c>
      <c r="BL40" s="103" t="str">
        <f>IF(AND(LEN($D40)&gt;0,SUMIF($F$13:$J$13,BL$13,$F40:$J40)&gt;0,ASISTENCIA!BI39&lt;&gt;"X",ASISTENCIA!BI39&lt;&gt;"L",ASISTENCIA!BI39&lt;&gt;"J",ASISTENCIA!BI39&lt;&gt;"F"),SUMIF($F$13:$J$13,BL$13,$F40:$J40),"")</f>
        <v/>
      </c>
      <c r="BM40" s="103" t="str">
        <f>IF(AND(LEN($D40)&gt;0,SUMIF($F$13:$J$13,BM$13,$F40:$J40)&gt;0,ASISTENCIA!BJ39&lt;&gt;"X",ASISTENCIA!BJ39&lt;&gt;"L",ASISTENCIA!BJ39&lt;&gt;"J",ASISTENCIA!BJ39&lt;&gt;"F"),SUMIF($F$13:$J$13,BM$13,$F40:$J40),"")</f>
        <v/>
      </c>
      <c r="BN40" s="103" t="str">
        <f>IF(AND(LEN($D40)&gt;0,SUMIF($F$13:$J$13,BN$13,$F40:$J40)&gt;0,ASISTENCIA!BK39&lt;&gt;"X",ASISTENCIA!BK39&lt;&gt;"L",ASISTENCIA!BK39&lt;&gt;"J",ASISTENCIA!BK39&lt;&gt;"F"),SUMIF($F$13:$J$13,BN$13,$F40:$J40),"")</f>
        <v/>
      </c>
      <c r="BO40" s="103" t="str">
        <f>IF(AND(LEN($D40)&gt;0,SUMIF($F$13:$J$13,BO$13,$F40:$J40)&gt;0,ASISTENCIA!BL39&lt;&gt;"X",ASISTENCIA!BL39&lt;&gt;"L",ASISTENCIA!BL39&lt;&gt;"J",ASISTENCIA!BL39&lt;&gt;"F"),SUMIF($F$13:$J$13,BO$13,$F40:$J40),"")</f>
        <v/>
      </c>
      <c r="BP40" s="103" t="str">
        <f>IF(AND(LEN($D40)&gt;0,SUMIF($F$13:$J$13,BP$13,$F40:$J40)&gt;0,ASISTENCIA!BM39&lt;&gt;"X",ASISTENCIA!BM39&lt;&gt;"L",ASISTENCIA!BM39&lt;&gt;"J",ASISTENCIA!BM39&lt;&gt;"F"),SUMIF($F$13:$J$13,BP$13,$F40:$J40),"")</f>
        <v/>
      </c>
      <c r="BQ40" s="103" t="str">
        <f>IF(AND(LEN($D40)&gt;0,SUMIF($F$13:$J$13,BQ$13,$F40:$J40)&gt;0,ASISTENCIA!BN39&lt;&gt;"X",ASISTENCIA!BN39&lt;&gt;"L",ASISTENCIA!BN39&lt;&gt;"J",ASISTENCIA!BN39&lt;&gt;"F"),SUMIF($F$13:$J$13,BQ$13,$F40:$J40),"")</f>
        <v/>
      </c>
      <c r="BR40" s="103" t="str">
        <f>IF(AND(LEN($D40)&gt;0,SUMIF($F$13:$J$13,BR$13,$F40:$J40)&gt;0,ASISTENCIA!BO39&lt;&gt;"X",ASISTENCIA!BO39&lt;&gt;"L",ASISTENCIA!BO39&lt;&gt;"J",ASISTENCIA!BO39&lt;&gt;"F"),SUMIF($F$13:$J$13,BR$13,$F40:$J40),"")</f>
        <v/>
      </c>
      <c r="BS40" s="103" t="str">
        <f>IF(AND(LEN($D40)&gt;0,SUMIF($F$13:$J$13,BS$13,$F40:$J40)&gt;0,ASISTENCIA!BP39&lt;&gt;"X",ASISTENCIA!BP39&lt;&gt;"L",ASISTENCIA!BP39&lt;&gt;"J",ASISTENCIA!BP39&lt;&gt;"F"),SUMIF($F$13:$J$13,BS$13,$F40:$J40),"")</f>
        <v/>
      </c>
      <c r="BT40" s="103" t="str">
        <f>IF(AND(LEN($D40)&gt;0,SUMIF($F$13:$J$13,BT$13,$F40:$J40)&gt;0,ASISTENCIA!BQ39&lt;&gt;"X",ASISTENCIA!BQ39&lt;&gt;"L",ASISTENCIA!BQ39&lt;&gt;"J",ASISTENCIA!BQ39&lt;&gt;"F"),SUMIF($F$13:$J$13,BT$13,$F40:$J40),"")</f>
        <v/>
      </c>
      <c r="BU40" s="103" t="str">
        <f>IF(AND(LEN($D40)&gt;0,SUMIF($F$13:$J$13,BU$13,$F40:$J40)&gt;0,ASISTENCIA!BR39&lt;&gt;"X",ASISTENCIA!BR39&lt;&gt;"L",ASISTENCIA!BR39&lt;&gt;"J",ASISTENCIA!BR39&lt;&gt;"F"),SUMIF($F$13:$J$13,BU$13,$F40:$J40),"")</f>
        <v/>
      </c>
      <c r="BV40" s="103" t="str">
        <f>IF(AND(LEN($D40)&gt;0,SUMIF($F$13:$J$13,BV$13,$F40:$J40)&gt;0,ASISTENCIA!BS39&lt;&gt;"X",ASISTENCIA!BS39&lt;&gt;"L",ASISTENCIA!BS39&lt;&gt;"J",ASISTENCIA!BS39&lt;&gt;"F"),SUMIF($F$13:$J$13,BV$13,$F40:$J40),"")</f>
        <v/>
      </c>
      <c r="BW40" s="103" t="str">
        <f>IF(AND(LEN($D40)&gt;0,SUMIF($F$13:$J$13,BW$13,$F40:$J40)&gt;0,ASISTENCIA!BT39&lt;&gt;"X",ASISTENCIA!BT39&lt;&gt;"L",ASISTENCIA!BT39&lt;&gt;"J",ASISTENCIA!BT39&lt;&gt;"F"),SUMIF($F$13:$J$13,BW$13,$F40:$J40),"")</f>
        <v/>
      </c>
      <c r="BX40" s="103" t="str">
        <f>IF(AND(LEN($D40)&gt;0,SUMIF($F$13:$J$13,BX$13,$F40:$J40)&gt;0,ASISTENCIA!BU39&lt;&gt;"X",ASISTENCIA!BU39&lt;&gt;"L",ASISTENCIA!BU39&lt;&gt;"J",ASISTENCIA!BU39&lt;&gt;"F"),SUMIF($F$13:$J$13,BX$13,$F40:$J40),"")</f>
        <v/>
      </c>
      <c r="BY40" s="103" t="str">
        <f>IF(AND(LEN($D40)&gt;0,SUMIF($F$13:$J$13,BY$13,$F40:$J40)&gt;0,ASISTENCIA!BV39&lt;&gt;"X",ASISTENCIA!BV39&lt;&gt;"L",ASISTENCIA!BV39&lt;&gt;"J",ASISTENCIA!BV39&lt;&gt;"F"),SUMIF($F$13:$J$13,BY$13,$F40:$J40),"")</f>
        <v/>
      </c>
      <c r="BZ40" s="103" t="str">
        <f>IF(AND(LEN($D40)&gt;0,SUMIF($F$13:$J$13,BZ$13,$F40:$J40)&gt;0,ASISTENCIA!BW39&lt;&gt;"X",ASISTENCIA!BW39&lt;&gt;"L",ASISTENCIA!BW39&lt;&gt;"J",ASISTENCIA!BW39&lt;&gt;"F"),SUMIF($F$13:$J$13,BZ$13,$F40:$J40),"")</f>
        <v/>
      </c>
      <c r="CA40" s="103" t="str">
        <f>IF(AND(LEN($D40)&gt;0,SUMIF($F$13:$J$13,CA$13,$F40:$J40)&gt;0,ASISTENCIA!BX39&lt;&gt;"X",ASISTENCIA!BX39&lt;&gt;"L",ASISTENCIA!BX39&lt;&gt;"J",ASISTENCIA!BX39&lt;&gt;"F"),SUMIF($F$13:$J$13,CA$13,$F40:$J40),"")</f>
        <v/>
      </c>
      <c r="CB40" s="103" t="str">
        <f>IF(AND(LEN($D40)&gt;0,SUMIF($F$13:$J$13,CB$13,$F40:$J40)&gt;0,ASISTENCIA!BY39&lt;&gt;"X",ASISTENCIA!BY39&lt;&gt;"L",ASISTENCIA!BY39&lt;&gt;"J",ASISTENCIA!BY39&lt;&gt;"F"),SUMIF($F$13:$J$13,CB$13,$F40:$J40),"")</f>
        <v/>
      </c>
      <c r="CC40" s="108" t="e">
        <f t="shared" si="4"/>
        <v>#REF!</v>
      </c>
    </row>
    <row r="41" spans="1:81" ht="15" x14ac:dyDescent="0.2">
      <c r="A41" s="18" t="e">
        <f t="shared" si="5"/>
        <v>#N/A</v>
      </c>
      <c r="B41" s="14" t="e">
        <f>IF(LEN(C41)&gt;0,VLOOKUP($O$4,DATA!$A$1:$S$1,2,FALSE),"")</f>
        <v>#N/A</v>
      </c>
      <c r="C41" s="15" t="str">
        <f t="shared" si="2"/>
        <v>MAYO</v>
      </c>
      <c r="D41" s="21" t="str">
        <f>IF(LEN(ASISTENCIA!E40)&gt;0,ASISTENCIA!E40,"")</f>
        <v>ARACA VIZCARRA JUAN DE LA CRUZ</v>
      </c>
      <c r="E41" s="110" t="str">
        <f>IF(LEN(D41)&gt;0,ASISTENCIA!F40,"")</f>
        <v>Profesor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str">
        <f>IF(AND(LEN($D41)&gt;0,SUMIF($F$13:$J$13,O$13,$F41:$J41)&gt;0,ASISTENCIA!I40&lt;&gt;"X",ASISTENCIA!I40&lt;&gt;"L",ASISTENCIA!I40&lt;&gt;"J",ASISTENCIA!I40&lt;&gt;"V",ASISTENCIA!I40&lt;&gt;"F",ASISTENCIA!I40&lt;&gt;""),SUMIF($F$13:$J$13,O$13,$F41:$J41),"")</f>
        <v/>
      </c>
      <c r="P41" s="28" t="str">
        <f>IF(AND(LEN($D41)&gt;0,SUMIF($F$13:$J$13,P$13,$F41:$J41)&gt;0,ASISTENCIA!J40&lt;&gt;"X",ASISTENCIA!J40&lt;&gt;"L",ASISTENCIA!J40&lt;&gt;"J",ASISTENCIA!J40&lt;&gt;"V",ASISTENCIA!J40&lt;&gt;"F",ASISTENCIA!J40&lt;&gt;""),SUMIF($F$13:$J$13,P$13,$F41:$J41),"")</f>
        <v/>
      </c>
      <c r="Q41" s="28" t="str">
        <f>IF(AND(LEN($D41)&gt;0,SUMIF($F$13:$J$13,Q$13,$F41:$J41)&gt;0,ASISTENCIA!K40&lt;&gt;"X",ASISTENCIA!K40&lt;&gt;"L",ASISTENCIA!K40&lt;&gt;"J",ASISTENCIA!K40&lt;&gt;"V",ASISTENCIA!K40&lt;&gt;"F",ASISTENCIA!K40&lt;&gt;""),SUMIF($F$13:$J$13,Q$13,$F41:$J41),"")</f>
        <v/>
      </c>
      <c r="R41" s="28" t="str">
        <f>IF(AND(LEN($D41)&gt;0,SUMIF($F$13:$J$13,R$13,$F41:$J41)&gt;0,ASISTENCIA!L40&lt;&gt;"X",ASISTENCIA!L40&lt;&gt;"L",ASISTENCIA!L40&lt;&gt;"J",ASISTENCIA!L40&lt;&gt;"V",ASISTENCIA!L40&lt;&gt;"F",ASISTENCIA!L40&lt;&gt;""),SUMIF($F$13:$J$13,R$13,$F41:$J41),"")</f>
        <v/>
      </c>
      <c r="S41" s="28" t="str">
        <f>IF(AND(LEN($D41)&gt;0,SUMIF($F$13:$J$13,S$13,$F41:$J41)&gt;0,ASISTENCIA!M40&lt;&gt;"X",ASISTENCIA!M40&lt;&gt;"L",ASISTENCIA!M40&lt;&gt;"J",ASISTENCIA!M40&lt;&gt;"V",ASISTENCIA!M40&lt;&gt;"F",ASISTENCIA!M40&lt;&gt;""),SUMIF($F$13:$J$13,S$13,$F41:$J41),"")</f>
        <v/>
      </c>
      <c r="T41" s="28" t="str">
        <f>IF(AND(LEN($D41)&gt;0,SUMIF($F$13:$J$13,T$13,$F41:$J41)&gt;0,ASISTENCIA!N40&lt;&gt;"X",ASISTENCIA!N40&lt;&gt;"L",ASISTENCIA!N40&lt;&gt;"J",ASISTENCIA!N40&lt;&gt;"V",ASISTENCIA!N40&lt;&gt;"F",ASISTENCIA!N40&lt;&gt;""),SUMIF($F$13:$J$13,T$13,$F41:$J41),"")</f>
        <v/>
      </c>
      <c r="U41" s="28" t="str">
        <f>IF(AND(LEN($D41)&gt;0,SUMIF($F$13:$J$13,U$13,$F41:$J41)&gt;0,ASISTENCIA!O40&lt;&gt;"X",ASISTENCIA!O40&lt;&gt;"L",ASISTENCIA!O40&lt;&gt;"J",ASISTENCIA!O40&lt;&gt;"V",ASISTENCIA!O40&lt;&gt;"F",ASISTENCIA!O40&lt;&gt;""),SUMIF($F$13:$J$13,U$13,$F41:$J41),"")</f>
        <v/>
      </c>
      <c r="V41" s="28" t="str">
        <f>IF(AND(LEN($D41)&gt;0,SUMIF($F$13:$J$13,V$13,$F41:$J41)&gt;0,ASISTENCIA!P40&lt;&gt;"X",ASISTENCIA!P40&lt;&gt;"L",ASISTENCIA!P40&lt;&gt;"J",ASISTENCIA!P40&lt;&gt;"V",ASISTENCIA!P40&lt;&gt;"F",ASISTENCIA!P40&lt;&gt;""),SUMIF($F$13:$J$13,V$13,$F41:$J41),"")</f>
        <v/>
      </c>
      <c r="W41" s="28" t="str">
        <f>IF(AND(LEN($D41)&gt;0,SUMIF($F$13:$J$13,W$13,$F41:$J41)&gt;0,ASISTENCIA!Q40&lt;&gt;"X",ASISTENCIA!Q40&lt;&gt;"L",ASISTENCIA!Q40&lt;&gt;"J",ASISTENCIA!Q40&lt;&gt;"V",ASISTENCIA!Q40&lt;&gt;"F",ASISTENCIA!Q40&lt;&gt;""),SUMIF($F$13:$J$13,W$13,$F41:$J41),"")</f>
        <v/>
      </c>
      <c r="X41" s="28" t="str">
        <f>IF(AND(LEN($D41)&gt;0,SUMIF($F$13:$J$13,X$13,$F41:$J41)&gt;0,ASISTENCIA!R40&lt;&gt;"X",ASISTENCIA!R40&lt;&gt;"L",ASISTENCIA!R40&lt;&gt;"J",ASISTENCIA!R40&lt;&gt;"V",ASISTENCIA!R40&lt;&gt;"F",ASISTENCIA!R40&lt;&gt;""),SUMIF($F$13:$J$13,X$13,$F41:$J41),"")</f>
        <v/>
      </c>
      <c r="Y41" s="28" t="str">
        <f>IF(AND(LEN($D41)&gt;0,SUMIF($F$13:$J$13,Y$13,$F41:$J41)&gt;0,ASISTENCIA!S40&lt;&gt;"X",ASISTENCIA!S40&lt;&gt;"L",ASISTENCIA!S40&lt;&gt;"J",ASISTENCIA!S40&lt;&gt;"V",ASISTENCIA!S40&lt;&gt;"F",ASISTENCIA!S40&lt;&gt;""),SUMIF($F$13:$J$13,Y$13,$F41:$J41),"")</f>
        <v/>
      </c>
      <c r="Z41" s="28" t="str">
        <f>IF(AND(LEN($D41)&gt;0,SUMIF($F$13:$J$13,Z$13,$F41:$J41)&gt;0,ASISTENCIA!T40&lt;&gt;"X",ASISTENCIA!T40&lt;&gt;"L",ASISTENCIA!T40&lt;&gt;"J",ASISTENCIA!T40&lt;&gt;"V",ASISTENCIA!T40&lt;&gt;"F",ASISTENCIA!T40&lt;&gt;""),SUMIF($F$13:$J$13,Z$13,$F41:$J41),"")</f>
        <v/>
      </c>
      <c r="AA41" s="28" t="str">
        <f>IF(AND(LEN($D41)&gt;0,SUMIF($F$13:$J$13,AA$13,$F41:$J41)&gt;0,ASISTENCIA!U40&lt;&gt;"X",ASISTENCIA!U40&lt;&gt;"L",ASISTENCIA!U40&lt;&gt;"J",ASISTENCIA!U40&lt;&gt;"V",ASISTENCIA!U40&lt;&gt;"F",ASISTENCIA!U40&lt;&gt;""),SUMIF($F$13:$J$13,AA$13,$F41:$J41),"")</f>
        <v/>
      </c>
      <c r="AB41" s="28" t="str">
        <f>IF(AND(LEN($D41)&gt;0,SUMIF($F$13:$J$13,AB$13,$F41:$J41)&gt;0,ASISTENCIA!V40&lt;&gt;"X",ASISTENCIA!V40&lt;&gt;"L",ASISTENCIA!V40&lt;&gt;"J",ASISTENCIA!V40&lt;&gt;"V",ASISTENCIA!V40&lt;&gt;"F",ASISTENCIA!V40&lt;&gt;""),SUMIF($F$13:$J$13,AB$13,$F41:$J41),"")</f>
        <v/>
      </c>
      <c r="AC41" s="28" t="str">
        <f>IF(AND(LEN($D41)&gt;0,SUMIF($F$13:$J$13,AC$13,$F41:$J41)&gt;0,ASISTENCIA!W40&lt;&gt;"X",ASISTENCIA!W40&lt;&gt;"L",ASISTENCIA!W40&lt;&gt;"J",ASISTENCIA!W40&lt;&gt;"V",ASISTENCIA!W40&lt;&gt;"F",ASISTENCIA!W40&lt;&gt;""),SUMIF($F$13:$J$13,AC$13,$F41:$J41),"")</f>
        <v/>
      </c>
      <c r="AD41" s="28" t="str">
        <f>IF(AND(LEN($D41)&gt;0,SUMIF($F$13:$J$13,AD$13,$F41:$J41)&gt;0,ASISTENCIA!X40&lt;&gt;"X",ASISTENCIA!X40&lt;&gt;"L",ASISTENCIA!X40&lt;&gt;"J",ASISTENCIA!X40&lt;&gt;"V",ASISTENCIA!X40&lt;&gt;"F",ASISTENCIA!X40&lt;&gt;""),SUMIF($F$13:$J$13,AD$13,$F41:$J41),"")</f>
        <v/>
      </c>
      <c r="AE41" s="28" t="str">
        <f>IF(AND(LEN($D41)&gt;0,SUMIF($F$13:$J$13,AE$13,$F41:$J41)&gt;0,ASISTENCIA!Y40&lt;&gt;"X",ASISTENCIA!Y40&lt;&gt;"L",ASISTENCIA!Y40&lt;&gt;"J",ASISTENCIA!Y40&lt;&gt;"V",ASISTENCIA!Y40&lt;&gt;"F",ASISTENCIA!Y40&lt;&gt;""),SUMIF($F$13:$J$13,AE$13,$F41:$J41),"")</f>
        <v/>
      </c>
      <c r="AF41" s="28" t="str">
        <f>IF(AND(LEN($D41)&gt;0,SUMIF($F$13:$J$13,AF$13,$F41:$J41)&gt;0,ASISTENCIA!Z40&lt;&gt;"X",ASISTENCIA!Z40&lt;&gt;"L",ASISTENCIA!Z40&lt;&gt;"J",ASISTENCIA!Z40&lt;&gt;"V",ASISTENCIA!Z40&lt;&gt;"F",ASISTENCIA!Z40&lt;&gt;""),SUMIF($F$13:$J$13,AF$13,$F41:$J41),"")</f>
        <v/>
      </c>
      <c r="AG41" s="28" t="str">
        <f>IF(AND(LEN($D41)&gt;0,SUMIF($F$13:$J$13,AG$13,$F41:$J41)&gt;0,ASISTENCIA!AA40&lt;&gt;"X",ASISTENCIA!AA40&lt;&gt;"L",ASISTENCIA!AA40&lt;&gt;"J",ASISTENCIA!AA40&lt;&gt;"V",ASISTENCIA!AA40&lt;&gt;"F",ASISTENCIA!AA40&lt;&gt;""),SUMIF($F$13:$J$13,AG$13,$F41:$J41),"")</f>
        <v/>
      </c>
      <c r="AH41" s="28" t="str">
        <f>IF(AND(LEN($D41)&gt;0,SUMIF($F$13:$J$13,AH$13,$F41:$J41)&gt;0,ASISTENCIA!AB40&lt;&gt;"X",ASISTENCIA!AB40&lt;&gt;"L",ASISTENCIA!AB40&lt;&gt;"J",ASISTENCIA!AB40&lt;&gt;"V",ASISTENCIA!AB40&lt;&gt;"F",ASISTENCIA!AB40&lt;&gt;""),SUMIF($F$13:$J$13,AH$13,$F41:$J41),"")</f>
        <v/>
      </c>
      <c r="AI41" s="28" t="str">
        <f>IF(AND(LEN($D41)&gt;0,SUMIF($F$13:$J$13,AI$13,$F41:$J41)&gt;0,ASISTENCIA!AC40&lt;&gt;"X",ASISTENCIA!AC40&lt;&gt;"L",ASISTENCIA!AC40&lt;&gt;"J",ASISTENCIA!AC40&lt;&gt;"V",ASISTENCIA!AC40&lt;&gt;"F",ASISTENCIA!AC40&lt;&gt;""),SUMIF($F$13:$J$13,AI$13,$F41:$J41),"")</f>
        <v/>
      </c>
      <c r="AJ41" s="28" t="str">
        <f>IF(AND(LEN($D41)&gt;0,SUMIF($F$13:$J$13,AJ$13,$F41:$J41)&gt;0,ASISTENCIA!AD40&lt;&gt;"X",ASISTENCIA!AD40&lt;&gt;"L",ASISTENCIA!AD40&lt;&gt;"J",ASISTENCIA!AD40&lt;&gt;"V",ASISTENCIA!AD40&lt;&gt;"F",ASISTENCIA!AD40&lt;&gt;""),SUMIF($F$13:$J$13,AJ$13,$F41:$J41),"")</f>
        <v/>
      </c>
      <c r="AK41" s="28" t="str">
        <f>IF(AND(LEN($D41)&gt;0,SUMIF($F$13:$J$13,AK$13,$F41:$J41)&gt;0,ASISTENCIA!AE40&lt;&gt;"X",ASISTENCIA!AE40&lt;&gt;"L",ASISTENCIA!AE40&lt;&gt;"J",ASISTENCIA!AE40&lt;&gt;"V",ASISTENCIA!AE40&lt;&gt;"F",ASISTENCIA!AE40&lt;&gt;""),SUMIF($F$13:$J$13,AK$13,$F41:$J41),"")</f>
        <v/>
      </c>
      <c r="AL41" s="28" t="str">
        <f>IF(AND(LEN($D41)&gt;0,SUMIF($F$13:$J$13,AL$13,$F41:$J41)&gt;0,ASISTENCIA!AF40&lt;&gt;"X",ASISTENCIA!AF40&lt;&gt;"L",ASISTENCIA!AF40&lt;&gt;"J",ASISTENCIA!AF40&lt;&gt;"V",ASISTENCIA!AF40&lt;&gt;"F",ASISTENCIA!AF40&lt;&gt;""),SUMIF($F$13:$J$13,AL$13,$F41:$J41),"")</f>
        <v/>
      </c>
      <c r="AM41" s="28" t="str">
        <f>IF(AND(LEN($D41)&gt;0,SUMIF($F$13:$J$13,AM$13,$F41:$J41)&gt;0,ASISTENCIA!AG40&lt;&gt;"X",ASISTENCIA!AG40&lt;&gt;"L",ASISTENCIA!AG40&lt;&gt;"J",ASISTENCIA!AG40&lt;&gt;"V",ASISTENCIA!AG40&lt;&gt;"F",ASISTENCIA!AG40&lt;&gt;""),SUMIF($F$13:$J$13,AM$13,$F41:$J41),"")</f>
        <v/>
      </c>
      <c r="AN41" s="28" t="str">
        <f>IF(AND(LEN($D41)&gt;0,SUMIF($F$13:$J$13,AN$13,$F41:$J41)&gt;0,ASISTENCIA!AH40&lt;&gt;"X",ASISTENCIA!AH40&lt;&gt;"L",ASISTENCIA!AH40&lt;&gt;"J",ASISTENCIA!AH40&lt;&gt;"V",ASISTENCIA!AH40&lt;&gt;"F",ASISTENCIA!AH40&lt;&gt;""),SUMIF($F$13:$J$13,AN$13,$F41:$J41),"")</f>
        <v/>
      </c>
      <c r="AO41" s="28" t="str">
        <f>IF(AND(LEN($D41)&gt;0,SUMIF($F$13:$J$13,AO$13,$F41:$J41)&gt;0,ASISTENCIA!AI40&lt;&gt;"X",ASISTENCIA!AI40&lt;&gt;"L",ASISTENCIA!AI40&lt;&gt;"J",ASISTENCIA!AI40&lt;&gt;"V",ASISTENCIA!AI40&lt;&gt;"F",ASISTENCIA!AI40&lt;&gt;""),SUMIF($F$13:$J$13,AO$13,$F41:$J41),"")</f>
        <v/>
      </c>
      <c r="AP41" s="28" t="str">
        <f>IF(AND(LEN($D41)&gt;0,SUMIF($F$13:$J$13,AP$13,$F41:$J41)&gt;0,ASISTENCIA!AJ40&lt;&gt;"X",ASISTENCIA!AJ40&lt;&gt;"L",ASISTENCIA!AJ40&lt;&gt;"J",ASISTENCIA!AJ40&lt;&gt;"V",ASISTENCIA!AJ40&lt;&gt;"F",ASISTENCIA!AJ40&lt;&gt;""),SUMIF($F$13:$J$13,AP$13,$F41:$J41),"")</f>
        <v/>
      </c>
      <c r="AQ41" s="28" t="str">
        <f>IF(AND(LEN($D41)&gt;0,SUMIF($F$13:$J$13,AQ$13,$F41:$J41)&gt;0,ASISTENCIA!AK40&lt;&gt;"X",ASISTENCIA!AK40&lt;&gt;"L",ASISTENCIA!AK40&lt;&gt;"J",ASISTENCIA!AK40&lt;&gt;"V",ASISTENCIA!AK40&lt;&gt;"F",ASISTENCIA!AK40&lt;&gt;""),SUMIF($F$13:$J$13,AQ$13,$F41:$J41),"")</f>
        <v/>
      </c>
      <c r="AR41" s="28" t="str">
        <f>IF(AND(LEN($D41)&gt;0,SUMIF($F$13:$J$13,AR$13,$F41:$J41)&gt;0,ASISTENCIA!AL40&lt;&gt;"X",ASISTENCIA!AL40&lt;&gt;"L",ASISTENCIA!AL40&lt;&gt;"J",ASISTENCIA!AL40&lt;&gt;"V",ASISTENCIA!AL40&lt;&gt;"F",ASISTENCIA!AL40&lt;&gt;""),SUMIF($F$13:$J$13,AR$13,$F41:$J41),"")</f>
        <v/>
      </c>
      <c r="AS41" s="28" t="str">
        <f>IF(AND(LEN($D41)&gt;0,SUMIF($F$13:$J$13,AS$13,$F41:$J41)&gt;0,ASISTENCIA!AM40&lt;&gt;"X",ASISTENCIA!AM40&lt;&gt;"L",ASISTENCIA!AM40&lt;&gt;"J",ASISTENCIA!AM40&lt;&gt;"V",ASISTENCIA!AM40&lt;&gt;"F",ASISTENCIA!AM40&lt;&gt;""),SUMIF($F$13:$J$13,AS$13,$F41:$J41),"")</f>
        <v/>
      </c>
      <c r="AT41" s="108" t="str">
        <f t="shared" si="3"/>
        <v/>
      </c>
      <c r="AX41" s="103" t="str">
        <f>IF(AND(LEN($D41)&gt;0,SUMIF($F$13:$J$13,AX$13,$F41:$J41)&gt;0,ASISTENCIA!AU40&lt;&gt;"X",ASISTENCIA!AU40&lt;&gt;"L",ASISTENCIA!AU40&lt;&gt;"J",ASISTENCIA!AU40&lt;&gt;"F"),SUMIF($F$13:$J$13,AX$13,$F41:$J41),"")</f>
        <v/>
      </c>
      <c r="AY41" s="103" t="str">
        <f>IF(AND(LEN($D41)&gt;0,SUMIF($F$13:$J$13,AY$13,$F41:$J41)&gt;0,ASISTENCIA!AV40&lt;&gt;"X",ASISTENCIA!AV40&lt;&gt;"L",ASISTENCIA!AV40&lt;&gt;"J",ASISTENCIA!AV40&lt;&gt;"F"),SUMIF($F$13:$J$13,AY$13,$F41:$J41),"")</f>
        <v/>
      </c>
      <c r="AZ41" s="103" t="str">
        <f>IF(AND(LEN($D41)&gt;0,SUMIF($F$13:$J$13,AZ$13,$F41:$J41)&gt;0,ASISTENCIA!AW40&lt;&gt;"X",ASISTENCIA!AW40&lt;&gt;"L",ASISTENCIA!AW40&lt;&gt;"J",ASISTENCIA!AW40&lt;&gt;"F"),SUMIF($F$13:$J$13,AZ$13,$F41:$J41),"")</f>
        <v/>
      </c>
      <c r="BA41" s="103" t="str">
        <f>IF(AND(LEN($D41)&gt;0,SUMIF($F$13:$J$13,BA$13,$F41:$J41)&gt;0,ASISTENCIA!AX40&lt;&gt;"X",ASISTENCIA!AX40&lt;&gt;"L",ASISTENCIA!AX40&lt;&gt;"J",ASISTENCIA!AX40&lt;&gt;"F"),SUMIF($F$13:$J$13,BA$13,$F41:$J41),"")</f>
        <v/>
      </c>
      <c r="BB41" s="103" t="str">
        <f>IF(AND(LEN($D41)&gt;0,SUMIF($F$13:$J$13,BB$13,$F41:$J41)&gt;0,ASISTENCIA!AY40&lt;&gt;"X",ASISTENCIA!AY40&lt;&gt;"L",ASISTENCIA!AY40&lt;&gt;"J",ASISTENCIA!AY40&lt;&gt;"F"),SUMIF($F$13:$J$13,BB$13,$F41:$J41),"")</f>
        <v/>
      </c>
      <c r="BC41" s="103" t="str">
        <f>IF(AND(LEN($D41)&gt;0,SUMIF($F$13:$J$13,BC$13,$F41:$J41)&gt;0,ASISTENCIA!AZ40&lt;&gt;"X",ASISTENCIA!AZ40&lt;&gt;"L",ASISTENCIA!AZ40&lt;&gt;"J",ASISTENCIA!AZ40&lt;&gt;"F"),SUMIF($F$13:$J$13,BC$13,$F41:$J41),"")</f>
        <v/>
      </c>
      <c r="BD41" s="103" t="str">
        <f>IF(AND(LEN($D41)&gt;0,SUMIF($F$13:$J$13,BD$13,$F41:$J41)&gt;0,ASISTENCIA!BA40&lt;&gt;"X",ASISTENCIA!BA40&lt;&gt;"L",ASISTENCIA!BA40&lt;&gt;"J",ASISTENCIA!BA40&lt;&gt;"F"),SUMIF($F$13:$J$13,BD$13,$F41:$J41),"")</f>
        <v/>
      </c>
      <c r="BE41" s="103" t="str">
        <f>IF(AND(LEN($D41)&gt;0,SUMIF($F$13:$J$13,BE$13,$F41:$J41)&gt;0,ASISTENCIA!BB40&lt;&gt;"X",ASISTENCIA!BB40&lt;&gt;"L",ASISTENCIA!BB40&lt;&gt;"J",ASISTENCIA!BB40&lt;&gt;"F"),SUMIF($F$13:$J$13,BE$13,$F41:$J41),"")</f>
        <v/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str">
        <f>IF(AND(LEN($D41)&gt;0,SUMIF($F$13:$J$13,BH$13,$F41:$J41)&gt;0,ASISTENCIA!BE40&lt;&gt;"X",ASISTENCIA!BE40&lt;&gt;"L",ASISTENCIA!BE40&lt;&gt;"J",ASISTENCIA!BE40&lt;&gt;"F"),SUMIF($F$13:$J$13,BH$13,$F41:$J41),"")</f>
        <v/>
      </c>
      <c r="BI41" s="103" t="str">
        <f>IF(AND(LEN($D41)&gt;0,SUMIF($F$13:$J$13,BI$13,$F41:$J41)&gt;0,ASISTENCIA!BF40&lt;&gt;"X",ASISTENCIA!BF40&lt;&gt;"L",ASISTENCIA!BF40&lt;&gt;"J",ASISTENCIA!BF40&lt;&gt;"F"),SUMIF($F$13:$J$13,BI$13,$F41:$J41),"")</f>
        <v/>
      </c>
      <c r="BJ41" s="103" t="str">
        <f>IF(AND(LEN($D41)&gt;0,SUMIF($F$13:$J$13,BJ$13,$F41:$J41)&gt;0,ASISTENCIA!BG40&lt;&gt;"X",ASISTENCIA!BG40&lt;&gt;"L",ASISTENCIA!BG40&lt;&gt;"J",ASISTENCIA!BG40&lt;&gt;"F"),SUMIF($F$13:$J$13,BJ$13,$F41:$J41),"")</f>
        <v/>
      </c>
      <c r="BK41" s="103" t="str">
        <f>IF(AND(LEN($D41)&gt;0,SUMIF($F$13:$J$13,BK$13,$F41:$J41)&gt;0,ASISTENCIA!BH40&lt;&gt;"X",ASISTENCIA!BH40&lt;&gt;"L",ASISTENCIA!BH40&lt;&gt;"J",ASISTENCIA!BH40&lt;&gt;"F"),SUMIF($F$13:$J$13,BK$13,$F41:$J41),"")</f>
        <v/>
      </c>
      <c r="BL41" s="103" t="str">
        <f>IF(AND(LEN($D41)&gt;0,SUMIF($F$13:$J$13,BL$13,$F41:$J41)&gt;0,ASISTENCIA!BI40&lt;&gt;"X",ASISTENCIA!BI40&lt;&gt;"L",ASISTENCIA!BI40&lt;&gt;"J",ASISTENCIA!BI40&lt;&gt;"F"),SUMIF($F$13:$J$13,BL$13,$F41:$J41),"")</f>
        <v/>
      </c>
      <c r="BM41" s="103" t="str">
        <f>IF(AND(LEN($D41)&gt;0,SUMIF($F$13:$J$13,BM$13,$F41:$J41)&gt;0,ASISTENCIA!BJ40&lt;&gt;"X",ASISTENCIA!BJ40&lt;&gt;"L",ASISTENCIA!BJ40&lt;&gt;"J",ASISTENCIA!BJ40&lt;&gt;"F"),SUMIF($F$13:$J$13,BM$13,$F41:$J41),"")</f>
        <v/>
      </c>
      <c r="BN41" s="103" t="str">
        <f>IF(AND(LEN($D41)&gt;0,SUMIF($F$13:$J$13,BN$13,$F41:$J41)&gt;0,ASISTENCIA!BK40&lt;&gt;"X",ASISTENCIA!BK40&lt;&gt;"L",ASISTENCIA!BK40&lt;&gt;"J",ASISTENCIA!BK40&lt;&gt;"F"),SUMIF($F$13:$J$13,BN$13,$F41:$J41),"")</f>
        <v/>
      </c>
      <c r="BO41" s="103" t="str">
        <f>IF(AND(LEN($D41)&gt;0,SUMIF($F$13:$J$13,BO$13,$F41:$J41)&gt;0,ASISTENCIA!BL40&lt;&gt;"X",ASISTENCIA!BL40&lt;&gt;"L",ASISTENCIA!BL40&lt;&gt;"J",ASISTENCIA!BL40&lt;&gt;"F"),SUMIF($F$13:$J$13,BO$13,$F41:$J41),"")</f>
        <v/>
      </c>
      <c r="BP41" s="103" t="str">
        <f>IF(AND(LEN($D41)&gt;0,SUMIF($F$13:$J$13,BP$13,$F41:$J41)&gt;0,ASISTENCIA!BM40&lt;&gt;"X",ASISTENCIA!BM40&lt;&gt;"L",ASISTENCIA!BM40&lt;&gt;"J",ASISTENCIA!BM40&lt;&gt;"F"),SUMIF($F$13:$J$13,BP$13,$F41:$J41),"")</f>
        <v/>
      </c>
      <c r="BQ41" s="103" t="str">
        <f>IF(AND(LEN($D41)&gt;0,SUMIF($F$13:$J$13,BQ$13,$F41:$J41)&gt;0,ASISTENCIA!BN40&lt;&gt;"X",ASISTENCIA!BN40&lt;&gt;"L",ASISTENCIA!BN40&lt;&gt;"J",ASISTENCIA!BN40&lt;&gt;"F"),SUMIF($F$13:$J$13,BQ$13,$F41:$J41),"")</f>
        <v/>
      </c>
      <c r="BR41" s="103" t="str">
        <f>IF(AND(LEN($D41)&gt;0,SUMIF($F$13:$J$13,BR$13,$F41:$J41)&gt;0,ASISTENCIA!BO40&lt;&gt;"X",ASISTENCIA!BO40&lt;&gt;"L",ASISTENCIA!BO40&lt;&gt;"J",ASISTENCIA!BO40&lt;&gt;"F"),SUMIF($F$13:$J$13,BR$13,$F41:$J41),"")</f>
        <v/>
      </c>
      <c r="BS41" s="103" t="str">
        <f>IF(AND(LEN($D41)&gt;0,SUMIF($F$13:$J$13,BS$13,$F41:$J41)&gt;0,ASISTENCIA!BP40&lt;&gt;"X",ASISTENCIA!BP40&lt;&gt;"L",ASISTENCIA!BP40&lt;&gt;"J",ASISTENCIA!BP40&lt;&gt;"F"),SUMIF($F$13:$J$13,BS$13,$F41:$J41),"")</f>
        <v/>
      </c>
      <c r="BT41" s="103" t="str">
        <f>IF(AND(LEN($D41)&gt;0,SUMIF($F$13:$J$13,BT$13,$F41:$J41)&gt;0,ASISTENCIA!BQ40&lt;&gt;"X",ASISTENCIA!BQ40&lt;&gt;"L",ASISTENCIA!BQ40&lt;&gt;"J",ASISTENCIA!BQ40&lt;&gt;"F"),SUMIF($F$13:$J$13,BT$13,$F41:$J41),"")</f>
        <v/>
      </c>
      <c r="BU41" s="103" t="str">
        <f>IF(AND(LEN($D41)&gt;0,SUMIF($F$13:$J$13,BU$13,$F41:$J41)&gt;0,ASISTENCIA!BR40&lt;&gt;"X",ASISTENCIA!BR40&lt;&gt;"L",ASISTENCIA!BR40&lt;&gt;"J",ASISTENCIA!BR40&lt;&gt;"F"),SUMIF($F$13:$J$13,BU$13,$F41:$J41),"")</f>
        <v/>
      </c>
      <c r="BV41" s="103" t="str">
        <f>IF(AND(LEN($D41)&gt;0,SUMIF($F$13:$J$13,BV$13,$F41:$J41)&gt;0,ASISTENCIA!BS40&lt;&gt;"X",ASISTENCIA!BS40&lt;&gt;"L",ASISTENCIA!BS40&lt;&gt;"J",ASISTENCIA!BS40&lt;&gt;"F"),SUMIF($F$13:$J$13,BV$13,$F41:$J41),"")</f>
        <v/>
      </c>
      <c r="BW41" s="103" t="str">
        <f>IF(AND(LEN($D41)&gt;0,SUMIF($F$13:$J$13,BW$13,$F41:$J41)&gt;0,ASISTENCIA!BT40&lt;&gt;"X",ASISTENCIA!BT40&lt;&gt;"L",ASISTENCIA!BT40&lt;&gt;"J",ASISTENCIA!BT40&lt;&gt;"F"),SUMIF($F$13:$J$13,BW$13,$F41:$J41),"")</f>
        <v/>
      </c>
      <c r="BX41" s="103" t="str">
        <f>IF(AND(LEN($D41)&gt;0,SUMIF($F$13:$J$13,BX$13,$F41:$J41)&gt;0,ASISTENCIA!BU40&lt;&gt;"X",ASISTENCIA!BU40&lt;&gt;"L",ASISTENCIA!BU40&lt;&gt;"J",ASISTENCIA!BU40&lt;&gt;"F"),SUMIF($F$13:$J$13,BX$13,$F41:$J41),"")</f>
        <v/>
      </c>
      <c r="BY41" s="103" t="str">
        <f>IF(AND(LEN($D41)&gt;0,SUMIF($F$13:$J$13,BY$13,$F41:$J41)&gt;0,ASISTENCIA!BV40&lt;&gt;"X",ASISTENCIA!BV40&lt;&gt;"L",ASISTENCIA!BV40&lt;&gt;"J",ASISTENCIA!BV40&lt;&gt;"F"),SUMIF($F$13:$J$13,BY$13,$F41:$J41),"")</f>
        <v/>
      </c>
      <c r="BZ41" s="103" t="str">
        <f>IF(AND(LEN($D41)&gt;0,SUMIF($F$13:$J$13,BZ$13,$F41:$J41)&gt;0,ASISTENCIA!BW40&lt;&gt;"X",ASISTENCIA!BW40&lt;&gt;"L",ASISTENCIA!BW40&lt;&gt;"J",ASISTENCIA!BW40&lt;&gt;"F"),SUMIF($F$13:$J$13,BZ$13,$F41:$J41),"")</f>
        <v/>
      </c>
      <c r="CA41" s="103" t="str">
        <f>IF(AND(LEN($D41)&gt;0,SUMIF($F$13:$J$13,CA$13,$F41:$J41)&gt;0,ASISTENCIA!BX40&lt;&gt;"X",ASISTENCIA!BX40&lt;&gt;"L",ASISTENCIA!BX40&lt;&gt;"J",ASISTENCIA!BX40&lt;&gt;"F"),SUMIF($F$13:$J$13,CA$13,$F41:$J41),"")</f>
        <v/>
      </c>
      <c r="CB41" s="103" t="str">
        <f>IF(AND(LEN($D41)&gt;0,SUMIF($F$13:$J$13,CB$13,$F41:$J41)&gt;0,ASISTENCIA!BY40&lt;&gt;"X",ASISTENCIA!BY40&lt;&gt;"L",ASISTENCIA!BY40&lt;&gt;"J",ASISTENCIA!BY40&lt;&gt;"F"),SUMIF($F$13:$J$13,CB$13,$F41:$J41),"")</f>
        <v/>
      </c>
      <c r="CC41" s="108" t="e">
        <f t="shared" si="4"/>
        <v>#REF!</v>
      </c>
    </row>
    <row r="42" spans="1:81" ht="15" x14ac:dyDescent="0.2">
      <c r="A42" s="18" t="e">
        <f t="shared" si="5"/>
        <v>#N/A</v>
      </c>
      <c r="B42" s="14" t="e">
        <f>IF(LEN(C42)&gt;0,VLOOKUP($O$4,DATA!$A$1:$S$1,2,FALSE),"")</f>
        <v>#N/A</v>
      </c>
      <c r="C42" s="15" t="str">
        <f t="shared" si="2"/>
        <v>MAYO</v>
      </c>
      <c r="D42" s="21" t="str">
        <f>IF(LEN(ASISTENCIA!E41)&gt;0,ASISTENCIA!E41,"")</f>
        <v>ARCE ALVAREZ, ANTONIETA</v>
      </c>
      <c r="E42" s="110" t="str">
        <f>IF(LEN(D42)&gt;0,ASISTENCIA!F41,"")</f>
        <v>Profesor</v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str">
        <f>IF(AND(LEN($D42)&gt;0,SUMIF($F$13:$J$13,O$13,$F42:$J42)&gt;0,ASISTENCIA!I41&lt;&gt;"X",ASISTENCIA!I41&lt;&gt;"L",ASISTENCIA!I41&lt;&gt;"J",ASISTENCIA!I41&lt;&gt;"V",ASISTENCIA!I41&lt;&gt;"F",ASISTENCIA!I41&lt;&gt;""),SUMIF($F$13:$J$13,O$13,$F42:$J42),"")</f>
        <v/>
      </c>
      <c r="P42" s="28" t="str">
        <f>IF(AND(LEN($D42)&gt;0,SUMIF($F$13:$J$13,P$13,$F42:$J42)&gt;0,ASISTENCIA!J41&lt;&gt;"X",ASISTENCIA!J41&lt;&gt;"L",ASISTENCIA!J41&lt;&gt;"J",ASISTENCIA!J41&lt;&gt;"V",ASISTENCIA!J41&lt;&gt;"F",ASISTENCIA!J41&lt;&gt;""),SUMIF($F$13:$J$13,P$13,$F42:$J42),"")</f>
        <v/>
      </c>
      <c r="Q42" s="28" t="str">
        <f>IF(AND(LEN($D42)&gt;0,SUMIF($F$13:$J$13,Q$13,$F42:$J42)&gt;0,ASISTENCIA!K41&lt;&gt;"X",ASISTENCIA!K41&lt;&gt;"L",ASISTENCIA!K41&lt;&gt;"J",ASISTENCIA!K41&lt;&gt;"V",ASISTENCIA!K41&lt;&gt;"F",ASISTENCIA!K41&lt;&gt;""),SUMIF($F$13:$J$13,Q$13,$F42:$J42),"")</f>
        <v/>
      </c>
      <c r="R42" s="28" t="str">
        <f>IF(AND(LEN($D42)&gt;0,SUMIF($F$13:$J$13,R$13,$F42:$J42)&gt;0,ASISTENCIA!L41&lt;&gt;"X",ASISTENCIA!L41&lt;&gt;"L",ASISTENCIA!L41&lt;&gt;"J",ASISTENCIA!L41&lt;&gt;"V",ASISTENCIA!L41&lt;&gt;"F",ASISTENCIA!L41&lt;&gt;""),SUMIF($F$13:$J$13,R$13,$F42:$J42),"")</f>
        <v/>
      </c>
      <c r="S42" s="28" t="str">
        <f>IF(AND(LEN($D42)&gt;0,SUMIF($F$13:$J$13,S$13,$F42:$J42)&gt;0,ASISTENCIA!M41&lt;&gt;"X",ASISTENCIA!M41&lt;&gt;"L",ASISTENCIA!M41&lt;&gt;"J",ASISTENCIA!M41&lt;&gt;"V",ASISTENCIA!M41&lt;&gt;"F",ASISTENCIA!M41&lt;&gt;""),SUMIF($F$13:$J$13,S$13,$F42:$J42),"")</f>
        <v/>
      </c>
      <c r="T42" s="28" t="str">
        <f>IF(AND(LEN($D42)&gt;0,SUMIF($F$13:$J$13,T$13,$F42:$J42)&gt;0,ASISTENCIA!N41&lt;&gt;"X",ASISTENCIA!N41&lt;&gt;"L",ASISTENCIA!N41&lt;&gt;"J",ASISTENCIA!N41&lt;&gt;"V",ASISTENCIA!N41&lt;&gt;"F",ASISTENCIA!N41&lt;&gt;""),SUMIF($F$13:$J$13,T$13,$F42:$J42),"")</f>
        <v/>
      </c>
      <c r="U42" s="28" t="str">
        <f>IF(AND(LEN($D42)&gt;0,SUMIF($F$13:$J$13,U$13,$F42:$J42)&gt;0,ASISTENCIA!O41&lt;&gt;"X",ASISTENCIA!O41&lt;&gt;"L",ASISTENCIA!O41&lt;&gt;"J",ASISTENCIA!O41&lt;&gt;"V",ASISTENCIA!O41&lt;&gt;"F",ASISTENCIA!O41&lt;&gt;""),SUMIF($F$13:$J$13,U$13,$F42:$J42),"")</f>
        <v/>
      </c>
      <c r="V42" s="28" t="str">
        <f>IF(AND(LEN($D42)&gt;0,SUMIF($F$13:$J$13,V$13,$F42:$J42)&gt;0,ASISTENCIA!P41&lt;&gt;"X",ASISTENCIA!P41&lt;&gt;"L",ASISTENCIA!P41&lt;&gt;"J",ASISTENCIA!P41&lt;&gt;"V",ASISTENCIA!P41&lt;&gt;"F",ASISTENCIA!P41&lt;&gt;""),SUMIF($F$13:$J$13,V$13,$F42:$J42),"")</f>
        <v/>
      </c>
      <c r="W42" s="28" t="str">
        <f>IF(AND(LEN($D42)&gt;0,SUMIF($F$13:$J$13,W$13,$F42:$J42)&gt;0,ASISTENCIA!Q41&lt;&gt;"X",ASISTENCIA!Q41&lt;&gt;"L",ASISTENCIA!Q41&lt;&gt;"J",ASISTENCIA!Q41&lt;&gt;"V",ASISTENCIA!Q41&lt;&gt;"F",ASISTENCIA!Q41&lt;&gt;""),SUMIF($F$13:$J$13,W$13,$F42:$J42),"")</f>
        <v/>
      </c>
      <c r="X42" s="28" t="str">
        <f>IF(AND(LEN($D42)&gt;0,SUMIF($F$13:$J$13,X$13,$F42:$J42)&gt;0,ASISTENCIA!R41&lt;&gt;"X",ASISTENCIA!R41&lt;&gt;"L",ASISTENCIA!R41&lt;&gt;"J",ASISTENCIA!R41&lt;&gt;"V",ASISTENCIA!R41&lt;&gt;"F",ASISTENCIA!R41&lt;&gt;""),SUMIF($F$13:$J$13,X$13,$F42:$J42),"")</f>
        <v/>
      </c>
      <c r="Y42" s="28" t="str">
        <f>IF(AND(LEN($D42)&gt;0,SUMIF($F$13:$J$13,Y$13,$F42:$J42)&gt;0,ASISTENCIA!S41&lt;&gt;"X",ASISTENCIA!S41&lt;&gt;"L",ASISTENCIA!S41&lt;&gt;"J",ASISTENCIA!S41&lt;&gt;"V",ASISTENCIA!S41&lt;&gt;"F",ASISTENCIA!S41&lt;&gt;""),SUMIF($F$13:$J$13,Y$13,$F42:$J42),"")</f>
        <v/>
      </c>
      <c r="Z42" s="28" t="str">
        <f>IF(AND(LEN($D42)&gt;0,SUMIF($F$13:$J$13,Z$13,$F42:$J42)&gt;0,ASISTENCIA!T41&lt;&gt;"X",ASISTENCIA!T41&lt;&gt;"L",ASISTENCIA!T41&lt;&gt;"J",ASISTENCIA!T41&lt;&gt;"V",ASISTENCIA!T41&lt;&gt;"F",ASISTENCIA!T41&lt;&gt;""),SUMIF($F$13:$J$13,Z$13,$F42:$J42),"")</f>
        <v/>
      </c>
      <c r="AA42" s="28" t="str">
        <f>IF(AND(LEN($D42)&gt;0,SUMIF($F$13:$J$13,AA$13,$F42:$J42)&gt;0,ASISTENCIA!U41&lt;&gt;"X",ASISTENCIA!U41&lt;&gt;"L",ASISTENCIA!U41&lt;&gt;"J",ASISTENCIA!U41&lt;&gt;"V",ASISTENCIA!U41&lt;&gt;"F",ASISTENCIA!U41&lt;&gt;""),SUMIF($F$13:$J$13,AA$13,$F42:$J42),"")</f>
        <v/>
      </c>
      <c r="AB42" s="28" t="str">
        <f>IF(AND(LEN($D42)&gt;0,SUMIF($F$13:$J$13,AB$13,$F42:$J42)&gt;0,ASISTENCIA!V41&lt;&gt;"X",ASISTENCIA!V41&lt;&gt;"L",ASISTENCIA!V41&lt;&gt;"J",ASISTENCIA!V41&lt;&gt;"V",ASISTENCIA!V41&lt;&gt;"F",ASISTENCIA!V41&lt;&gt;""),SUMIF($F$13:$J$13,AB$13,$F42:$J42),"")</f>
        <v/>
      </c>
      <c r="AC42" s="28" t="str">
        <f>IF(AND(LEN($D42)&gt;0,SUMIF($F$13:$J$13,AC$13,$F42:$J42)&gt;0,ASISTENCIA!W41&lt;&gt;"X",ASISTENCIA!W41&lt;&gt;"L",ASISTENCIA!W41&lt;&gt;"J",ASISTENCIA!W41&lt;&gt;"V",ASISTENCIA!W41&lt;&gt;"F",ASISTENCIA!W41&lt;&gt;""),SUMIF($F$13:$J$13,AC$13,$F42:$J42),"")</f>
        <v/>
      </c>
      <c r="AD42" s="28" t="str">
        <f>IF(AND(LEN($D42)&gt;0,SUMIF($F$13:$J$13,AD$13,$F42:$J42)&gt;0,ASISTENCIA!X41&lt;&gt;"X",ASISTENCIA!X41&lt;&gt;"L",ASISTENCIA!X41&lt;&gt;"J",ASISTENCIA!X41&lt;&gt;"V",ASISTENCIA!X41&lt;&gt;"F",ASISTENCIA!X41&lt;&gt;""),SUMIF($F$13:$J$13,AD$13,$F42:$J42),"")</f>
        <v/>
      </c>
      <c r="AE42" s="28" t="str">
        <f>IF(AND(LEN($D42)&gt;0,SUMIF($F$13:$J$13,AE$13,$F42:$J42)&gt;0,ASISTENCIA!Y41&lt;&gt;"X",ASISTENCIA!Y41&lt;&gt;"L",ASISTENCIA!Y41&lt;&gt;"J",ASISTENCIA!Y41&lt;&gt;"V",ASISTENCIA!Y41&lt;&gt;"F",ASISTENCIA!Y41&lt;&gt;""),SUMIF($F$13:$J$13,AE$13,$F42:$J42),"")</f>
        <v/>
      </c>
      <c r="AF42" s="28" t="str">
        <f>IF(AND(LEN($D42)&gt;0,SUMIF($F$13:$J$13,AF$13,$F42:$J42)&gt;0,ASISTENCIA!Z41&lt;&gt;"X",ASISTENCIA!Z41&lt;&gt;"L",ASISTENCIA!Z41&lt;&gt;"J",ASISTENCIA!Z41&lt;&gt;"V",ASISTENCIA!Z41&lt;&gt;"F",ASISTENCIA!Z41&lt;&gt;""),SUMIF($F$13:$J$13,AF$13,$F42:$J42),"")</f>
        <v/>
      </c>
      <c r="AG42" s="28" t="str">
        <f>IF(AND(LEN($D42)&gt;0,SUMIF($F$13:$J$13,AG$13,$F42:$J42)&gt;0,ASISTENCIA!AA41&lt;&gt;"X",ASISTENCIA!AA41&lt;&gt;"L",ASISTENCIA!AA41&lt;&gt;"J",ASISTENCIA!AA41&lt;&gt;"V",ASISTENCIA!AA41&lt;&gt;"F",ASISTENCIA!AA41&lt;&gt;""),SUMIF($F$13:$J$13,AG$13,$F42:$J42),"")</f>
        <v/>
      </c>
      <c r="AH42" s="28" t="str">
        <f>IF(AND(LEN($D42)&gt;0,SUMIF($F$13:$J$13,AH$13,$F42:$J42)&gt;0,ASISTENCIA!AB41&lt;&gt;"X",ASISTENCIA!AB41&lt;&gt;"L",ASISTENCIA!AB41&lt;&gt;"J",ASISTENCIA!AB41&lt;&gt;"V",ASISTENCIA!AB41&lt;&gt;"F",ASISTENCIA!AB41&lt;&gt;""),SUMIF($F$13:$J$13,AH$13,$F42:$J42),"")</f>
        <v/>
      </c>
      <c r="AI42" s="28" t="str">
        <f>IF(AND(LEN($D42)&gt;0,SUMIF($F$13:$J$13,AI$13,$F42:$J42)&gt;0,ASISTENCIA!AC41&lt;&gt;"X",ASISTENCIA!AC41&lt;&gt;"L",ASISTENCIA!AC41&lt;&gt;"J",ASISTENCIA!AC41&lt;&gt;"V",ASISTENCIA!AC41&lt;&gt;"F",ASISTENCIA!AC41&lt;&gt;""),SUMIF($F$13:$J$13,AI$13,$F42:$J42),"")</f>
        <v/>
      </c>
      <c r="AJ42" s="28" t="str">
        <f>IF(AND(LEN($D42)&gt;0,SUMIF($F$13:$J$13,AJ$13,$F42:$J42)&gt;0,ASISTENCIA!AD41&lt;&gt;"X",ASISTENCIA!AD41&lt;&gt;"L",ASISTENCIA!AD41&lt;&gt;"J",ASISTENCIA!AD41&lt;&gt;"V",ASISTENCIA!AD41&lt;&gt;"F",ASISTENCIA!AD41&lt;&gt;""),SUMIF($F$13:$J$13,AJ$13,$F42:$J42),"")</f>
        <v/>
      </c>
      <c r="AK42" s="28" t="str">
        <f>IF(AND(LEN($D42)&gt;0,SUMIF($F$13:$J$13,AK$13,$F42:$J42)&gt;0,ASISTENCIA!AE41&lt;&gt;"X",ASISTENCIA!AE41&lt;&gt;"L",ASISTENCIA!AE41&lt;&gt;"J",ASISTENCIA!AE41&lt;&gt;"V",ASISTENCIA!AE41&lt;&gt;"F",ASISTENCIA!AE41&lt;&gt;""),SUMIF($F$13:$J$13,AK$13,$F42:$J42),"")</f>
        <v/>
      </c>
      <c r="AL42" s="28" t="str">
        <f>IF(AND(LEN($D42)&gt;0,SUMIF($F$13:$J$13,AL$13,$F42:$J42)&gt;0,ASISTENCIA!AF41&lt;&gt;"X",ASISTENCIA!AF41&lt;&gt;"L",ASISTENCIA!AF41&lt;&gt;"J",ASISTENCIA!AF41&lt;&gt;"V",ASISTENCIA!AF41&lt;&gt;"F",ASISTENCIA!AF41&lt;&gt;""),SUMIF($F$13:$J$13,AL$13,$F42:$J42),"")</f>
        <v/>
      </c>
      <c r="AM42" s="28" t="str">
        <f>IF(AND(LEN($D42)&gt;0,SUMIF($F$13:$J$13,AM$13,$F42:$J42)&gt;0,ASISTENCIA!AG41&lt;&gt;"X",ASISTENCIA!AG41&lt;&gt;"L",ASISTENCIA!AG41&lt;&gt;"J",ASISTENCIA!AG41&lt;&gt;"V",ASISTENCIA!AG41&lt;&gt;"F",ASISTENCIA!AG41&lt;&gt;""),SUMIF($F$13:$J$13,AM$13,$F42:$J42),"")</f>
        <v/>
      </c>
      <c r="AN42" s="28" t="str">
        <f>IF(AND(LEN($D42)&gt;0,SUMIF($F$13:$J$13,AN$13,$F42:$J42)&gt;0,ASISTENCIA!AH41&lt;&gt;"X",ASISTENCIA!AH41&lt;&gt;"L",ASISTENCIA!AH41&lt;&gt;"J",ASISTENCIA!AH41&lt;&gt;"V",ASISTENCIA!AH41&lt;&gt;"F",ASISTENCIA!AH41&lt;&gt;""),SUMIF($F$13:$J$13,AN$13,$F42:$J42),"")</f>
        <v/>
      </c>
      <c r="AO42" s="28" t="str">
        <f>IF(AND(LEN($D42)&gt;0,SUMIF($F$13:$J$13,AO$13,$F42:$J42)&gt;0,ASISTENCIA!AI41&lt;&gt;"X",ASISTENCIA!AI41&lt;&gt;"L",ASISTENCIA!AI41&lt;&gt;"J",ASISTENCIA!AI41&lt;&gt;"V",ASISTENCIA!AI41&lt;&gt;"F",ASISTENCIA!AI41&lt;&gt;""),SUMIF($F$13:$J$13,AO$13,$F42:$J42),"")</f>
        <v/>
      </c>
      <c r="AP42" s="28" t="str">
        <f>IF(AND(LEN($D42)&gt;0,SUMIF($F$13:$J$13,AP$13,$F42:$J42)&gt;0,ASISTENCIA!AJ41&lt;&gt;"X",ASISTENCIA!AJ41&lt;&gt;"L",ASISTENCIA!AJ41&lt;&gt;"J",ASISTENCIA!AJ41&lt;&gt;"V",ASISTENCIA!AJ41&lt;&gt;"F",ASISTENCIA!AJ41&lt;&gt;""),SUMIF($F$13:$J$13,AP$13,$F42:$J42),"")</f>
        <v/>
      </c>
      <c r="AQ42" s="28" t="str">
        <f>IF(AND(LEN($D42)&gt;0,SUMIF($F$13:$J$13,AQ$13,$F42:$J42)&gt;0,ASISTENCIA!AK41&lt;&gt;"X",ASISTENCIA!AK41&lt;&gt;"L",ASISTENCIA!AK41&lt;&gt;"J",ASISTENCIA!AK41&lt;&gt;"V",ASISTENCIA!AK41&lt;&gt;"F",ASISTENCIA!AK41&lt;&gt;""),SUMIF($F$13:$J$13,AQ$13,$F42:$J42),"")</f>
        <v/>
      </c>
      <c r="AR42" s="28" t="str">
        <f>IF(AND(LEN($D42)&gt;0,SUMIF($F$13:$J$13,AR$13,$F42:$J42)&gt;0,ASISTENCIA!AL41&lt;&gt;"X",ASISTENCIA!AL41&lt;&gt;"L",ASISTENCIA!AL41&lt;&gt;"J",ASISTENCIA!AL41&lt;&gt;"V",ASISTENCIA!AL41&lt;&gt;"F",ASISTENCIA!AL41&lt;&gt;""),SUMIF($F$13:$J$13,AR$13,$F42:$J42),"")</f>
        <v/>
      </c>
      <c r="AS42" s="28" t="str">
        <f>IF(AND(LEN($D42)&gt;0,SUMIF($F$13:$J$13,AS$13,$F42:$J42)&gt;0,ASISTENCIA!AM41&lt;&gt;"X",ASISTENCIA!AM41&lt;&gt;"L",ASISTENCIA!AM41&lt;&gt;"J",ASISTENCIA!AM41&lt;&gt;"V",ASISTENCIA!AM41&lt;&gt;"F",ASISTENCIA!AM41&lt;&gt;""),SUMIF($F$13:$J$13,AS$13,$F42:$J42),"")</f>
        <v/>
      </c>
      <c r="AT42" s="108" t="str">
        <f t="shared" si="3"/>
        <v/>
      </c>
      <c r="AX42" s="103" t="str">
        <f>IF(AND(LEN($D42)&gt;0,SUMIF($F$13:$J$13,AX$13,$F42:$J42)&gt;0,ASISTENCIA!AU41&lt;&gt;"X",ASISTENCIA!AU41&lt;&gt;"L",ASISTENCIA!AU41&lt;&gt;"J",ASISTENCIA!AU41&lt;&gt;"F"),SUMIF($F$13:$J$13,AX$13,$F42:$J42),"")</f>
        <v/>
      </c>
      <c r="AY42" s="103" t="str">
        <f>IF(AND(LEN($D42)&gt;0,SUMIF($F$13:$J$13,AY$13,$F42:$J42)&gt;0,ASISTENCIA!AV41&lt;&gt;"X",ASISTENCIA!AV41&lt;&gt;"L",ASISTENCIA!AV41&lt;&gt;"J",ASISTENCIA!AV41&lt;&gt;"F"),SUMIF($F$13:$J$13,AY$13,$F42:$J42),"")</f>
        <v/>
      </c>
      <c r="AZ42" s="103" t="str">
        <f>IF(AND(LEN($D42)&gt;0,SUMIF($F$13:$J$13,AZ$13,$F42:$J42)&gt;0,ASISTENCIA!AW41&lt;&gt;"X",ASISTENCIA!AW41&lt;&gt;"L",ASISTENCIA!AW41&lt;&gt;"J",ASISTENCIA!AW41&lt;&gt;"F"),SUMIF($F$13:$J$13,AZ$13,$F42:$J42),"")</f>
        <v/>
      </c>
      <c r="BA42" s="103" t="str">
        <f>IF(AND(LEN($D42)&gt;0,SUMIF($F$13:$J$13,BA$13,$F42:$J42)&gt;0,ASISTENCIA!AX41&lt;&gt;"X",ASISTENCIA!AX41&lt;&gt;"L",ASISTENCIA!AX41&lt;&gt;"J",ASISTENCIA!AX41&lt;&gt;"F"),SUMIF($F$13:$J$13,BA$13,$F42:$J42),"")</f>
        <v/>
      </c>
      <c r="BB42" s="103" t="str">
        <f>IF(AND(LEN($D42)&gt;0,SUMIF($F$13:$J$13,BB$13,$F42:$J42)&gt;0,ASISTENCIA!AY41&lt;&gt;"X",ASISTENCIA!AY41&lt;&gt;"L",ASISTENCIA!AY41&lt;&gt;"J",ASISTENCIA!AY41&lt;&gt;"F"),SUMIF($F$13:$J$13,BB$13,$F42:$J42),"")</f>
        <v/>
      </c>
      <c r="BC42" s="103" t="str">
        <f>IF(AND(LEN($D42)&gt;0,SUMIF($F$13:$J$13,BC$13,$F42:$J42)&gt;0,ASISTENCIA!AZ41&lt;&gt;"X",ASISTENCIA!AZ41&lt;&gt;"L",ASISTENCIA!AZ41&lt;&gt;"J",ASISTENCIA!AZ41&lt;&gt;"F"),SUMIF($F$13:$J$13,BC$13,$F42:$J42),"")</f>
        <v/>
      </c>
      <c r="BD42" s="103" t="str">
        <f>IF(AND(LEN($D42)&gt;0,SUMIF($F$13:$J$13,BD$13,$F42:$J42)&gt;0,ASISTENCIA!BA41&lt;&gt;"X",ASISTENCIA!BA41&lt;&gt;"L",ASISTENCIA!BA41&lt;&gt;"J",ASISTENCIA!BA41&lt;&gt;"F"),SUMIF($F$13:$J$13,BD$13,$F42:$J42),"")</f>
        <v/>
      </c>
      <c r="BE42" s="103" t="str">
        <f>IF(AND(LEN($D42)&gt;0,SUMIF($F$13:$J$13,BE$13,$F42:$J42)&gt;0,ASISTENCIA!BB41&lt;&gt;"X",ASISTENCIA!BB41&lt;&gt;"L",ASISTENCIA!BB41&lt;&gt;"J",ASISTENCIA!BB41&lt;&gt;"F"),SUMIF($F$13:$J$13,BE$13,$F42:$J42),"")</f>
        <v/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str">
        <f>IF(AND(LEN($D42)&gt;0,SUMIF($F$13:$J$13,BH$13,$F42:$J42)&gt;0,ASISTENCIA!BE41&lt;&gt;"X",ASISTENCIA!BE41&lt;&gt;"L",ASISTENCIA!BE41&lt;&gt;"J",ASISTENCIA!BE41&lt;&gt;"F"),SUMIF($F$13:$J$13,BH$13,$F42:$J42),"")</f>
        <v/>
      </c>
      <c r="BI42" s="103" t="str">
        <f>IF(AND(LEN($D42)&gt;0,SUMIF($F$13:$J$13,BI$13,$F42:$J42)&gt;0,ASISTENCIA!BF41&lt;&gt;"X",ASISTENCIA!BF41&lt;&gt;"L",ASISTENCIA!BF41&lt;&gt;"J",ASISTENCIA!BF41&lt;&gt;"F"),SUMIF($F$13:$J$13,BI$13,$F42:$J42),"")</f>
        <v/>
      </c>
      <c r="BJ42" s="103" t="str">
        <f>IF(AND(LEN($D42)&gt;0,SUMIF($F$13:$J$13,BJ$13,$F42:$J42)&gt;0,ASISTENCIA!BG41&lt;&gt;"X",ASISTENCIA!BG41&lt;&gt;"L",ASISTENCIA!BG41&lt;&gt;"J",ASISTENCIA!BG41&lt;&gt;"F"),SUMIF($F$13:$J$13,BJ$13,$F42:$J42),"")</f>
        <v/>
      </c>
      <c r="BK42" s="103" t="str">
        <f>IF(AND(LEN($D42)&gt;0,SUMIF($F$13:$J$13,BK$13,$F42:$J42)&gt;0,ASISTENCIA!BH41&lt;&gt;"X",ASISTENCIA!BH41&lt;&gt;"L",ASISTENCIA!BH41&lt;&gt;"J",ASISTENCIA!BH41&lt;&gt;"F"),SUMIF($F$13:$J$13,BK$13,$F42:$J42),"")</f>
        <v/>
      </c>
      <c r="BL42" s="103" t="str">
        <f>IF(AND(LEN($D42)&gt;0,SUMIF($F$13:$J$13,BL$13,$F42:$J42)&gt;0,ASISTENCIA!BI41&lt;&gt;"X",ASISTENCIA!BI41&lt;&gt;"L",ASISTENCIA!BI41&lt;&gt;"J",ASISTENCIA!BI41&lt;&gt;"F"),SUMIF($F$13:$J$13,BL$13,$F42:$J42),"")</f>
        <v/>
      </c>
      <c r="BM42" s="103" t="str">
        <f>IF(AND(LEN($D42)&gt;0,SUMIF($F$13:$J$13,BM$13,$F42:$J42)&gt;0,ASISTENCIA!BJ41&lt;&gt;"X",ASISTENCIA!BJ41&lt;&gt;"L",ASISTENCIA!BJ41&lt;&gt;"J",ASISTENCIA!BJ41&lt;&gt;"F"),SUMIF($F$13:$J$13,BM$13,$F42:$J42),"")</f>
        <v/>
      </c>
      <c r="BN42" s="103" t="str">
        <f>IF(AND(LEN($D42)&gt;0,SUMIF($F$13:$J$13,BN$13,$F42:$J42)&gt;0,ASISTENCIA!BK41&lt;&gt;"X",ASISTENCIA!BK41&lt;&gt;"L",ASISTENCIA!BK41&lt;&gt;"J",ASISTENCIA!BK41&lt;&gt;"F"),SUMIF($F$13:$J$13,BN$13,$F42:$J42),"")</f>
        <v/>
      </c>
      <c r="BO42" s="103" t="str">
        <f>IF(AND(LEN($D42)&gt;0,SUMIF($F$13:$J$13,BO$13,$F42:$J42)&gt;0,ASISTENCIA!BL41&lt;&gt;"X",ASISTENCIA!BL41&lt;&gt;"L",ASISTENCIA!BL41&lt;&gt;"J",ASISTENCIA!BL41&lt;&gt;"F"),SUMIF($F$13:$J$13,BO$13,$F42:$J42),"")</f>
        <v/>
      </c>
      <c r="BP42" s="103" t="str">
        <f>IF(AND(LEN($D42)&gt;0,SUMIF($F$13:$J$13,BP$13,$F42:$J42)&gt;0,ASISTENCIA!BM41&lt;&gt;"X",ASISTENCIA!BM41&lt;&gt;"L",ASISTENCIA!BM41&lt;&gt;"J",ASISTENCIA!BM41&lt;&gt;"F"),SUMIF($F$13:$J$13,BP$13,$F42:$J42),"")</f>
        <v/>
      </c>
      <c r="BQ42" s="103" t="str">
        <f>IF(AND(LEN($D42)&gt;0,SUMIF($F$13:$J$13,BQ$13,$F42:$J42)&gt;0,ASISTENCIA!BN41&lt;&gt;"X",ASISTENCIA!BN41&lt;&gt;"L",ASISTENCIA!BN41&lt;&gt;"J",ASISTENCIA!BN41&lt;&gt;"F"),SUMIF($F$13:$J$13,BQ$13,$F42:$J42),"")</f>
        <v/>
      </c>
      <c r="BR42" s="103" t="str">
        <f>IF(AND(LEN($D42)&gt;0,SUMIF($F$13:$J$13,BR$13,$F42:$J42)&gt;0,ASISTENCIA!BO41&lt;&gt;"X",ASISTENCIA!BO41&lt;&gt;"L",ASISTENCIA!BO41&lt;&gt;"J",ASISTENCIA!BO41&lt;&gt;"F"),SUMIF($F$13:$J$13,BR$13,$F42:$J42),"")</f>
        <v/>
      </c>
      <c r="BS42" s="103" t="str">
        <f>IF(AND(LEN($D42)&gt;0,SUMIF($F$13:$J$13,BS$13,$F42:$J42)&gt;0,ASISTENCIA!BP41&lt;&gt;"X",ASISTENCIA!BP41&lt;&gt;"L",ASISTENCIA!BP41&lt;&gt;"J",ASISTENCIA!BP41&lt;&gt;"F"),SUMIF($F$13:$J$13,BS$13,$F42:$J42),"")</f>
        <v/>
      </c>
      <c r="BT42" s="103" t="str">
        <f>IF(AND(LEN($D42)&gt;0,SUMIF($F$13:$J$13,BT$13,$F42:$J42)&gt;0,ASISTENCIA!BQ41&lt;&gt;"X",ASISTENCIA!BQ41&lt;&gt;"L",ASISTENCIA!BQ41&lt;&gt;"J",ASISTENCIA!BQ41&lt;&gt;"F"),SUMIF($F$13:$J$13,BT$13,$F42:$J42),"")</f>
        <v/>
      </c>
      <c r="BU42" s="103" t="str">
        <f>IF(AND(LEN($D42)&gt;0,SUMIF($F$13:$J$13,BU$13,$F42:$J42)&gt;0,ASISTENCIA!BR41&lt;&gt;"X",ASISTENCIA!BR41&lt;&gt;"L",ASISTENCIA!BR41&lt;&gt;"J",ASISTENCIA!BR41&lt;&gt;"F"),SUMIF($F$13:$J$13,BU$13,$F42:$J42),"")</f>
        <v/>
      </c>
      <c r="BV42" s="103" t="str">
        <f>IF(AND(LEN($D42)&gt;0,SUMIF($F$13:$J$13,BV$13,$F42:$J42)&gt;0,ASISTENCIA!BS41&lt;&gt;"X",ASISTENCIA!BS41&lt;&gt;"L",ASISTENCIA!BS41&lt;&gt;"J",ASISTENCIA!BS41&lt;&gt;"F"),SUMIF($F$13:$J$13,BV$13,$F42:$J42),"")</f>
        <v/>
      </c>
      <c r="BW42" s="103" t="str">
        <f>IF(AND(LEN($D42)&gt;0,SUMIF($F$13:$J$13,BW$13,$F42:$J42)&gt;0,ASISTENCIA!BT41&lt;&gt;"X",ASISTENCIA!BT41&lt;&gt;"L",ASISTENCIA!BT41&lt;&gt;"J",ASISTENCIA!BT41&lt;&gt;"F"),SUMIF($F$13:$J$13,BW$13,$F42:$J42),"")</f>
        <v/>
      </c>
      <c r="BX42" s="103" t="str">
        <f>IF(AND(LEN($D42)&gt;0,SUMIF($F$13:$J$13,BX$13,$F42:$J42)&gt;0,ASISTENCIA!BU41&lt;&gt;"X",ASISTENCIA!BU41&lt;&gt;"L",ASISTENCIA!BU41&lt;&gt;"J",ASISTENCIA!BU41&lt;&gt;"F"),SUMIF($F$13:$J$13,BX$13,$F42:$J42),"")</f>
        <v/>
      </c>
      <c r="BY42" s="103" t="str">
        <f>IF(AND(LEN($D42)&gt;0,SUMIF($F$13:$J$13,BY$13,$F42:$J42)&gt;0,ASISTENCIA!BV41&lt;&gt;"X",ASISTENCIA!BV41&lt;&gt;"L",ASISTENCIA!BV41&lt;&gt;"J",ASISTENCIA!BV41&lt;&gt;"F"),SUMIF($F$13:$J$13,BY$13,$F42:$J42),"")</f>
        <v/>
      </c>
      <c r="BZ42" s="103" t="str">
        <f>IF(AND(LEN($D42)&gt;0,SUMIF($F$13:$J$13,BZ$13,$F42:$J42)&gt;0,ASISTENCIA!BW41&lt;&gt;"X",ASISTENCIA!BW41&lt;&gt;"L",ASISTENCIA!BW41&lt;&gt;"J",ASISTENCIA!BW41&lt;&gt;"F"),SUMIF($F$13:$J$13,BZ$13,$F42:$J42),"")</f>
        <v/>
      </c>
      <c r="CA42" s="103" t="str">
        <f>IF(AND(LEN($D42)&gt;0,SUMIF($F$13:$J$13,CA$13,$F42:$J42)&gt;0,ASISTENCIA!BX41&lt;&gt;"X",ASISTENCIA!BX41&lt;&gt;"L",ASISTENCIA!BX41&lt;&gt;"J",ASISTENCIA!BX41&lt;&gt;"F"),SUMIF($F$13:$J$13,CA$13,$F42:$J42),"")</f>
        <v/>
      </c>
      <c r="CB42" s="103" t="str">
        <f>IF(AND(LEN($D42)&gt;0,SUMIF($F$13:$J$13,CB$13,$F42:$J42)&gt;0,ASISTENCIA!BY41&lt;&gt;"X",ASISTENCIA!BY41&lt;&gt;"L",ASISTENCIA!BY41&lt;&gt;"J",ASISTENCIA!BY41&lt;&gt;"F"),SUMIF($F$13:$J$13,CB$13,$F42:$J42),"")</f>
        <v/>
      </c>
      <c r="CC42" s="108" t="e">
        <f t="shared" si="4"/>
        <v>#REF!</v>
      </c>
    </row>
    <row r="43" spans="1:81" ht="15" x14ac:dyDescent="0.2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2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5.75" thickBot="1" x14ac:dyDescent="0.2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2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2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2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2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2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2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2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2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8"/>
      <c r="AI53" s="348"/>
      <c r="AJ53" s="348"/>
      <c r="AK53" s="348"/>
      <c r="AL53" s="348"/>
      <c r="AM53" s="348"/>
      <c r="AN53" s="348"/>
      <c r="AO53" s="348"/>
      <c r="AP53" s="348"/>
      <c r="AQ53" s="348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45"/>
      <c r="BR53" s="345"/>
      <c r="BS53" s="345"/>
      <c r="BT53" s="345"/>
      <c r="BU53" s="345"/>
      <c r="BV53" s="345"/>
      <c r="BW53" s="345"/>
      <c r="BX53" s="345"/>
      <c r="BY53" s="345"/>
      <c r="BZ53" s="345"/>
      <c r="CA53" s="32"/>
      <c r="CB53" s="32"/>
      <c r="CC53" s="32"/>
    </row>
    <row r="54" spans="1:81" ht="14.25" customHeight="1" x14ac:dyDescent="0.2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9" t="s">
        <v>17</v>
      </c>
      <c r="AI54" s="349"/>
      <c r="AJ54" s="349"/>
      <c r="AK54" s="349"/>
      <c r="AL54" s="349"/>
      <c r="AM54" s="349"/>
      <c r="AN54" s="349"/>
      <c r="AO54" s="349"/>
      <c r="AP54" s="349"/>
      <c r="AQ54" s="349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46" t="s">
        <v>17</v>
      </c>
      <c r="BR54" s="346"/>
      <c r="BS54" s="346"/>
      <c r="BT54" s="346"/>
      <c r="BU54" s="346"/>
      <c r="BV54" s="346"/>
      <c r="BW54" s="346"/>
      <c r="BX54" s="346"/>
      <c r="BY54" s="346"/>
      <c r="BZ54" s="346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S302"/>
  <sheetViews>
    <sheetView topLeftCell="A287" zoomScale="98" zoomScaleNormal="98" workbookViewId="0">
      <selection activeCell="A296" sqref="A296"/>
    </sheetView>
  </sheetViews>
  <sheetFormatPr baseColWidth="10" defaultRowHeight="15" x14ac:dyDescent="0.25"/>
  <cols>
    <col min="1" max="2" width="11.42578125" style="109"/>
    <col min="3" max="3" width="9.85546875" style="109" customWidth="1"/>
    <col min="4" max="6" width="11.42578125" style="109"/>
    <col min="7" max="14" width="6.7109375" style="109" customWidth="1"/>
    <col min="15" max="15" width="23.85546875" style="109" customWidth="1"/>
    <col min="16" max="16" width="12.42578125" style="109" customWidth="1"/>
    <col min="17" max="17" width="14.7109375" style="109" customWidth="1"/>
    <col min="18" max="18" width="15" style="109" customWidth="1"/>
    <col min="19" max="19" width="15.42578125" style="109" customWidth="1"/>
    <col min="20" max="256" width="9.28515625" style="109" customWidth="1"/>
    <col min="257" max="258" width="14.7109375" style="109" customWidth="1"/>
    <col min="259" max="259" width="39" style="109" customWidth="1"/>
    <col min="260" max="260" width="31.7109375" style="109" customWidth="1"/>
    <col min="261" max="261" width="19.5703125" style="109" customWidth="1"/>
    <col min="262" max="262" width="24.28515625" style="109" customWidth="1"/>
    <col min="263" max="263" width="55.28515625" style="109" customWidth="1"/>
    <col min="264" max="264" width="26.42578125" style="109" customWidth="1"/>
    <col min="265" max="265" width="29.42578125" style="109" customWidth="1"/>
    <col min="266" max="266" width="6.5703125" style="109" customWidth="1"/>
    <col min="267" max="267" width="44.5703125" style="109" customWidth="1"/>
    <col min="268" max="268" width="37.7109375" style="109" customWidth="1"/>
    <col min="269" max="269" width="40.5703125" style="109" customWidth="1"/>
    <col min="270" max="270" width="8.7109375" style="109" customWidth="1"/>
    <col min="271" max="271" width="13.42578125" style="109" customWidth="1"/>
    <col min="272" max="272" width="12.42578125" style="109" customWidth="1"/>
    <col min="273" max="273" width="14.7109375" style="109" customWidth="1"/>
    <col min="274" max="274" width="15" style="109" customWidth="1"/>
    <col min="275" max="275" width="15.42578125" style="109" customWidth="1"/>
    <col min="276" max="512" width="9.28515625" style="109" customWidth="1"/>
    <col min="513" max="514" width="14.7109375" style="109" customWidth="1"/>
    <col min="515" max="515" width="39" style="109" customWidth="1"/>
    <col min="516" max="516" width="31.7109375" style="109" customWidth="1"/>
    <col min="517" max="517" width="19.5703125" style="109" customWidth="1"/>
    <col min="518" max="518" width="24.28515625" style="109" customWidth="1"/>
    <col min="519" max="519" width="55.28515625" style="109" customWidth="1"/>
    <col min="520" max="520" width="26.42578125" style="109" customWidth="1"/>
    <col min="521" max="521" width="29.42578125" style="109" customWidth="1"/>
    <col min="522" max="522" width="6.5703125" style="109" customWidth="1"/>
    <col min="523" max="523" width="44.5703125" style="109" customWidth="1"/>
    <col min="524" max="524" width="37.7109375" style="109" customWidth="1"/>
    <col min="525" max="525" width="40.5703125" style="109" customWidth="1"/>
    <col min="526" max="526" width="8.7109375" style="109" customWidth="1"/>
    <col min="527" max="527" width="13.42578125" style="109" customWidth="1"/>
    <col min="528" max="528" width="12.42578125" style="109" customWidth="1"/>
    <col min="529" max="529" width="14.7109375" style="109" customWidth="1"/>
    <col min="530" max="530" width="15" style="109" customWidth="1"/>
    <col min="531" max="531" width="15.42578125" style="109" customWidth="1"/>
    <col min="532" max="768" width="9.28515625" style="109" customWidth="1"/>
    <col min="769" max="770" width="14.7109375" style="109" customWidth="1"/>
    <col min="771" max="771" width="39" style="109" customWidth="1"/>
    <col min="772" max="772" width="31.7109375" style="109" customWidth="1"/>
    <col min="773" max="773" width="19.5703125" style="109" customWidth="1"/>
    <col min="774" max="774" width="24.28515625" style="109" customWidth="1"/>
    <col min="775" max="775" width="55.28515625" style="109" customWidth="1"/>
    <col min="776" max="776" width="26.42578125" style="109" customWidth="1"/>
    <col min="777" max="777" width="29.42578125" style="109" customWidth="1"/>
    <col min="778" max="778" width="6.5703125" style="109" customWidth="1"/>
    <col min="779" max="779" width="44.5703125" style="109" customWidth="1"/>
    <col min="780" max="780" width="37.7109375" style="109" customWidth="1"/>
    <col min="781" max="781" width="40.5703125" style="109" customWidth="1"/>
    <col min="782" max="782" width="8.7109375" style="109" customWidth="1"/>
    <col min="783" max="783" width="13.42578125" style="109" customWidth="1"/>
    <col min="784" max="784" width="12.42578125" style="109" customWidth="1"/>
    <col min="785" max="785" width="14.7109375" style="109" customWidth="1"/>
    <col min="786" max="786" width="15" style="109" customWidth="1"/>
    <col min="787" max="787" width="15.42578125" style="109" customWidth="1"/>
    <col min="788" max="1024" width="9.28515625" style="109" customWidth="1"/>
    <col min="1025" max="1026" width="14.7109375" style="109" customWidth="1"/>
    <col min="1027" max="1027" width="39" style="109" customWidth="1"/>
    <col min="1028" max="1028" width="31.7109375" style="109" customWidth="1"/>
    <col min="1029" max="1029" width="19.5703125" style="109" customWidth="1"/>
    <col min="1030" max="1030" width="24.28515625" style="109" customWidth="1"/>
    <col min="1031" max="1031" width="55.28515625" style="109" customWidth="1"/>
    <col min="1032" max="1032" width="26.42578125" style="109" customWidth="1"/>
    <col min="1033" max="1033" width="29.42578125" style="109" customWidth="1"/>
    <col min="1034" max="1034" width="6.5703125" style="109" customWidth="1"/>
    <col min="1035" max="1035" width="44.5703125" style="109" customWidth="1"/>
    <col min="1036" max="1036" width="37.7109375" style="109" customWidth="1"/>
    <col min="1037" max="1037" width="40.5703125" style="109" customWidth="1"/>
    <col min="1038" max="1038" width="8.7109375" style="109" customWidth="1"/>
    <col min="1039" max="1039" width="13.42578125" style="109" customWidth="1"/>
    <col min="1040" max="1040" width="12.42578125" style="109" customWidth="1"/>
    <col min="1041" max="1041" width="14.7109375" style="109" customWidth="1"/>
    <col min="1042" max="1042" width="15" style="109" customWidth="1"/>
    <col min="1043" max="1043" width="15.42578125" style="109" customWidth="1"/>
    <col min="1044" max="1280" width="9.28515625" style="109" customWidth="1"/>
    <col min="1281" max="1282" width="14.7109375" style="109" customWidth="1"/>
    <col min="1283" max="1283" width="39" style="109" customWidth="1"/>
    <col min="1284" max="1284" width="31.7109375" style="109" customWidth="1"/>
    <col min="1285" max="1285" width="19.5703125" style="109" customWidth="1"/>
    <col min="1286" max="1286" width="24.28515625" style="109" customWidth="1"/>
    <col min="1287" max="1287" width="55.28515625" style="109" customWidth="1"/>
    <col min="1288" max="1288" width="26.42578125" style="109" customWidth="1"/>
    <col min="1289" max="1289" width="29.42578125" style="109" customWidth="1"/>
    <col min="1290" max="1290" width="6.5703125" style="109" customWidth="1"/>
    <col min="1291" max="1291" width="44.5703125" style="109" customWidth="1"/>
    <col min="1292" max="1292" width="37.7109375" style="109" customWidth="1"/>
    <col min="1293" max="1293" width="40.5703125" style="109" customWidth="1"/>
    <col min="1294" max="1294" width="8.7109375" style="109" customWidth="1"/>
    <col min="1295" max="1295" width="13.42578125" style="109" customWidth="1"/>
    <col min="1296" max="1296" width="12.42578125" style="109" customWidth="1"/>
    <col min="1297" max="1297" width="14.7109375" style="109" customWidth="1"/>
    <col min="1298" max="1298" width="15" style="109" customWidth="1"/>
    <col min="1299" max="1299" width="15.42578125" style="109" customWidth="1"/>
    <col min="1300" max="1536" width="9.28515625" style="109" customWidth="1"/>
    <col min="1537" max="1538" width="14.7109375" style="109" customWidth="1"/>
    <col min="1539" max="1539" width="39" style="109" customWidth="1"/>
    <col min="1540" max="1540" width="31.7109375" style="109" customWidth="1"/>
    <col min="1541" max="1541" width="19.5703125" style="109" customWidth="1"/>
    <col min="1542" max="1542" width="24.28515625" style="109" customWidth="1"/>
    <col min="1543" max="1543" width="55.28515625" style="109" customWidth="1"/>
    <col min="1544" max="1544" width="26.42578125" style="109" customWidth="1"/>
    <col min="1545" max="1545" width="29.42578125" style="109" customWidth="1"/>
    <col min="1546" max="1546" width="6.5703125" style="109" customWidth="1"/>
    <col min="1547" max="1547" width="44.5703125" style="109" customWidth="1"/>
    <col min="1548" max="1548" width="37.7109375" style="109" customWidth="1"/>
    <col min="1549" max="1549" width="40.5703125" style="109" customWidth="1"/>
    <col min="1550" max="1550" width="8.7109375" style="109" customWidth="1"/>
    <col min="1551" max="1551" width="13.42578125" style="109" customWidth="1"/>
    <col min="1552" max="1552" width="12.42578125" style="109" customWidth="1"/>
    <col min="1553" max="1553" width="14.7109375" style="109" customWidth="1"/>
    <col min="1554" max="1554" width="15" style="109" customWidth="1"/>
    <col min="1555" max="1555" width="15.42578125" style="109" customWidth="1"/>
    <col min="1556" max="1792" width="9.28515625" style="109" customWidth="1"/>
    <col min="1793" max="1794" width="14.7109375" style="109" customWidth="1"/>
    <col min="1795" max="1795" width="39" style="109" customWidth="1"/>
    <col min="1796" max="1796" width="31.7109375" style="109" customWidth="1"/>
    <col min="1797" max="1797" width="19.5703125" style="109" customWidth="1"/>
    <col min="1798" max="1798" width="24.28515625" style="109" customWidth="1"/>
    <col min="1799" max="1799" width="55.28515625" style="109" customWidth="1"/>
    <col min="1800" max="1800" width="26.42578125" style="109" customWidth="1"/>
    <col min="1801" max="1801" width="29.42578125" style="109" customWidth="1"/>
    <col min="1802" max="1802" width="6.5703125" style="109" customWidth="1"/>
    <col min="1803" max="1803" width="44.5703125" style="109" customWidth="1"/>
    <col min="1804" max="1804" width="37.7109375" style="109" customWidth="1"/>
    <col min="1805" max="1805" width="40.5703125" style="109" customWidth="1"/>
    <col min="1806" max="1806" width="8.7109375" style="109" customWidth="1"/>
    <col min="1807" max="1807" width="13.42578125" style="109" customWidth="1"/>
    <col min="1808" max="1808" width="12.42578125" style="109" customWidth="1"/>
    <col min="1809" max="1809" width="14.7109375" style="109" customWidth="1"/>
    <col min="1810" max="1810" width="15" style="109" customWidth="1"/>
    <col min="1811" max="1811" width="15.42578125" style="109" customWidth="1"/>
    <col min="1812" max="2048" width="9.28515625" style="109" customWidth="1"/>
    <col min="2049" max="2050" width="14.7109375" style="109" customWidth="1"/>
    <col min="2051" max="2051" width="39" style="109" customWidth="1"/>
    <col min="2052" max="2052" width="31.7109375" style="109" customWidth="1"/>
    <col min="2053" max="2053" width="19.5703125" style="109" customWidth="1"/>
    <col min="2054" max="2054" width="24.28515625" style="109" customWidth="1"/>
    <col min="2055" max="2055" width="55.28515625" style="109" customWidth="1"/>
    <col min="2056" max="2056" width="26.42578125" style="109" customWidth="1"/>
    <col min="2057" max="2057" width="29.42578125" style="109" customWidth="1"/>
    <col min="2058" max="2058" width="6.5703125" style="109" customWidth="1"/>
    <col min="2059" max="2059" width="44.5703125" style="109" customWidth="1"/>
    <col min="2060" max="2060" width="37.7109375" style="109" customWidth="1"/>
    <col min="2061" max="2061" width="40.5703125" style="109" customWidth="1"/>
    <col min="2062" max="2062" width="8.7109375" style="109" customWidth="1"/>
    <col min="2063" max="2063" width="13.42578125" style="109" customWidth="1"/>
    <col min="2064" max="2064" width="12.42578125" style="109" customWidth="1"/>
    <col min="2065" max="2065" width="14.7109375" style="109" customWidth="1"/>
    <col min="2066" max="2066" width="15" style="109" customWidth="1"/>
    <col min="2067" max="2067" width="15.42578125" style="109" customWidth="1"/>
    <col min="2068" max="2304" width="9.28515625" style="109" customWidth="1"/>
    <col min="2305" max="2306" width="14.7109375" style="109" customWidth="1"/>
    <col min="2307" max="2307" width="39" style="109" customWidth="1"/>
    <col min="2308" max="2308" width="31.7109375" style="109" customWidth="1"/>
    <col min="2309" max="2309" width="19.5703125" style="109" customWidth="1"/>
    <col min="2310" max="2310" width="24.28515625" style="109" customWidth="1"/>
    <col min="2311" max="2311" width="55.28515625" style="109" customWidth="1"/>
    <col min="2312" max="2312" width="26.42578125" style="109" customWidth="1"/>
    <col min="2313" max="2313" width="29.42578125" style="109" customWidth="1"/>
    <col min="2314" max="2314" width="6.5703125" style="109" customWidth="1"/>
    <col min="2315" max="2315" width="44.5703125" style="109" customWidth="1"/>
    <col min="2316" max="2316" width="37.7109375" style="109" customWidth="1"/>
    <col min="2317" max="2317" width="40.5703125" style="109" customWidth="1"/>
    <col min="2318" max="2318" width="8.7109375" style="109" customWidth="1"/>
    <col min="2319" max="2319" width="13.42578125" style="109" customWidth="1"/>
    <col min="2320" max="2320" width="12.42578125" style="109" customWidth="1"/>
    <col min="2321" max="2321" width="14.7109375" style="109" customWidth="1"/>
    <col min="2322" max="2322" width="15" style="109" customWidth="1"/>
    <col min="2323" max="2323" width="15.42578125" style="109" customWidth="1"/>
    <col min="2324" max="2560" width="9.28515625" style="109" customWidth="1"/>
    <col min="2561" max="2562" width="14.7109375" style="109" customWidth="1"/>
    <col min="2563" max="2563" width="39" style="109" customWidth="1"/>
    <col min="2564" max="2564" width="31.7109375" style="109" customWidth="1"/>
    <col min="2565" max="2565" width="19.5703125" style="109" customWidth="1"/>
    <col min="2566" max="2566" width="24.28515625" style="109" customWidth="1"/>
    <col min="2567" max="2567" width="55.28515625" style="109" customWidth="1"/>
    <col min="2568" max="2568" width="26.42578125" style="109" customWidth="1"/>
    <col min="2569" max="2569" width="29.42578125" style="109" customWidth="1"/>
    <col min="2570" max="2570" width="6.5703125" style="109" customWidth="1"/>
    <col min="2571" max="2571" width="44.5703125" style="109" customWidth="1"/>
    <col min="2572" max="2572" width="37.7109375" style="109" customWidth="1"/>
    <col min="2573" max="2573" width="40.5703125" style="109" customWidth="1"/>
    <col min="2574" max="2574" width="8.7109375" style="109" customWidth="1"/>
    <col min="2575" max="2575" width="13.42578125" style="109" customWidth="1"/>
    <col min="2576" max="2576" width="12.42578125" style="109" customWidth="1"/>
    <col min="2577" max="2577" width="14.7109375" style="109" customWidth="1"/>
    <col min="2578" max="2578" width="15" style="109" customWidth="1"/>
    <col min="2579" max="2579" width="15.42578125" style="109" customWidth="1"/>
    <col min="2580" max="2816" width="9.28515625" style="109" customWidth="1"/>
    <col min="2817" max="2818" width="14.7109375" style="109" customWidth="1"/>
    <col min="2819" max="2819" width="39" style="109" customWidth="1"/>
    <col min="2820" max="2820" width="31.7109375" style="109" customWidth="1"/>
    <col min="2821" max="2821" width="19.5703125" style="109" customWidth="1"/>
    <col min="2822" max="2822" width="24.28515625" style="109" customWidth="1"/>
    <col min="2823" max="2823" width="55.28515625" style="109" customWidth="1"/>
    <col min="2824" max="2824" width="26.42578125" style="109" customWidth="1"/>
    <col min="2825" max="2825" width="29.42578125" style="109" customWidth="1"/>
    <col min="2826" max="2826" width="6.5703125" style="109" customWidth="1"/>
    <col min="2827" max="2827" width="44.5703125" style="109" customWidth="1"/>
    <col min="2828" max="2828" width="37.7109375" style="109" customWidth="1"/>
    <col min="2829" max="2829" width="40.5703125" style="109" customWidth="1"/>
    <col min="2830" max="2830" width="8.7109375" style="109" customWidth="1"/>
    <col min="2831" max="2831" width="13.42578125" style="109" customWidth="1"/>
    <col min="2832" max="2832" width="12.42578125" style="109" customWidth="1"/>
    <col min="2833" max="2833" width="14.7109375" style="109" customWidth="1"/>
    <col min="2834" max="2834" width="15" style="109" customWidth="1"/>
    <col min="2835" max="2835" width="15.42578125" style="109" customWidth="1"/>
    <col min="2836" max="3072" width="9.28515625" style="109" customWidth="1"/>
    <col min="3073" max="3074" width="14.7109375" style="109" customWidth="1"/>
    <col min="3075" max="3075" width="39" style="109" customWidth="1"/>
    <col min="3076" max="3076" width="31.7109375" style="109" customWidth="1"/>
    <col min="3077" max="3077" width="19.5703125" style="109" customWidth="1"/>
    <col min="3078" max="3078" width="24.28515625" style="109" customWidth="1"/>
    <col min="3079" max="3079" width="55.28515625" style="109" customWidth="1"/>
    <col min="3080" max="3080" width="26.42578125" style="109" customWidth="1"/>
    <col min="3081" max="3081" width="29.42578125" style="109" customWidth="1"/>
    <col min="3082" max="3082" width="6.5703125" style="109" customWidth="1"/>
    <col min="3083" max="3083" width="44.5703125" style="109" customWidth="1"/>
    <col min="3084" max="3084" width="37.7109375" style="109" customWidth="1"/>
    <col min="3085" max="3085" width="40.5703125" style="109" customWidth="1"/>
    <col min="3086" max="3086" width="8.7109375" style="109" customWidth="1"/>
    <col min="3087" max="3087" width="13.42578125" style="109" customWidth="1"/>
    <col min="3088" max="3088" width="12.42578125" style="109" customWidth="1"/>
    <col min="3089" max="3089" width="14.7109375" style="109" customWidth="1"/>
    <col min="3090" max="3090" width="15" style="109" customWidth="1"/>
    <col min="3091" max="3091" width="15.42578125" style="109" customWidth="1"/>
    <col min="3092" max="3328" width="9.28515625" style="109" customWidth="1"/>
    <col min="3329" max="3330" width="14.7109375" style="109" customWidth="1"/>
    <col min="3331" max="3331" width="39" style="109" customWidth="1"/>
    <col min="3332" max="3332" width="31.7109375" style="109" customWidth="1"/>
    <col min="3333" max="3333" width="19.5703125" style="109" customWidth="1"/>
    <col min="3334" max="3334" width="24.28515625" style="109" customWidth="1"/>
    <col min="3335" max="3335" width="55.28515625" style="109" customWidth="1"/>
    <col min="3336" max="3336" width="26.42578125" style="109" customWidth="1"/>
    <col min="3337" max="3337" width="29.42578125" style="109" customWidth="1"/>
    <col min="3338" max="3338" width="6.5703125" style="109" customWidth="1"/>
    <col min="3339" max="3339" width="44.5703125" style="109" customWidth="1"/>
    <col min="3340" max="3340" width="37.7109375" style="109" customWidth="1"/>
    <col min="3341" max="3341" width="40.5703125" style="109" customWidth="1"/>
    <col min="3342" max="3342" width="8.7109375" style="109" customWidth="1"/>
    <col min="3343" max="3343" width="13.42578125" style="109" customWidth="1"/>
    <col min="3344" max="3344" width="12.42578125" style="109" customWidth="1"/>
    <col min="3345" max="3345" width="14.7109375" style="109" customWidth="1"/>
    <col min="3346" max="3346" width="15" style="109" customWidth="1"/>
    <col min="3347" max="3347" width="15.42578125" style="109" customWidth="1"/>
    <col min="3348" max="3584" width="9.28515625" style="109" customWidth="1"/>
    <col min="3585" max="3586" width="14.7109375" style="109" customWidth="1"/>
    <col min="3587" max="3587" width="39" style="109" customWidth="1"/>
    <col min="3588" max="3588" width="31.7109375" style="109" customWidth="1"/>
    <col min="3589" max="3589" width="19.5703125" style="109" customWidth="1"/>
    <col min="3590" max="3590" width="24.28515625" style="109" customWidth="1"/>
    <col min="3591" max="3591" width="55.28515625" style="109" customWidth="1"/>
    <col min="3592" max="3592" width="26.42578125" style="109" customWidth="1"/>
    <col min="3593" max="3593" width="29.42578125" style="109" customWidth="1"/>
    <col min="3594" max="3594" width="6.5703125" style="109" customWidth="1"/>
    <col min="3595" max="3595" width="44.5703125" style="109" customWidth="1"/>
    <col min="3596" max="3596" width="37.7109375" style="109" customWidth="1"/>
    <col min="3597" max="3597" width="40.5703125" style="109" customWidth="1"/>
    <col min="3598" max="3598" width="8.7109375" style="109" customWidth="1"/>
    <col min="3599" max="3599" width="13.42578125" style="109" customWidth="1"/>
    <col min="3600" max="3600" width="12.42578125" style="109" customWidth="1"/>
    <col min="3601" max="3601" width="14.7109375" style="109" customWidth="1"/>
    <col min="3602" max="3602" width="15" style="109" customWidth="1"/>
    <col min="3603" max="3603" width="15.42578125" style="109" customWidth="1"/>
    <col min="3604" max="3840" width="9.28515625" style="109" customWidth="1"/>
    <col min="3841" max="3842" width="14.7109375" style="109" customWidth="1"/>
    <col min="3843" max="3843" width="39" style="109" customWidth="1"/>
    <col min="3844" max="3844" width="31.7109375" style="109" customWidth="1"/>
    <col min="3845" max="3845" width="19.5703125" style="109" customWidth="1"/>
    <col min="3846" max="3846" width="24.28515625" style="109" customWidth="1"/>
    <col min="3847" max="3847" width="55.28515625" style="109" customWidth="1"/>
    <col min="3848" max="3848" width="26.42578125" style="109" customWidth="1"/>
    <col min="3849" max="3849" width="29.42578125" style="109" customWidth="1"/>
    <col min="3850" max="3850" width="6.5703125" style="109" customWidth="1"/>
    <col min="3851" max="3851" width="44.5703125" style="109" customWidth="1"/>
    <col min="3852" max="3852" width="37.7109375" style="109" customWidth="1"/>
    <col min="3853" max="3853" width="40.5703125" style="109" customWidth="1"/>
    <col min="3854" max="3854" width="8.7109375" style="109" customWidth="1"/>
    <col min="3855" max="3855" width="13.42578125" style="109" customWidth="1"/>
    <col min="3856" max="3856" width="12.42578125" style="109" customWidth="1"/>
    <col min="3857" max="3857" width="14.7109375" style="109" customWidth="1"/>
    <col min="3858" max="3858" width="15" style="109" customWidth="1"/>
    <col min="3859" max="3859" width="15.42578125" style="109" customWidth="1"/>
    <col min="3860" max="4096" width="9.28515625" style="109" customWidth="1"/>
    <col min="4097" max="4098" width="14.7109375" style="109" customWidth="1"/>
    <col min="4099" max="4099" width="39" style="109" customWidth="1"/>
    <col min="4100" max="4100" width="31.7109375" style="109" customWidth="1"/>
    <col min="4101" max="4101" width="19.5703125" style="109" customWidth="1"/>
    <col min="4102" max="4102" width="24.28515625" style="109" customWidth="1"/>
    <col min="4103" max="4103" width="55.28515625" style="109" customWidth="1"/>
    <col min="4104" max="4104" width="26.42578125" style="109" customWidth="1"/>
    <col min="4105" max="4105" width="29.42578125" style="109" customWidth="1"/>
    <col min="4106" max="4106" width="6.5703125" style="109" customWidth="1"/>
    <col min="4107" max="4107" width="44.5703125" style="109" customWidth="1"/>
    <col min="4108" max="4108" width="37.7109375" style="109" customWidth="1"/>
    <col min="4109" max="4109" width="40.5703125" style="109" customWidth="1"/>
    <col min="4110" max="4110" width="8.7109375" style="109" customWidth="1"/>
    <col min="4111" max="4111" width="13.42578125" style="109" customWidth="1"/>
    <col min="4112" max="4112" width="12.42578125" style="109" customWidth="1"/>
    <col min="4113" max="4113" width="14.7109375" style="109" customWidth="1"/>
    <col min="4114" max="4114" width="15" style="109" customWidth="1"/>
    <col min="4115" max="4115" width="15.42578125" style="109" customWidth="1"/>
    <col min="4116" max="4352" width="9.28515625" style="109" customWidth="1"/>
    <col min="4353" max="4354" width="14.7109375" style="109" customWidth="1"/>
    <col min="4355" max="4355" width="39" style="109" customWidth="1"/>
    <col min="4356" max="4356" width="31.7109375" style="109" customWidth="1"/>
    <col min="4357" max="4357" width="19.5703125" style="109" customWidth="1"/>
    <col min="4358" max="4358" width="24.28515625" style="109" customWidth="1"/>
    <col min="4359" max="4359" width="55.28515625" style="109" customWidth="1"/>
    <col min="4360" max="4360" width="26.42578125" style="109" customWidth="1"/>
    <col min="4361" max="4361" width="29.42578125" style="109" customWidth="1"/>
    <col min="4362" max="4362" width="6.5703125" style="109" customWidth="1"/>
    <col min="4363" max="4363" width="44.5703125" style="109" customWidth="1"/>
    <col min="4364" max="4364" width="37.7109375" style="109" customWidth="1"/>
    <col min="4365" max="4365" width="40.5703125" style="109" customWidth="1"/>
    <col min="4366" max="4366" width="8.7109375" style="109" customWidth="1"/>
    <col min="4367" max="4367" width="13.42578125" style="109" customWidth="1"/>
    <col min="4368" max="4368" width="12.42578125" style="109" customWidth="1"/>
    <col min="4369" max="4369" width="14.7109375" style="109" customWidth="1"/>
    <col min="4370" max="4370" width="15" style="109" customWidth="1"/>
    <col min="4371" max="4371" width="15.42578125" style="109" customWidth="1"/>
    <col min="4372" max="4608" width="9.28515625" style="109" customWidth="1"/>
    <col min="4609" max="4610" width="14.7109375" style="109" customWidth="1"/>
    <col min="4611" max="4611" width="39" style="109" customWidth="1"/>
    <col min="4612" max="4612" width="31.7109375" style="109" customWidth="1"/>
    <col min="4613" max="4613" width="19.5703125" style="109" customWidth="1"/>
    <col min="4614" max="4614" width="24.28515625" style="109" customWidth="1"/>
    <col min="4615" max="4615" width="55.28515625" style="109" customWidth="1"/>
    <col min="4616" max="4616" width="26.42578125" style="109" customWidth="1"/>
    <col min="4617" max="4617" width="29.42578125" style="109" customWidth="1"/>
    <col min="4618" max="4618" width="6.5703125" style="109" customWidth="1"/>
    <col min="4619" max="4619" width="44.5703125" style="109" customWidth="1"/>
    <col min="4620" max="4620" width="37.7109375" style="109" customWidth="1"/>
    <col min="4621" max="4621" width="40.5703125" style="109" customWidth="1"/>
    <col min="4622" max="4622" width="8.7109375" style="109" customWidth="1"/>
    <col min="4623" max="4623" width="13.42578125" style="109" customWidth="1"/>
    <col min="4624" max="4624" width="12.42578125" style="109" customWidth="1"/>
    <col min="4625" max="4625" width="14.7109375" style="109" customWidth="1"/>
    <col min="4626" max="4626" width="15" style="109" customWidth="1"/>
    <col min="4627" max="4627" width="15.42578125" style="109" customWidth="1"/>
    <col min="4628" max="4864" width="9.28515625" style="109" customWidth="1"/>
    <col min="4865" max="4866" width="14.7109375" style="109" customWidth="1"/>
    <col min="4867" max="4867" width="39" style="109" customWidth="1"/>
    <col min="4868" max="4868" width="31.7109375" style="109" customWidth="1"/>
    <col min="4869" max="4869" width="19.5703125" style="109" customWidth="1"/>
    <col min="4870" max="4870" width="24.28515625" style="109" customWidth="1"/>
    <col min="4871" max="4871" width="55.28515625" style="109" customWidth="1"/>
    <col min="4872" max="4872" width="26.42578125" style="109" customWidth="1"/>
    <col min="4873" max="4873" width="29.42578125" style="109" customWidth="1"/>
    <col min="4874" max="4874" width="6.5703125" style="109" customWidth="1"/>
    <col min="4875" max="4875" width="44.5703125" style="109" customWidth="1"/>
    <col min="4876" max="4876" width="37.7109375" style="109" customWidth="1"/>
    <col min="4877" max="4877" width="40.5703125" style="109" customWidth="1"/>
    <col min="4878" max="4878" width="8.7109375" style="109" customWidth="1"/>
    <col min="4879" max="4879" width="13.42578125" style="109" customWidth="1"/>
    <col min="4880" max="4880" width="12.42578125" style="109" customWidth="1"/>
    <col min="4881" max="4881" width="14.7109375" style="109" customWidth="1"/>
    <col min="4882" max="4882" width="15" style="109" customWidth="1"/>
    <col min="4883" max="4883" width="15.42578125" style="109" customWidth="1"/>
    <col min="4884" max="5120" width="9.28515625" style="109" customWidth="1"/>
    <col min="5121" max="5122" width="14.7109375" style="109" customWidth="1"/>
    <col min="5123" max="5123" width="39" style="109" customWidth="1"/>
    <col min="5124" max="5124" width="31.7109375" style="109" customWidth="1"/>
    <col min="5125" max="5125" width="19.5703125" style="109" customWidth="1"/>
    <col min="5126" max="5126" width="24.28515625" style="109" customWidth="1"/>
    <col min="5127" max="5127" width="55.28515625" style="109" customWidth="1"/>
    <col min="5128" max="5128" width="26.42578125" style="109" customWidth="1"/>
    <col min="5129" max="5129" width="29.42578125" style="109" customWidth="1"/>
    <col min="5130" max="5130" width="6.5703125" style="109" customWidth="1"/>
    <col min="5131" max="5131" width="44.5703125" style="109" customWidth="1"/>
    <col min="5132" max="5132" width="37.7109375" style="109" customWidth="1"/>
    <col min="5133" max="5133" width="40.5703125" style="109" customWidth="1"/>
    <col min="5134" max="5134" width="8.7109375" style="109" customWidth="1"/>
    <col min="5135" max="5135" width="13.42578125" style="109" customWidth="1"/>
    <col min="5136" max="5136" width="12.42578125" style="109" customWidth="1"/>
    <col min="5137" max="5137" width="14.7109375" style="109" customWidth="1"/>
    <col min="5138" max="5138" width="15" style="109" customWidth="1"/>
    <col min="5139" max="5139" width="15.42578125" style="109" customWidth="1"/>
    <col min="5140" max="5376" width="9.28515625" style="109" customWidth="1"/>
    <col min="5377" max="5378" width="14.7109375" style="109" customWidth="1"/>
    <col min="5379" max="5379" width="39" style="109" customWidth="1"/>
    <col min="5380" max="5380" width="31.7109375" style="109" customWidth="1"/>
    <col min="5381" max="5381" width="19.5703125" style="109" customWidth="1"/>
    <col min="5382" max="5382" width="24.28515625" style="109" customWidth="1"/>
    <col min="5383" max="5383" width="55.28515625" style="109" customWidth="1"/>
    <col min="5384" max="5384" width="26.42578125" style="109" customWidth="1"/>
    <col min="5385" max="5385" width="29.42578125" style="109" customWidth="1"/>
    <col min="5386" max="5386" width="6.5703125" style="109" customWidth="1"/>
    <col min="5387" max="5387" width="44.5703125" style="109" customWidth="1"/>
    <col min="5388" max="5388" width="37.7109375" style="109" customWidth="1"/>
    <col min="5389" max="5389" width="40.5703125" style="109" customWidth="1"/>
    <col min="5390" max="5390" width="8.7109375" style="109" customWidth="1"/>
    <col min="5391" max="5391" width="13.42578125" style="109" customWidth="1"/>
    <col min="5392" max="5392" width="12.42578125" style="109" customWidth="1"/>
    <col min="5393" max="5393" width="14.7109375" style="109" customWidth="1"/>
    <col min="5394" max="5394" width="15" style="109" customWidth="1"/>
    <col min="5395" max="5395" width="15.42578125" style="109" customWidth="1"/>
    <col min="5396" max="5632" width="9.28515625" style="109" customWidth="1"/>
    <col min="5633" max="5634" width="14.7109375" style="109" customWidth="1"/>
    <col min="5635" max="5635" width="39" style="109" customWidth="1"/>
    <col min="5636" max="5636" width="31.7109375" style="109" customWidth="1"/>
    <col min="5637" max="5637" width="19.5703125" style="109" customWidth="1"/>
    <col min="5638" max="5638" width="24.28515625" style="109" customWidth="1"/>
    <col min="5639" max="5639" width="55.28515625" style="109" customWidth="1"/>
    <col min="5640" max="5640" width="26.42578125" style="109" customWidth="1"/>
    <col min="5641" max="5641" width="29.42578125" style="109" customWidth="1"/>
    <col min="5642" max="5642" width="6.5703125" style="109" customWidth="1"/>
    <col min="5643" max="5643" width="44.5703125" style="109" customWidth="1"/>
    <col min="5644" max="5644" width="37.7109375" style="109" customWidth="1"/>
    <col min="5645" max="5645" width="40.5703125" style="109" customWidth="1"/>
    <col min="5646" max="5646" width="8.7109375" style="109" customWidth="1"/>
    <col min="5647" max="5647" width="13.42578125" style="109" customWidth="1"/>
    <col min="5648" max="5648" width="12.42578125" style="109" customWidth="1"/>
    <col min="5649" max="5649" width="14.7109375" style="109" customWidth="1"/>
    <col min="5650" max="5650" width="15" style="109" customWidth="1"/>
    <col min="5651" max="5651" width="15.42578125" style="109" customWidth="1"/>
    <col min="5652" max="5888" width="9.28515625" style="109" customWidth="1"/>
    <col min="5889" max="5890" width="14.7109375" style="109" customWidth="1"/>
    <col min="5891" max="5891" width="39" style="109" customWidth="1"/>
    <col min="5892" max="5892" width="31.7109375" style="109" customWidth="1"/>
    <col min="5893" max="5893" width="19.5703125" style="109" customWidth="1"/>
    <col min="5894" max="5894" width="24.28515625" style="109" customWidth="1"/>
    <col min="5895" max="5895" width="55.28515625" style="109" customWidth="1"/>
    <col min="5896" max="5896" width="26.42578125" style="109" customWidth="1"/>
    <col min="5897" max="5897" width="29.42578125" style="109" customWidth="1"/>
    <col min="5898" max="5898" width="6.5703125" style="109" customWidth="1"/>
    <col min="5899" max="5899" width="44.5703125" style="109" customWidth="1"/>
    <col min="5900" max="5900" width="37.7109375" style="109" customWidth="1"/>
    <col min="5901" max="5901" width="40.5703125" style="109" customWidth="1"/>
    <col min="5902" max="5902" width="8.7109375" style="109" customWidth="1"/>
    <col min="5903" max="5903" width="13.42578125" style="109" customWidth="1"/>
    <col min="5904" max="5904" width="12.42578125" style="109" customWidth="1"/>
    <col min="5905" max="5905" width="14.7109375" style="109" customWidth="1"/>
    <col min="5906" max="5906" width="15" style="109" customWidth="1"/>
    <col min="5907" max="5907" width="15.42578125" style="109" customWidth="1"/>
    <col min="5908" max="6144" width="9.28515625" style="109" customWidth="1"/>
    <col min="6145" max="6146" width="14.7109375" style="109" customWidth="1"/>
    <col min="6147" max="6147" width="39" style="109" customWidth="1"/>
    <col min="6148" max="6148" width="31.7109375" style="109" customWidth="1"/>
    <col min="6149" max="6149" width="19.5703125" style="109" customWidth="1"/>
    <col min="6150" max="6150" width="24.28515625" style="109" customWidth="1"/>
    <col min="6151" max="6151" width="55.28515625" style="109" customWidth="1"/>
    <col min="6152" max="6152" width="26.42578125" style="109" customWidth="1"/>
    <col min="6153" max="6153" width="29.42578125" style="109" customWidth="1"/>
    <col min="6154" max="6154" width="6.5703125" style="109" customWidth="1"/>
    <col min="6155" max="6155" width="44.5703125" style="109" customWidth="1"/>
    <col min="6156" max="6156" width="37.7109375" style="109" customWidth="1"/>
    <col min="6157" max="6157" width="40.5703125" style="109" customWidth="1"/>
    <col min="6158" max="6158" width="8.7109375" style="109" customWidth="1"/>
    <col min="6159" max="6159" width="13.42578125" style="109" customWidth="1"/>
    <col min="6160" max="6160" width="12.42578125" style="109" customWidth="1"/>
    <col min="6161" max="6161" width="14.7109375" style="109" customWidth="1"/>
    <col min="6162" max="6162" width="15" style="109" customWidth="1"/>
    <col min="6163" max="6163" width="15.42578125" style="109" customWidth="1"/>
    <col min="6164" max="6400" width="9.28515625" style="109" customWidth="1"/>
    <col min="6401" max="6402" width="14.7109375" style="109" customWidth="1"/>
    <col min="6403" max="6403" width="39" style="109" customWidth="1"/>
    <col min="6404" max="6404" width="31.7109375" style="109" customWidth="1"/>
    <col min="6405" max="6405" width="19.5703125" style="109" customWidth="1"/>
    <col min="6406" max="6406" width="24.28515625" style="109" customWidth="1"/>
    <col min="6407" max="6407" width="55.28515625" style="109" customWidth="1"/>
    <col min="6408" max="6408" width="26.42578125" style="109" customWidth="1"/>
    <col min="6409" max="6409" width="29.42578125" style="109" customWidth="1"/>
    <col min="6410" max="6410" width="6.5703125" style="109" customWidth="1"/>
    <col min="6411" max="6411" width="44.5703125" style="109" customWidth="1"/>
    <col min="6412" max="6412" width="37.7109375" style="109" customWidth="1"/>
    <col min="6413" max="6413" width="40.5703125" style="109" customWidth="1"/>
    <col min="6414" max="6414" width="8.7109375" style="109" customWidth="1"/>
    <col min="6415" max="6415" width="13.42578125" style="109" customWidth="1"/>
    <col min="6416" max="6416" width="12.42578125" style="109" customWidth="1"/>
    <col min="6417" max="6417" width="14.7109375" style="109" customWidth="1"/>
    <col min="6418" max="6418" width="15" style="109" customWidth="1"/>
    <col min="6419" max="6419" width="15.42578125" style="109" customWidth="1"/>
    <col min="6420" max="6656" width="9.28515625" style="109" customWidth="1"/>
    <col min="6657" max="6658" width="14.7109375" style="109" customWidth="1"/>
    <col min="6659" max="6659" width="39" style="109" customWidth="1"/>
    <col min="6660" max="6660" width="31.7109375" style="109" customWidth="1"/>
    <col min="6661" max="6661" width="19.5703125" style="109" customWidth="1"/>
    <col min="6662" max="6662" width="24.28515625" style="109" customWidth="1"/>
    <col min="6663" max="6663" width="55.28515625" style="109" customWidth="1"/>
    <col min="6664" max="6664" width="26.42578125" style="109" customWidth="1"/>
    <col min="6665" max="6665" width="29.42578125" style="109" customWidth="1"/>
    <col min="6666" max="6666" width="6.5703125" style="109" customWidth="1"/>
    <col min="6667" max="6667" width="44.5703125" style="109" customWidth="1"/>
    <col min="6668" max="6668" width="37.7109375" style="109" customWidth="1"/>
    <col min="6669" max="6669" width="40.5703125" style="109" customWidth="1"/>
    <col min="6670" max="6670" width="8.7109375" style="109" customWidth="1"/>
    <col min="6671" max="6671" width="13.42578125" style="109" customWidth="1"/>
    <col min="6672" max="6672" width="12.42578125" style="109" customWidth="1"/>
    <col min="6673" max="6673" width="14.7109375" style="109" customWidth="1"/>
    <col min="6674" max="6674" width="15" style="109" customWidth="1"/>
    <col min="6675" max="6675" width="15.42578125" style="109" customWidth="1"/>
    <col min="6676" max="6912" width="9.28515625" style="109" customWidth="1"/>
    <col min="6913" max="6914" width="14.7109375" style="109" customWidth="1"/>
    <col min="6915" max="6915" width="39" style="109" customWidth="1"/>
    <col min="6916" max="6916" width="31.7109375" style="109" customWidth="1"/>
    <col min="6917" max="6917" width="19.5703125" style="109" customWidth="1"/>
    <col min="6918" max="6918" width="24.28515625" style="109" customWidth="1"/>
    <col min="6919" max="6919" width="55.28515625" style="109" customWidth="1"/>
    <col min="6920" max="6920" width="26.42578125" style="109" customWidth="1"/>
    <col min="6921" max="6921" width="29.42578125" style="109" customWidth="1"/>
    <col min="6922" max="6922" width="6.5703125" style="109" customWidth="1"/>
    <col min="6923" max="6923" width="44.5703125" style="109" customWidth="1"/>
    <col min="6924" max="6924" width="37.7109375" style="109" customWidth="1"/>
    <col min="6925" max="6925" width="40.5703125" style="109" customWidth="1"/>
    <col min="6926" max="6926" width="8.7109375" style="109" customWidth="1"/>
    <col min="6927" max="6927" width="13.42578125" style="109" customWidth="1"/>
    <col min="6928" max="6928" width="12.42578125" style="109" customWidth="1"/>
    <col min="6929" max="6929" width="14.7109375" style="109" customWidth="1"/>
    <col min="6930" max="6930" width="15" style="109" customWidth="1"/>
    <col min="6931" max="6931" width="15.42578125" style="109" customWidth="1"/>
    <col min="6932" max="7168" width="9.28515625" style="109" customWidth="1"/>
    <col min="7169" max="7170" width="14.7109375" style="109" customWidth="1"/>
    <col min="7171" max="7171" width="39" style="109" customWidth="1"/>
    <col min="7172" max="7172" width="31.7109375" style="109" customWidth="1"/>
    <col min="7173" max="7173" width="19.5703125" style="109" customWidth="1"/>
    <col min="7174" max="7174" width="24.28515625" style="109" customWidth="1"/>
    <col min="7175" max="7175" width="55.28515625" style="109" customWidth="1"/>
    <col min="7176" max="7176" width="26.42578125" style="109" customWidth="1"/>
    <col min="7177" max="7177" width="29.42578125" style="109" customWidth="1"/>
    <col min="7178" max="7178" width="6.5703125" style="109" customWidth="1"/>
    <col min="7179" max="7179" width="44.5703125" style="109" customWidth="1"/>
    <col min="7180" max="7180" width="37.7109375" style="109" customWidth="1"/>
    <col min="7181" max="7181" width="40.5703125" style="109" customWidth="1"/>
    <col min="7182" max="7182" width="8.7109375" style="109" customWidth="1"/>
    <col min="7183" max="7183" width="13.42578125" style="109" customWidth="1"/>
    <col min="7184" max="7184" width="12.42578125" style="109" customWidth="1"/>
    <col min="7185" max="7185" width="14.7109375" style="109" customWidth="1"/>
    <col min="7186" max="7186" width="15" style="109" customWidth="1"/>
    <col min="7187" max="7187" width="15.42578125" style="109" customWidth="1"/>
    <col min="7188" max="7424" width="9.28515625" style="109" customWidth="1"/>
    <col min="7425" max="7426" width="14.7109375" style="109" customWidth="1"/>
    <col min="7427" max="7427" width="39" style="109" customWidth="1"/>
    <col min="7428" max="7428" width="31.7109375" style="109" customWidth="1"/>
    <col min="7429" max="7429" width="19.5703125" style="109" customWidth="1"/>
    <col min="7430" max="7430" width="24.28515625" style="109" customWidth="1"/>
    <col min="7431" max="7431" width="55.28515625" style="109" customWidth="1"/>
    <col min="7432" max="7432" width="26.42578125" style="109" customWidth="1"/>
    <col min="7433" max="7433" width="29.42578125" style="109" customWidth="1"/>
    <col min="7434" max="7434" width="6.5703125" style="109" customWidth="1"/>
    <col min="7435" max="7435" width="44.5703125" style="109" customWidth="1"/>
    <col min="7436" max="7436" width="37.7109375" style="109" customWidth="1"/>
    <col min="7437" max="7437" width="40.5703125" style="109" customWidth="1"/>
    <col min="7438" max="7438" width="8.7109375" style="109" customWidth="1"/>
    <col min="7439" max="7439" width="13.42578125" style="109" customWidth="1"/>
    <col min="7440" max="7440" width="12.42578125" style="109" customWidth="1"/>
    <col min="7441" max="7441" width="14.7109375" style="109" customWidth="1"/>
    <col min="7442" max="7442" width="15" style="109" customWidth="1"/>
    <col min="7443" max="7443" width="15.42578125" style="109" customWidth="1"/>
    <col min="7444" max="7680" width="9.28515625" style="109" customWidth="1"/>
    <col min="7681" max="7682" width="14.7109375" style="109" customWidth="1"/>
    <col min="7683" max="7683" width="39" style="109" customWidth="1"/>
    <col min="7684" max="7684" width="31.7109375" style="109" customWidth="1"/>
    <col min="7685" max="7685" width="19.5703125" style="109" customWidth="1"/>
    <col min="7686" max="7686" width="24.28515625" style="109" customWidth="1"/>
    <col min="7687" max="7687" width="55.28515625" style="109" customWidth="1"/>
    <col min="7688" max="7688" width="26.42578125" style="109" customWidth="1"/>
    <col min="7689" max="7689" width="29.42578125" style="109" customWidth="1"/>
    <col min="7690" max="7690" width="6.5703125" style="109" customWidth="1"/>
    <col min="7691" max="7691" width="44.5703125" style="109" customWidth="1"/>
    <col min="7692" max="7692" width="37.7109375" style="109" customWidth="1"/>
    <col min="7693" max="7693" width="40.5703125" style="109" customWidth="1"/>
    <col min="7694" max="7694" width="8.7109375" style="109" customWidth="1"/>
    <col min="7695" max="7695" width="13.42578125" style="109" customWidth="1"/>
    <col min="7696" max="7696" width="12.42578125" style="109" customWidth="1"/>
    <col min="7697" max="7697" width="14.7109375" style="109" customWidth="1"/>
    <col min="7698" max="7698" width="15" style="109" customWidth="1"/>
    <col min="7699" max="7699" width="15.42578125" style="109" customWidth="1"/>
    <col min="7700" max="7936" width="9.28515625" style="109" customWidth="1"/>
    <col min="7937" max="7938" width="14.7109375" style="109" customWidth="1"/>
    <col min="7939" max="7939" width="39" style="109" customWidth="1"/>
    <col min="7940" max="7940" width="31.7109375" style="109" customWidth="1"/>
    <col min="7941" max="7941" width="19.5703125" style="109" customWidth="1"/>
    <col min="7942" max="7942" width="24.28515625" style="109" customWidth="1"/>
    <col min="7943" max="7943" width="55.28515625" style="109" customWidth="1"/>
    <col min="7944" max="7944" width="26.42578125" style="109" customWidth="1"/>
    <col min="7945" max="7945" width="29.42578125" style="109" customWidth="1"/>
    <col min="7946" max="7946" width="6.5703125" style="109" customWidth="1"/>
    <col min="7947" max="7947" width="44.5703125" style="109" customWidth="1"/>
    <col min="7948" max="7948" width="37.7109375" style="109" customWidth="1"/>
    <col min="7949" max="7949" width="40.5703125" style="109" customWidth="1"/>
    <col min="7950" max="7950" width="8.7109375" style="109" customWidth="1"/>
    <col min="7951" max="7951" width="13.42578125" style="109" customWidth="1"/>
    <col min="7952" max="7952" width="12.42578125" style="109" customWidth="1"/>
    <col min="7953" max="7953" width="14.7109375" style="109" customWidth="1"/>
    <col min="7954" max="7954" width="15" style="109" customWidth="1"/>
    <col min="7955" max="7955" width="15.42578125" style="109" customWidth="1"/>
    <col min="7956" max="8192" width="9.28515625" style="109" customWidth="1"/>
    <col min="8193" max="8194" width="14.7109375" style="109" customWidth="1"/>
    <col min="8195" max="8195" width="39" style="109" customWidth="1"/>
    <col min="8196" max="8196" width="31.7109375" style="109" customWidth="1"/>
    <col min="8197" max="8197" width="19.5703125" style="109" customWidth="1"/>
    <col min="8198" max="8198" width="24.28515625" style="109" customWidth="1"/>
    <col min="8199" max="8199" width="55.28515625" style="109" customWidth="1"/>
    <col min="8200" max="8200" width="26.42578125" style="109" customWidth="1"/>
    <col min="8201" max="8201" width="29.42578125" style="109" customWidth="1"/>
    <col min="8202" max="8202" width="6.5703125" style="109" customWidth="1"/>
    <col min="8203" max="8203" width="44.5703125" style="109" customWidth="1"/>
    <col min="8204" max="8204" width="37.7109375" style="109" customWidth="1"/>
    <col min="8205" max="8205" width="40.5703125" style="109" customWidth="1"/>
    <col min="8206" max="8206" width="8.7109375" style="109" customWidth="1"/>
    <col min="8207" max="8207" width="13.42578125" style="109" customWidth="1"/>
    <col min="8208" max="8208" width="12.42578125" style="109" customWidth="1"/>
    <col min="8209" max="8209" width="14.7109375" style="109" customWidth="1"/>
    <col min="8210" max="8210" width="15" style="109" customWidth="1"/>
    <col min="8211" max="8211" width="15.42578125" style="109" customWidth="1"/>
    <col min="8212" max="8448" width="9.28515625" style="109" customWidth="1"/>
    <col min="8449" max="8450" width="14.7109375" style="109" customWidth="1"/>
    <col min="8451" max="8451" width="39" style="109" customWidth="1"/>
    <col min="8452" max="8452" width="31.7109375" style="109" customWidth="1"/>
    <col min="8453" max="8453" width="19.5703125" style="109" customWidth="1"/>
    <col min="8454" max="8454" width="24.28515625" style="109" customWidth="1"/>
    <col min="8455" max="8455" width="55.28515625" style="109" customWidth="1"/>
    <col min="8456" max="8456" width="26.42578125" style="109" customWidth="1"/>
    <col min="8457" max="8457" width="29.42578125" style="109" customWidth="1"/>
    <col min="8458" max="8458" width="6.5703125" style="109" customWidth="1"/>
    <col min="8459" max="8459" width="44.5703125" style="109" customWidth="1"/>
    <col min="8460" max="8460" width="37.7109375" style="109" customWidth="1"/>
    <col min="8461" max="8461" width="40.5703125" style="109" customWidth="1"/>
    <col min="8462" max="8462" width="8.7109375" style="109" customWidth="1"/>
    <col min="8463" max="8463" width="13.42578125" style="109" customWidth="1"/>
    <col min="8464" max="8464" width="12.42578125" style="109" customWidth="1"/>
    <col min="8465" max="8465" width="14.7109375" style="109" customWidth="1"/>
    <col min="8466" max="8466" width="15" style="109" customWidth="1"/>
    <col min="8467" max="8467" width="15.42578125" style="109" customWidth="1"/>
    <col min="8468" max="8704" width="9.28515625" style="109" customWidth="1"/>
    <col min="8705" max="8706" width="14.7109375" style="109" customWidth="1"/>
    <col min="8707" max="8707" width="39" style="109" customWidth="1"/>
    <col min="8708" max="8708" width="31.7109375" style="109" customWidth="1"/>
    <col min="8709" max="8709" width="19.5703125" style="109" customWidth="1"/>
    <col min="8710" max="8710" width="24.28515625" style="109" customWidth="1"/>
    <col min="8711" max="8711" width="55.28515625" style="109" customWidth="1"/>
    <col min="8712" max="8712" width="26.42578125" style="109" customWidth="1"/>
    <col min="8713" max="8713" width="29.42578125" style="109" customWidth="1"/>
    <col min="8714" max="8714" width="6.5703125" style="109" customWidth="1"/>
    <col min="8715" max="8715" width="44.5703125" style="109" customWidth="1"/>
    <col min="8716" max="8716" width="37.7109375" style="109" customWidth="1"/>
    <col min="8717" max="8717" width="40.5703125" style="109" customWidth="1"/>
    <col min="8718" max="8718" width="8.7109375" style="109" customWidth="1"/>
    <col min="8719" max="8719" width="13.42578125" style="109" customWidth="1"/>
    <col min="8720" max="8720" width="12.42578125" style="109" customWidth="1"/>
    <col min="8721" max="8721" width="14.7109375" style="109" customWidth="1"/>
    <col min="8722" max="8722" width="15" style="109" customWidth="1"/>
    <col min="8723" max="8723" width="15.42578125" style="109" customWidth="1"/>
    <col min="8724" max="8960" width="9.28515625" style="109" customWidth="1"/>
    <col min="8961" max="8962" width="14.7109375" style="109" customWidth="1"/>
    <col min="8963" max="8963" width="39" style="109" customWidth="1"/>
    <col min="8964" max="8964" width="31.7109375" style="109" customWidth="1"/>
    <col min="8965" max="8965" width="19.5703125" style="109" customWidth="1"/>
    <col min="8966" max="8966" width="24.28515625" style="109" customWidth="1"/>
    <col min="8967" max="8967" width="55.28515625" style="109" customWidth="1"/>
    <col min="8968" max="8968" width="26.42578125" style="109" customWidth="1"/>
    <col min="8969" max="8969" width="29.42578125" style="109" customWidth="1"/>
    <col min="8970" max="8970" width="6.5703125" style="109" customWidth="1"/>
    <col min="8971" max="8971" width="44.5703125" style="109" customWidth="1"/>
    <col min="8972" max="8972" width="37.7109375" style="109" customWidth="1"/>
    <col min="8973" max="8973" width="40.5703125" style="109" customWidth="1"/>
    <col min="8974" max="8974" width="8.7109375" style="109" customWidth="1"/>
    <col min="8975" max="8975" width="13.42578125" style="109" customWidth="1"/>
    <col min="8976" max="8976" width="12.42578125" style="109" customWidth="1"/>
    <col min="8977" max="8977" width="14.7109375" style="109" customWidth="1"/>
    <col min="8978" max="8978" width="15" style="109" customWidth="1"/>
    <col min="8979" max="8979" width="15.42578125" style="109" customWidth="1"/>
    <col min="8980" max="9216" width="9.28515625" style="109" customWidth="1"/>
    <col min="9217" max="9218" width="14.7109375" style="109" customWidth="1"/>
    <col min="9219" max="9219" width="39" style="109" customWidth="1"/>
    <col min="9220" max="9220" width="31.7109375" style="109" customWidth="1"/>
    <col min="9221" max="9221" width="19.5703125" style="109" customWidth="1"/>
    <col min="9222" max="9222" width="24.28515625" style="109" customWidth="1"/>
    <col min="9223" max="9223" width="55.28515625" style="109" customWidth="1"/>
    <col min="9224" max="9224" width="26.42578125" style="109" customWidth="1"/>
    <col min="9225" max="9225" width="29.42578125" style="109" customWidth="1"/>
    <col min="9226" max="9226" width="6.5703125" style="109" customWidth="1"/>
    <col min="9227" max="9227" width="44.5703125" style="109" customWidth="1"/>
    <col min="9228" max="9228" width="37.7109375" style="109" customWidth="1"/>
    <col min="9229" max="9229" width="40.5703125" style="109" customWidth="1"/>
    <col min="9230" max="9230" width="8.7109375" style="109" customWidth="1"/>
    <col min="9231" max="9231" width="13.42578125" style="109" customWidth="1"/>
    <col min="9232" max="9232" width="12.42578125" style="109" customWidth="1"/>
    <col min="9233" max="9233" width="14.7109375" style="109" customWidth="1"/>
    <col min="9234" max="9234" width="15" style="109" customWidth="1"/>
    <col min="9235" max="9235" width="15.42578125" style="109" customWidth="1"/>
    <col min="9236" max="9472" width="9.28515625" style="109" customWidth="1"/>
    <col min="9473" max="9474" width="14.7109375" style="109" customWidth="1"/>
    <col min="9475" max="9475" width="39" style="109" customWidth="1"/>
    <col min="9476" max="9476" width="31.7109375" style="109" customWidth="1"/>
    <col min="9477" max="9477" width="19.5703125" style="109" customWidth="1"/>
    <col min="9478" max="9478" width="24.28515625" style="109" customWidth="1"/>
    <col min="9479" max="9479" width="55.28515625" style="109" customWidth="1"/>
    <col min="9480" max="9480" width="26.42578125" style="109" customWidth="1"/>
    <col min="9481" max="9481" width="29.42578125" style="109" customWidth="1"/>
    <col min="9482" max="9482" width="6.5703125" style="109" customWidth="1"/>
    <col min="9483" max="9483" width="44.5703125" style="109" customWidth="1"/>
    <col min="9484" max="9484" width="37.7109375" style="109" customWidth="1"/>
    <col min="9485" max="9485" width="40.5703125" style="109" customWidth="1"/>
    <col min="9486" max="9486" width="8.7109375" style="109" customWidth="1"/>
    <col min="9487" max="9487" width="13.42578125" style="109" customWidth="1"/>
    <col min="9488" max="9488" width="12.42578125" style="109" customWidth="1"/>
    <col min="9489" max="9489" width="14.7109375" style="109" customWidth="1"/>
    <col min="9490" max="9490" width="15" style="109" customWidth="1"/>
    <col min="9491" max="9491" width="15.42578125" style="109" customWidth="1"/>
    <col min="9492" max="9728" width="9.28515625" style="109" customWidth="1"/>
    <col min="9729" max="9730" width="14.7109375" style="109" customWidth="1"/>
    <col min="9731" max="9731" width="39" style="109" customWidth="1"/>
    <col min="9732" max="9732" width="31.7109375" style="109" customWidth="1"/>
    <col min="9733" max="9733" width="19.5703125" style="109" customWidth="1"/>
    <col min="9734" max="9734" width="24.28515625" style="109" customWidth="1"/>
    <col min="9735" max="9735" width="55.28515625" style="109" customWidth="1"/>
    <col min="9736" max="9736" width="26.42578125" style="109" customWidth="1"/>
    <col min="9737" max="9737" width="29.42578125" style="109" customWidth="1"/>
    <col min="9738" max="9738" width="6.5703125" style="109" customWidth="1"/>
    <col min="9739" max="9739" width="44.5703125" style="109" customWidth="1"/>
    <col min="9740" max="9740" width="37.7109375" style="109" customWidth="1"/>
    <col min="9741" max="9741" width="40.5703125" style="109" customWidth="1"/>
    <col min="9742" max="9742" width="8.7109375" style="109" customWidth="1"/>
    <col min="9743" max="9743" width="13.42578125" style="109" customWidth="1"/>
    <col min="9744" max="9744" width="12.42578125" style="109" customWidth="1"/>
    <col min="9745" max="9745" width="14.7109375" style="109" customWidth="1"/>
    <col min="9746" max="9746" width="15" style="109" customWidth="1"/>
    <col min="9747" max="9747" width="15.42578125" style="109" customWidth="1"/>
    <col min="9748" max="9984" width="9.28515625" style="109" customWidth="1"/>
    <col min="9985" max="9986" width="14.7109375" style="109" customWidth="1"/>
    <col min="9987" max="9987" width="39" style="109" customWidth="1"/>
    <col min="9988" max="9988" width="31.7109375" style="109" customWidth="1"/>
    <col min="9989" max="9989" width="19.5703125" style="109" customWidth="1"/>
    <col min="9990" max="9990" width="24.28515625" style="109" customWidth="1"/>
    <col min="9991" max="9991" width="55.28515625" style="109" customWidth="1"/>
    <col min="9992" max="9992" width="26.42578125" style="109" customWidth="1"/>
    <col min="9993" max="9993" width="29.42578125" style="109" customWidth="1"/>
    <col min="9994" max="9994" width="6.5703125" style="109" customWidth="1"/>
    <col min="9995" max="9995" width="44.5703125" style="109" customWidth="1"/>
    <col min="9996" max="9996" width="37.7109375" style="109" customWidth="1"/>
    <col min="9997" max="9997" width="40.5703125" style="109" customWidth="1"/>
    <col min="9998" max="9998" width="8.7109375" style="109" customWidth="1"/>
    <col min="9999" max="9999" width="13.42578125" style="109" customWidth="1"/>
    <col min="10000" max="10000" width="12.42578125" style="109" customWidth="1"/>
    <col min="10001" max="10001" width="14.7109375" style="109" customWidth="1"/>
    <col min="10002" max="10002" width="15" style="109" customWidth="1"/>
    <col min="10003" max="10003" width="15.42578125" style="109" customWidth="1"/>
    <col min="10004" max="10240" width="9.28515625" style="109" customWidth="1"/>
    <col min="10241" max="10242" width="14.7109375" style="109" customWidth="1"/>
    <col min="10243" max="10243" width="39" style="109" customWidth="1"/>
    <col min="10244" max="10244" width="31.7109375" style="109" customWidth="1"/>
    <col min="10245" max="10245" width="19.5703125" style="109" customWidth="1"/>
    <col min="10246" max="10246" width="24.28515625" style="109" customWidth="1"/>
    <col min="10247" max="10247" width="55.28515625" style="109" customWidth="1"/>
    <col min="10248" max="10248" width="26.42578125" style="109" customWidth="1"/>
    <col min="10249" max="10249" width="29.42578125" style="109" customWidth="1"/>
    <col min="10250" max="10250" width="6.5703125" style="109" customWidth="1"/>
    <col min="10251" max="10251" width="44.5703125" style="109" customWidth="1"/>
    <col min="10252" max="10252" width="37.7109375" style="109" customWidth="1"/>
    <col min="10253" max="10253" width="40.5703125" style="109" customWidth="1"/>
    <col min="10254" max="10254" width="8.7109375" style="109" customWidth="1"/>
    <col min="10255" max="10255" width="13.42578125" style="109" customWidth="1"/>
    <col min="10256" max="10256" width="12.42578125" style="109" customWidth="1"/>
    <col min="10257" max="10257" width="14.7109375" style="109" customWidth="1"/>
    <col min="10258" max="10258" width="15" style="109" customWidth="1"/>
    <col min="10259" max="10259" width="15.42578125" style="109" customWidth="1"/>
    <col min="10260" max="10496" width="9.28515625" style="109" customWidth="1"/>
    <col min="10497" max="10498" width="14.7109375" style="109" customWidth="1"/>
    <col min="10499" max="10499" width="39" style="109" customWidth="1"/>
    <col min="10500" max="10500" width="31.7109375" style="109" customWidth="1"/>
    <col min="10501" max="10501" width="19.5703125" style="109" customWidth="1"/>
    <col min="10502" max="10502" width="24.28515625" style="109" customWidth="1"/>
    <col min="10503" max="10503" width="55.28515625" style="109" customWidth="1"/>
    <col min="10504" max="10504" width="26.42578125" style="109" customWidth="1"/>
    <col min="10505" max="10505" width="29.42578125" style="109" customWidth="1"/>
    <col min="10506" max="10506" width="6.5703125" style="109" customWidth="1"/>
    <col min="10507" max="10507" width="44.5703125" style="109" customWidth="1"/>
    <col min="10508" max="10508" width="37.7109375" style="109" customWidth="1"/>
    <col min="10509" max="10509" width="40.5703125" style="109" customWidth="1"/>
    <col min="10510" max="10510" width="8.7109375" style="109" customWidth="1"/>
    <col min="10511" max="10511" width="13.42578125" style="109" customWidth="1"/>
    <col min="10512" max="10512" width="12.42578125" style="109" customWidth="1"/>
    <col min="10513" max="10513" width="14.7109375" style="109" customWidth="1"/>
    <col min="10514" max="10514" width="15" style="109" customWidth="1"/>
    <col min="10515" max="10515" width="15.42578125" style="109" customWidth="1"/>
    <col min="10516" max="10752" width="9.28515625" style="109" customWidth="1"/>
    <col min="10753" max="10754" width="14.7109375" style="109" customWidth="1"/>
    <col min="10755" max="10755" width="39" style="109" customWidth="1"/>
    <col min="10756" max="10756" width="31.7109375" style="109" customWidth="1"/>
    <col min="10757" max="10757" width="19.5703125" style="109" customWidth="1"/>
    <col min="10758" max="10758" width="24.28515625" style="109" customWidth="1"/>
    <col min="10759" max="10759" width="55.28515625" style="109" customWidth="1"/>
    <col min="10760" max="10760" width="26.42578125" style="109" customWidth="1"/>
    <col min="10761" max="10761" width="29.42578125" style="109" customWidth="1"/>
    <col min="10762" max="10762" width="6.5703125" style="109" customWidth="1"/>
    <col min="10763" max="10763" width="44.5703125" style="109" customWidth="1"/>
    <col min="10764" max="10764" width="37.7109375" style="109" customWidth="1"/>
    <col min="10765" max="10765" width="40.5703125" style="109" customWidth="1"/>
    <col min="10766" max="10766" width="8.7109375" style="109" customWidth="1"/>
    <col min="10767" max="10767" width="13.42578125" style="109" customWidth="1"/>
    <col min="10768" max="10768" width="12.42578125" style="109" customWidth="1"/>
    <col min="10769" max="10769" width="14.7109375" style="109" customWidth="1"/>
    <col min="10770" max="10770" width="15" style="109" customWidth="1"/>
    <col min="10771" max="10771" width="15.42578125" style="109" customWidth="1"/>
    <col min="10772" max="11008" width="9.28515625" style="109" customWidth="1"/>
    <col min="11009" max="11010" width="14.7109375" style="109" customWidth="1"/>
    <col min="11011" max="11011" width="39" style="109" customWidth="1"/>
    <col min="11012" max="11012" width="31.7109375" style="109" customWidth="1"/>
    <col min="11013" max="11013" width="19.5703125" style="109" customWidth="1"/>
    <col min="11014" max="11014" width="24.28515625" style="109" customWidth="1"/>
    <col min="11015" max="11015" width="55.28515625" style="109" customWidth="1"/>
    <col min="11016" max="11016" width="26.42578125" style="109" customWidth="1"/>
    <col min="11017" max="11017" width="29.42578125" style="109" customWidth="1"/>
    <col min="11018" max="11018" width="6.5703125" style="109" customWidth="1"/>
    <col min="11019" max="11019" width="44.5703125" style="109" customWidth="1"/>
    <col min="11020" max="11020" width="37.7109375" style="109" customWidth="1"/>
    <col min="11021" max="11021" width="40.5703125" style="109" customWidth="1"/>
    <col min="11022" max="11022" width="8.7109375" style="109" customWidth="1"/>
    <col min="11023" max="11023" width="13.42578125" style="109" customWidth="1"/>
    <col min="11024" max="11024" width="12.42578125" style="109" customWidth="1"/>
    <col min="11025" max="11025" width="14.7109375" style="109" customWidth="1"/>
    <col min="11026" max="11026" width="15" style="109" customWidth="1"/>
    <col min="11027" max="11027" width="15.42578125" style="109" customWidth="1"/>
    <col min="11028" max="11264" width="9.28515625" style="109" customWidth="1"/>
    <col min="11265" max="11266" width="14.7109375" style="109" customWidth="1"/>
    <col min="11267" max="11267" width="39" style="109" customWidth="1"/>
    <col min="11268" max="11268" width="31.7109375" style="109" customWidth="1"/>
    <col min="11269" max="11269" width="19.5703125" style="109" customWidth="1"/>
    <col min="11270" max="11270" width="24.28515625" style="109" customWidth="1"/>
    <col min="11271" max="11271" width="55.28515625" style="109" customWidth="1"/>
    <col min="11272" max="11272" width="26.42578125" style="109" customWidth="1"/>
    <col min="11273" max="11273" width="29.42578125" style="109" customWidth="1"/>
    <col min="11274" max="11274" width="6.5703125" style="109" customWidth="1"/>
    <col min="11275" max="11275" width="44.5703125" style="109" customWidth="1"/>
    <col min="11276" max="11276" width="37.7109375" style="109" customWidth="1"/>
    <col min="11277" max="11277" width="40.5703125" style="109" customWidth="1"/>
    <col min="11278" max="11278" width="8.7109375" style="109" customWidth="1"/>
    <col min="11279" max="11279" width="13.42578125" style="109" customWidth="1"/>
    <col min="11280" max="11280" width="12.42578125" style="109" customWidth="1"/>
    <col min="11281" max="11281" width="14.7109375" style="109" customWidth="1"/>
    <col min="11282" max="11282" width="15" style="109" customWidth="1"/>
    <col min="11283" max="11283" width="15.42578125" style="109" customWidth="1"/>
    <col min="11284" max="11520" width="9.28515625" style="109" customWidth="1"/>
    <col min="11521" max="11522" width="14.7109375" style="109" customWidth="1"/>
    <col min="11523" max="11523" width="39" style="109" customWidth="1"/>
    <col min="11524" max="11524" width="31.7109375" style="109" customWidth="1"/>
    <col min="11525" max="11525" width="19.5703125" style="109" customWidth="1"/>
    <col min="11526" max="11526" width="24.28515625" style="109" customWidth="1"/>
    <col min="11527" max="11527" width="55.28515625" style="109" customWidth="1"/>
    <col min="11528" max="11528" width="26.42578125" style="109" customWidth="1"/>
    <col min="11529" max="11529" width="29.42578125" style="109" customWidth="1"/>
    <col min="11530" max="11530" width="6.5703125" style="109" customWidth="1"/>
    <col min="11531" max="11531" width="44.5703125" style="109" customWidth="1"/>
    <col min="11532" max="11532" width="37.7109375" style="109" customWidth="1"/>
    <col min="11533" max="11533" width="40.5703125" style="109" customWidth="1"/>
    <col min="11534" max="11534" width="8.7109375" style="109" customWidth="1"/>
    <col min="11535" max="11535" width="13.42578125" style="109" customWidth="1"/>
    <col min="11536" max="11536" width="12.42578125" style="109" customWidth="1"/>
    <col min="11537" max="11537" width="14.7109375" style="109" customWidth="1"/>
    <col min="11538" max="11538" width="15" style="109" customWidth="1"/>
    <col min="11539" max="11539" width="15.42578125" style="109" customWidth="1"/>
    <col min="11540" max="11776" width="9.28515625" style="109" customWidth="1"/>
    <col min="11777" max="11778" width="14.7109375" style="109" customWidth="1"/>
    <col min="11779" max="11779" width="39" style="109" customWidth="1"/>
    <col min="11780" max="11780" width="31.7109375" style="109" customWidth="1"/>
    <col min="11781" max="11781" width="19.5703125" style="109" customWidth="1"/>
    <col min="11782" max="11782" width="24.28515625" style="109" customWidth="1"/>
    <col min="11783" max="11783" width="55.28515625" style="109" customWidth="1"/>
    <col min="11784" max="11784" width="26.42578125" style="109" customWidth="1"/>
    <col min="11785" max="11785" width="29.42578125" style="109" customWidth="1"/>
    <col min="11786" max="11786" width="6.5703125" style="109" customWidth="1"/>
    <col min="11787" max="11787" width="44.5703125" style="109" customWidth="1"/>
    <col min="11788" max="11788" width="37.7109375" style="109" customWidth="1"/>
    <col min="11789" max="11789" width="40.5703125" style="109" customWidth="1"/>
    <col min="11790" max="11790" width="8.7109375" style="109" customWidth="1"/>
    <col min="11791" max="11791" width="13.42578125" style="109" customWidth="1"/>
    <col min="11792" max="11792" width="12.42578125" style="109" customWidth="1"/>
    <col min="11793" max="11793" width="14.7109375" style="109" customWidth="1"/>
    <col min="11794" max="11794" width="15" style="109" customWidth="1"/>
    <col min="11795" max="11795" width="15.42578125" style="109" customWidth="1"/>
    <col min="11796" max="12032" width="9.28515625" style="109" customWidth="1"/>
    <col min="12033" max="12034" width="14.7109375" style="109" customWidth="1"/>
    <col min="12035" max="12035" width="39" style="109" customWidth="1"/>
    <col min="12036" max="12036" width="31.7109375" style="109" customWidth="1"/>
    <col min="12037" max="12037" width="19.5703125" style="109" customWidth="1"/>
    <col min="12038" max="12038" width="24.28515625" style="109" customWidth="1"/>
    <col min="12039" max="12039" width="55.28515625" style="109" customWidth="1"/>
    <col min="12040" max="12040" width="26.42578125" style="109" customWidth="1"/>
    <col min="12041" max="12041" width="29.42578125" style="109" customWidth="1"/>
    <col min="12042" max="12042" width="6.5703125" style="109" customWidth="1"/>
    <col min="12043" max="12043" width="44.5703125" style="109" customWidth="1"/>
    <col min="12044" max="12044" width="37.7109375" style="109" customWidth="1"/>
    <col min="12045" max="12045" width="40.5703125" style="109" customWidth="1"/>
    <col min="12046" max="12046" width="8.7109375" style="109" customWidth="1"/>
    <col min="12047" max="12047" width="13.42578125" style="109" customWidth="1"/>
    <col min="12048" max="12048" width="12.42578125" style="109" customWidth="1"/>
    <col min="12049" max="12049" width="14.7109375" style="109" customWidth="1"/>
    <col min="12050" max="12050" width="15" style="109" customWidth="1"/>
    <col min="12051" max="12051" width="15.42578125" style="109" customWidth="1"/>
    <col min="12052" max="12288" width="9.28515625" style="109" customWidth="1"/>
    <col min="12289" max="12290" width="14.7109375" style="109" customWidth="1"/>
    <col min="12291" max="12291" width="39" style="109" customWidth="1"/>
    <col min="12292" max="12292" width="31.7109375" style="109" customWidth="1"/>
    <col min="12293" max="12293" width="19.5703125" style="109" customWidth="1"/>
    <col min="12294" max="12294" width="24.28515625" style="109" customWidth="1"/>
    <col min="12295" max="12295" width="55.28515625" style="109" customWidth="1"/>
    <col min="12296" max="12296" width="26.42578125" style="109" customWidth="1"/>
    <col min="12297" max="12297" width="29.42578125" style="109" customWidth="1"/>
    <col min="12298" max="12298" width="6.5703125" style="109" customWidth="1"/>
    <col min="12299" max="12299" width="44.5703125" style="109" customWidth="1"/>
    <col min="12300" max="12300" width="37.7109375" style="109" customWidth="1"/>
    <col min="12301" max="12301" width="40.5703125" style="109" customWidth="1"/>
    <col min="12302" max="12302" width="8.7109375" style="109" customWidth="1"/>
    <col min="12303" max="12303" width="13.42578125" style="109" customWidth="1"/>
    <col min="12304" max="12304" width="12.42578125" style="109" customWidth="1"/>
    <col min="12305" max="12305" width="14.7109375" style="109" customWidth="1"/>
    <col min="12306" max="12306" width="15" style="109" customWidth="1"/>
    <col min="12307" max="12307" width="15.42578125" style="109" customWidth="1"/>
    <col min="12308" max="12544" width="9.28515625" style="109" customWidth="1"/>
    <col min="12545" max="12546" width="14.7109375" style="109" customWidth="1"/>
    <col min="12547" max="12547" width="39" style="109" customWidth="1"/>
    <col min="12548" max="12548" width="31.7109375" style="109" customWidth="1"/>
    <col min="12549" max="12549" width="19.5703125" style="109" customWidth="1"/>
    <col min="12550" max="12550" width="24.28515625" style="109" customWidth="1"/>
    <col min="12551" max="12551" width="55.28515625" style="109" customWidth="1"/>
    <col min="12552" max="12552" width="26.42578125" style="109" customWidth="1"/>
    <col min="12553" max="12553" width="29.42578125" style="109" customWidth="1"/>
    <col min="12554" max="12554" width="6.5703125" style="109" customWidth="1"/>
    <col min="12555" max="12555" width="44.5703125" style="109" customWidth="1"/>
    <col min="12556" max="12556" width="37.7109375" style="109" customWidth="1"/>
    <col min="12557" max="12557" width="40.5703125" style="109" customWidth="1"/>
    <col min="12558" max="12558" width="8.7109375" style="109" customWidth="1"/>
    <col min="12559" max="12559" width="13.42578125" style="109" customWidth="1"/>
    <col min="12560" max="12560" width="12.42578125" style="109" customWidth="1"/>
    <col min="12561" max="12561" width="14.7109375" style="109" customWidth="1"/>
    <col min="12562" max="12562" width="15" style="109" customWidth="1"/>
    <col min="12563" max="12563" width="15.42578125" style="109" customWidth="1"/>
    <col min="12564" max="12800" width="9.28515625" style="109" customWidth="1"/>
    <col min="12801" max="12802" width="14.7109375" style="109" customWidth="1"/>
    <col min="12803" max="12803" width="39" style="109" customWidth="1"/>
    <col min="12804" max="12804" width="31.7109375" style="109" customWidth="1"/>
    <col min="12805" max="12805" width="19.5703125" style="109" customWidth="1"/>
    <col min="12806" max="12806" width="24.28515625" style="109" customWidth="1"/>
    <col min="12807" max="12807" width="55.28515625" style="109" customWidth="1"/>
    <col min="12808" max="12808" width="26.42578125" style="109" customWidth="1"/>
    <col min="12809" max="12809" width="29.42578125" style="109" customWidth="1"/>
    <col min="12810" max="12810" width="6.5703125" style="109" customWidth="1"/>
    <col min="12811" max="12811" width="44.5703125" style="109" customWidth="1"/>
    <col min="12812" max="12812" width="37.7109375" style="109" customWidth="1"/>
    <col min="12813" max="12813" width="40.5703125" style="109" customWidth="1"/>
    <col min="12814" max="12814" width="8.7109375" style="109" customWidth="1"/>
    <col min="12815" max="12815" width="13.42578125" style="109" customWidth="1"/>
    <col min="12816" max="12816" width="12.42578125" style="109" customWidth="1"/>
    <col min="12817" max="12817" width="14.7109375" style="109" customWidth="1"/>
    <col min="12818" max="12818" width="15" style="109" customWidth="1"/>
    <col min="12819" max="12819" width="15.42578125" style="109" customWidth="1"/>
    <col min="12820" max="13056" width="9.28515625" style="109" customWidth="1"/>
    <col min="13057" max="13058" width="14.7109375" style="109" customWidth="1"/>
    <col min="13059" max="13059" width="39" style="109" customWidth="1"/>
    <col min="13060" max="13060" width="31.7109375" style="109" customWidth="1"/>
    <col min="13061" max="13061" width="19.5703125" style="109" customWidth="1"/>
    <col min="13062" max="13062" width="24.28515625" style="109" customWidth="1"/>
    <col min="13063" max="13063" width="55.28515625" style="109" customWidth="1"/>
    <col min="13064" max="13064" width="26.42578125" style="109" customWidth="1"/>
    <col min="13065" max="13065" width="29.42578125" style="109" customWidth="1"/>
    <col min="13066" max="13066" width="6.5703125" style="109" customWidth="1"/>
    <col min="13067" max="13067" width="44.5703125" style="109" customWidth="1"/>
    <col min="13068" max="13068" width="37.7109375" style="109" customWidth="1"/>
    <col min="13069" max="13069" width="40.5703125" style="109" customWidth="1"/>
    <col min="13070" max="13070" width="8.7109375" style="109" customWidth="1"/>
    <col min="13071" max="13071" width="13.42578125" style="109" customWidth="1"/>
    <col min="13072" max="13072" width="12.42578125" style="109" customWidth="1"/>
    <col min="13073" max="13073" width="14.7109375" style="109" customWidth="1"/>
    <col min="13074" max="13074" width="15" style="109" customWidth="1"/>
    <col min="13075" max="13075" width="15.42578125" style="109" customWidth="1"/>
    <col min="13076" max="13312" width="9.28515625" style="109" customWidth="1"/>
    <col min="13313" max="13314" width="14.7109375" style="109" customWidth="1"/>
    <col min="13315" max="13315" width="39" style="109" customWidth="1"/>
    <col min="13316" max="13316" width="31.7109375" style="109" customWidth="1"/>
    <col min="13317" max="13317" width="19.5703125" style="109" customWidth="1"/>
    <col min="13318" max="13318" width="24.28515625" style="109" customWidth="1"/>
    <col min="13319" max="13319" width="55.28515625" style="109" customWidth="1"/>
    <col min="13320" max="13320" width="26.42578125" style="109" customWidth="1"/>
    <col min="13321" max="13321" width="29.42578125" style="109" customWidth="1"/>
    <col min="13322" max="13322" width="6.5703125" style="109" customWidth="1"/>
    <col min="13323" max="13323" width="44.5703125" style="109" customWidth="1"/>
    <col min="13324" max="13324" width="37.7109375" style="109" customWidth="1"/>
    <col min="13325" max="13325" width="40.5703125" style="109" customWidth="1"/>
    <col min="13326" max="13326" width="8.7109375" style="109" customWidth="1"/>
    <col min="13327" max="13327" width="13.42578125" style="109" customWidth="1"/>
    <col min="13328" max="13328" width="12.42578125" style="109" customWidth="1"/>
    <col min="13329" max="13329" width="14.7109375" style="109" customWidth="1"/>
    <col min="13330" max="13330" width="15" style="109" customWidth="1"/>
    <col min="13331" max="13331" width="15.42578125" style="109" customWidth="1"/>
    <col min="13332" max="13568" width="9.28515625" style="109" customWidth="1"/>
    <col min="13569" max="13570" width="14.7109375" style="109" customWidth="1"/>
    <col min="13571" max="13571" width="39" style="109" customWidth="1"/>
    <col min="13572" max="13572" width="31.7109375" style="109" customWidth="1"/>
    <col min="13573" max="13573" width="19.5703125" style="109" customWidth="1"/>
    <col min="13574" max="13574" width="24.28515625" style="109" customWidth="1"/>
    <col min="13575" max="13575" width="55.28515625" style="109" customWidth="1"/>
    <col min="13576" max="13576" width="26.42578125" style="109" customWidth="1"/>
    <col min="13577" max="13577" width="29.42578125" style="109" customWidth="1"/>
    <col min="13578" max="13578" width="6.5703125" style="109" customWidth="1"/>
    <col min="13579" max="13579" width="44.5703125" style="109" customWidth="1"/>
    <col min="13580" max="13580" width="37.7109375" style="109" customWidth="1"/>
    <col min="13581" max="13581" width="40.5703125" style="109" customWidth="1"/>
    <col min="13582" max="13582" width="8.7109375" style="109" customWidth="1"/>
    <col min="13583" max="13583" width="13.42578125" style="109" customWidth="1"/>
    <col min="13584" max="13584" width="12.42578125" style="109" customWidth="1"/>
    <col min="13585" max="13585" width="14.7109375" style="109" customWidth="1"/>
    <col min="13586" max="13586" width="15" style="109" customWidth="1"/>
    <col min="13587" max="13587" width="15.42578125" style="109" customWidth="1"/>
    <col min="13588" max="13824" width="9.28515625" style="109" customWidth="1"/>
    <col min="13825" max="13826" width="14.7109375" style="109" customWidth="1"/>
    <col min="13827" max="13827" width="39" style="109" customWidth="1"/>
    <col min="13828" max="13828" width="31.7109375" style="109" customWidth="1"/>
    <col min="13829" max="13829" width="19.5703125" style="109" customWidth="1"/>
    <col min="13830" max="13830" width="24.28515625" style="109" customWidth="1"/>
    <col min="13831" max="13831" width="55.28515625" style="109" customWidth="1"/>
    <col min="13832" max="13832" width="26.42578125" style="109" customWidth="1"/>
    <col min="13833" max="13833" width="29.42578125" style="109" customWidth="1"/>
    <col min="13834" max="13834" width="6.5703125" style="109" customWidth="1"/>
    <col min="13835" max="13835" width="44.5703125" style="109" customWidth="1"/>
    <col min="13836" max="13836" width="37.7109375" style="109" customWidth="1"/>
    <col min="13837" max="13837" width="40.5703125" style="109" customWidth="1"/>
    <col min="13838" max="13838" width="8.7109375" style="109" customWidth="1"/>
    <col min="13839" max="13839" width="13.42578125" style="109" customWidth="1"/>
    <col min="13840" max="13840" width="12.42578125" style="109" customWidth="1"/>
    <col min="13841" max="13841" width="14.7109375" style="109" customWidth="1"/>
    <col min="13842" max="13842" width="15" style="109" customWidth="1"/>
    <col min="13843" max="13843" width="15.42578125" style="109" customWidth="1"/>
    <col min="13844" max="14080" width="9.28515625" style="109" customWidth="1"/>
    <col min="14081" max="14082" width="14.7109375" style="109" customWidth="1"/>
    <col min="14083" max="14083" width="39" style="109" customWidth="1"/>
    <col min="14084" max="14084" width="31.7109375" style="109" customWidth="1"/>
    <col min="14085" max="14085" width="19.5703125" style="109" customWidth="1"/>
    <col min="14086" max="14086" width="24.28515625" style="109" customWidth="1"/>
    <col min="14087" max="14087" width="55.28515625" style="109" customWidth="1"/>
    <col min="14088" max="14088" width="26.42578125" style="109" customWidth="1"/>
    <col min="14089" max="14089" width="29.42578125" style="109" customWidth="1"/>
    <col min="14090" max="14090" width="6.5703125" style="109" customWidth="1"/>
    <col min="14091" max="14091" width="44.5703125" style="109" customWidth="1"/>
    <col min="14092" max="14092" width="37.7109375" style="109" customWidth="1"/>
    <col min="14093" max="14093" width="40.5703125" style="109" customWidth="1"/>
    <col min="14094" max="14094" width="8.7109375" style="109" customWidth="1"/>
    <col min="14095" max="14095" width="13.42578125" style="109" customWidth="1"/>
    <col min="14096" max="14096" width="12.42578125" style="109" customWidth="1"/>
    <col min="14097" max="14097" width="14.7109375" style="109" customWidth="1"/>
    <col min="14098" max="14098" width="15" style="109" customWidth="1"/>
    <col min="14099" max="14099" width="15.42578125" style="109" customWidth="1"/>
    <col min="14100" max="14336" width="9.28515625" style="109" customWidth="1"/>
    <col min="14337" max="14338" width="14.7109375" style="109" customWidth="1"/>
    <col min="14339" max="14339" width="39" style="109" customWidth="1"/>
    <col min="14340" max="14340" width="31.7109375" style="109" customWidth="1"/>
    <col min="14341" max="14341" width="19.5703125" style="109" customWidth="1"/>
    <col min="14342" max="14342" width="24.28515625" style="109" customWidth="1"/>
    <col min="14343" max="14343" width="55.28515625" style="109" customWidth="1"/>
    <col min="14344" max="14344" width="26.42578125" style="109" customWidth="1"/>
    <col min="14345" max="14345" width="29.42578125" style="109" customWidth="1"/>
    <col min="14346" max="14346" width="6.5703125" style="109" customWidth="1"/>
    <col min="14347" max="14347" width="44.5703125" style="109" customWidth="1"/>
    <col min="14348" max="14348" width="37.7109375" style="109" customWidth="1"/>
    <col min="14349" max="14349" width="40.5703125" style="109" customWidth="1"/>
    <col min="14350" max="14350" width="8.7109375" style="109" customWidth="1"/>
    <col min="14351" max="14351" width="13.42578125" style="109" customWidth="1"/>
    <col min="14352" max="14352" width="12.42578125" style="109" customWidth="1"/>
    <col min="14353" max="14353" width="14.7109375" style="109" customWidth="1"/>
    <col min="14354" max="14354" width="15" style="109" customWidth="1"/>
    <col min="14355" max="14355" width="15.42578125" style="109" customWidth="1"/>
    <col min="14356" max="14592" width="9.28515625" style="109" customWidth="1"/>
    <col min="14593" max="14594" width="14.7109375" style="109" customWidth="1"/>
    <col min="14595" max="14595" width="39" style="109" customWidth="1"/>
    <col min="14596" max="14596" width="31.7109375" style="109" customWidth="1"/>
    <col min="14597" max="14597" width="19.5703125" style="109" customWidth="1"/>
    <col min="14598" max="14598" width="24.28515625" style="109" customWidth="1"/>
    <col min="14599" max="14599" width="55.28515625" style="109" customWidth="1"/>
    <col min="14600" max="14600" width="26.42578125" style="109" customWidth="1"/>
    <col min="14601" max="14601" width="29.42578125" style="109" customWidth="1"/>
    <col min="14602" max="14602" width="6.5703125" style="109" customWidth="1"/>
    <col min="14603" max="14603" width="44.5703125" style="109" customWidth="1"/>
    <col min="14604" max="14604" width="37.7109375" style="109" customWidth="1"/>
    <col min="14605" max="14605" width="40.5703125" style="109" customWidth="1"/>
    <col min="14606" max="14606" width="8.7109375" style="109" customWidth="1"/>
    <col min="14607" max="14607" width="13.42578125" style="109" customWidth="1"/>
    <col min="14608" max="14608" width="12.42578125" style="109" customWidth="1"/>
    <col min="14609" max="14609" width="14.7109375" style="109" customWidth="1"/>
    <col min="14610" max="14610" width="15" style="109" customWidth="1"/>
    <col min="14611" max="14611" width="15.42578125" style="109" customWidth="1"/>
    <col min="14612" max="14848" width="9.28515625" style="109" customWidth="1"/>
    <col min="14849" max="14850" width="14.7109375" style="109" customWidth="1"/>
    <col min="14851" max="14851" width="39" style="109" customWidth="1"/>
    <col min="14852" max="14852" width="31.7109375" style="109" customWidth="1"/>
    <col min="14853" max="14853" width="19.5703125" style="109" customWidth="1"/>
    <col min="14854" max="14854" width="24.28515625" style="109" customWidth="1"/>
    <col min="14855" max="14855" width="55.28515625" style="109" customWidth="1"/>
    <col min="14856" max="14856" width="26.42578125" style="109" customWidth="1"/>
    <col min="14857" max="14857" width="29.42578125" style="109" customWidth="1"/>
    <col min="14858" max="14858" width="6.5703125" style="109" customWidth="1"/>
    <col min="14859" max="14859" width="44.5703125" style="109" customWidth="1"/>
    <col min="14860" max="14860" width="37.7109375" style="109" customWidth="1"/>
    <col min="14861" max="14861" width="40.5703125" style="109" customWidth="1"/>
    <col min="14862" max="14862" width="8.7109375" style="109" customWidth="1"/>
    <col min="14863" max="14863" width="13.42578125" style="109" customWidth="1"/>
    <col min="14864" max="14864" width="12.42578125" style="109" customWidth="1"/>
    <col min="14865" max="14865" width="14.7109375" style="109" customWidth="1"/>
    <col min="14866" max="14866" width="15" style="109" customWidth="1"/>
    <col min="14867" max="14867" width="15.42578125" style="109" customWidth="1"/>
    <col min="14868" max="15104" width="9.28515625" style="109" customWidth="1"/>
    <col min="15105" max="15106" width="14.7109375" style="109" customWidth="1"/>
    <col min="15107" max="15107" width="39" style="109" customWidth="1"/>
    <col min="15108" max="15108" width="31.7109375" style="109" customWidth="1"/>
    <col min="15109" max="15109" width="19.5703125" style="109" customWidth="1"/>
    <col min="15110" max="15110" width="24.28515625" style="109" customWidth="1"/>
    <col min="15111" max="15111" width="55.28515625" style="109" customWidth="1"/>
    <col min="15112" max="15112" width="26.42578125" style="109" customWidth="1"/>
    <col min="15113" max="15113" width="29.42578125" style="109" customWidth="1"/>
    <col min="15114" max="15114" width="6.5703125" style="109" customWidth="1"/>
    <col min="15115" max="15115" width="44.5703125" style="109" customWidth="1"/>
    <col min="15116" max="15116" width="37.7109375" style="109" customWidth="1"/>
    <col min="15117" max="15117" width="40.5703125" style="109" customWidth="1"/>
    <col min="15118" max="15118" width="8.7109375" style="109" customWidth="1"/>
    <col min="15119" max="15119" width="13.42578125" style="109" customWidth="1"/>
    <col min="15120" max="15120" width="12.42578125" style="109" customWidth="1"/>
    <col min="15121" max="15121" width="14.7109375" style="109" customWidth="1"/>
    <col min="15122" max="15122" width="15" style="109" customWidth="1"/>
    <col min="15123" max="15123" width="15.42578125" style="109" customWidth="1"/>
    <col min="15124" max="15360" width="9.28515625" style="109" customWidth="1"/>
    <col min="15361" max="15362" width="14.7109375" style="109" customWidth="1"/>
    <col min="15363" max="15363" width="39" style="109" customWidth="1"/>
    <col min="15364" max="15364" width="31.7109375" style="109" customWidth="1"/>
    <col min="15365" max="15365" width="19.5703125" style="109" customWidth="1"/>
    <col min="15366" max="15366" width="24.28515625" style="109" customWidth="1"/>
    <col min="15367" max="15367" width="55.28515625" style="109" customWidth="1"/>
    <col min="15368" max="15368" width="26.42578125" style="109" customWidth="1"/>
    <col min="15369" max="15369" width="29.42578125" style="109" customWidth="1"/>
    <col min="15370" max="15370" width="6.5703125" style="109" customWidth="1"/>
    <col min="15371" max="15371" width="44.5703125" style="109" customWidth="1"/>
    <col min="15372" max="15372" width="37.7109375" style="109" customWidth="1"/>
    <col min="15373" max="15373" width="40.5703125" style="109" customWidth="1"/>
    <col min="15374" max="15374" width="8.7109375" style="109" customWidth="1"/>
    <col min="15375" max="15375" width="13.42578125" style="109" customWidth="1"/>
    <col min="15376" max="15376" width="12.42578125" style="109" customWidth="1"/>
    <col min="15377" max="15377" width="14.7109375" style="109" customWidth="1"/>
    <col min="15378" max="15378" width="15" style="109" customWidth="1"/>
    <col min="15379" max="15379" width="15.42578125" style="109" customWidth="1"/>
    <col min="15380" max="15616" width="9.28515625" style="109" customWidth="1"/>
    <col min="15617" max="15618" width="14.7109375" style="109" customWidth="1"/>
    <col min="15619" max="15619" width="39" style="109" customWidth="1"/>
    <col min="15620" max="15620" width="31.7109375" style="109" customWidth="1"/>
    <col min="15621" max="15621" width="19.5703125" style="109" customWidth="1"/>
    <col min="15622" max="15622" width="24.28515625" style="109" customWidth="1"/>
    <col min="15623" max="15623" width="55.28515625" style="109" customWidth="1"/>
    <col min="15624" max="15624" width="26.42578125" style="109" customWidth="1"/>
    <col min="15625" max="15625" width="29.42578125" style="109" customWidth="1"/>
    <col min="15626" max="15626" width="6.5703125" style="109" customWidth="1"/>
    <col min="15627" max="15627" width="44.5703125" style="109" customWidth="1"/>
    <col min="15628" max="15628" width="37.7109375" style="109" customWidth="1"/>
    <col min="15629" max="15629" width="40.5703125" style="109" customWidth="1"/>
    <col min="15630" max="15630" width="8.7109375" style="109" customWidth="1"/>
    <col min="15631" max="15631" width="13.42578125" style="109" customWidth="1"/>
    <col min="15632" max="15632" width="12.42578125" style="109" customWidth="1"/>
    <col min="15633" max="15633" width="14.7109375" style="109" customWidth="1"/>
    <col min="15634" max="15634" width="15" style="109" customWidth="1"/>
    <col min="15635" max="15635" width="15.42578125" style="109" customWidth="1"/>
    <col min="15636" max="15872" width="9.28515625" style="109" customWidth="1"/>
    <col min="15873" max="15874" width="14.7109375" style="109" customWidth="1"/>
    <col min="15875" max="15875" width="39" style="109" customWidth="1"/>
    <col min="15876" max="15876" width="31.7109375" style="109" customWidth="1"/>
    <col min="15877" max="15877" width="19.5703125" style="109" customWidth="1"/>
    <col min="15878" max="15878" width="24.28515625" style="109" customWidth="1"/>
    <col min="15879" max="15879" width="55.28515625" style="109" customWidth="1"/>
    <col min="15880" max="15880" width="26.42578125" style="109" customWidth="1"/>
    <col min="15881" max="15881" width="29.42578125" style="109" customWidth="1"/>
    <col min="15882" max="15882" width="6.5703125" style="109" customWidth="1"/>
    <col min="15883" max="15883" width="44.5703125" style="109" customWidth="1"/>
    <col min="15884" max="15884" width="37.7109375" style="109" customWidth="1"/>
    <col min="15885" max="15885" width="40.5703125" style="109" customWidth="1"/>
    <col min="15886" max="15886" width="8.7109375" style="109" customWidth="1"/>
    <col min="15887" max="15887" width="13.42578125" style="109" customWidth="1"/>
    <col min="15888" max="15888" width="12.42578125" style="109" customWidth="1"/>
    <col min="15889" max="15889" width="14.7109375" style="109" customWidth="1"/>
    <col min="15890" max="15890" width="15" style="109" customWidth="1"/>
    <col min="15891" max="15891" width="15.42578125" style="109" customWidth="1"/>
    <col min="15892" max="16128" width="9.28515625" style="109" customWidth="1"/>
    <col min="16129" max="16130" width="14.7109375" style="109" customWidth="1"/>
    <col min="16131" max="16131" width="39" style="109" customWidth="1"/>
    <col min="16132" max="16132" width="31.7109375" style="109" customWidth="1"/>
    <col min="16133" max="16133" width="19.5703125" style="109" customWidth="1"/>
    <col min="16134" max="16134" width="24.28515625" style="109" customWidth="1"/>
    <col min="16135" max="16135" width="55.28515625" style="109" customWidth="1"/>
    <col min="16136" max="16136" width="26.42578125" style="109" customWidth="1"/>
    <col min="16137" max="16137" width="29.42578125" style="109" customWidth="1"/>
    <col min="16138" max="16138" width="6.5703125" style="109" customWidth="1"/>
    <col min="16139" max="16139" width="44.5703125" style="109" customWidth="1"/>
    <col min="16140" max="16140" width="37.7109375" style="109" customWidth="1"/>
    <col min="16141" max="16141" width="40.5703125" style="109" customWidth="1"/>
    <col min="16142" max="16142" width="8.7109375" style="109" customWidth="1"/>
    <col min="16143" max="16143" width="13.42578125" style="109" customWidth="1"/>
    <col min="16144" max="16144" width="12.42578125" style="109" customWidth="1"/>
    <col min="16145" max="16145" width="14.7109375" style="109" customWidth="1"/>
    <col min="16146" max="16146" width="15" style="109" customWidth="1"/>
    <col min="16147" max="16147" width="15.42578125" style="109" customWidth="1"/>
    <col min="16148" max="16384" width="9.28515625" style="109" customWidth="1"/>
  </cols>
  <sheetData>
    <row r="1" spans="1:19" ht="15" customHeight="1" x14ac:dyDescent="0.25">
      <c r="A1" s="140" t="s">
        <v>164</v>
      </c>
      <c r="B1" s="140"/>
      <c r="C1" s="140" t="s">
        <v>164</v>
      </c>
      <c r="D1" s="358" t="s">
        <v>165</v>
      </c>
      <c r="E1" s="140" t="s">
        <v>164</v>
      </c>
      <c r="F1" s="140" t="s">
        <v>164</v>
      </c>
      <c r="G1" s="360" t="s">
        <v>166</v>
      </c>
      <c r="H1" s="356" t="s">
        <v>167</v>
      </c>
      <c r="I1" s="356" t="s">
        <v>168</v>
      </c>
      <c r="J1" s="356" t="s">
        <v>169</v>
      </c>
      <c r="K1" s="356" t="s">
        <v>170</v>
      </c>
      <c r="L1" s="356" t="s">
        <v>171</v>
      </c>
      <c r="M1" s="356" t="s">
        <v>172</v>
      </c>
      <c r="N1" s="141"/>
      <c r="O1" s="127"/>
      <c r="P1" s="127"/>
      <c r="Q1" s="127"/>
      <c r="R1" s="127"/>
      <c r="S1" s="127"/>
    </row>
    <row r="2" spans="1:19" ht="18" x14ac:dyDescent="0.25">
      <c r="A2" s="142" t="s">
        <v>173</v>
      </c>
      <c r="B2" s="142" t="s">
        <v>35</v>
      </c>
      <c r="C2" s="142" t="s">
        <v>174</v>
      </c>
      <c r="D2" s="358"/>
      <c r="E2" s="142" t="s">
        <v>109</v>
      </c>
      <c r="F2" s="142" t="s">
        <v>36</v>
      </c>
      <c r="G2" s="360"/>
      <c r="H2" s="356"/>
      <c r="I2" s="356"/>
      <c r="J2" s="356"/>
      <c r="K2" s="356"/>
      <c r="L2" s="356"/>
      <c r="M2" s="356"/>
      <c r="N2" s="143" t="s">
        <v>175</v>
      </c>
      <c r="O2"/>
      <c r="P2"/>
      <c r="Q2"/>
      <c r="R2"/>
      <c r="S2"/>
    </row>
    <row r="3" spans="1:19" x14ac:dyDescent="0.25">
      <c r="A3" s="144" t="s">
        <v>164</v>
      </c>
      <c r="B3" s="144" t="s">
        <v>164</v>
      </c>
      <c r="C3" s="144" t="s">
        <v>164</v>
      </c>
      <c r="D3" s="359"/>
      <c r="E3" s="144" t="s">
        <v>164</v>
      </c>
      <c r="F3" s="144" t="s">
        <v>164</v>
      </c>
      <c r="G3" s="361"/>
      <c r="H3" s="357"/>
      <c r="I3" s="357"/>
      <c r="J3" s="357"/>
      <c r="K3" s="357"/>
      <c r="L3" s="357"/>
      <c r="M3" s="357"/>
      <c r="N3" s="145"/>
      <c r="O3"/>
      <c r="P3"/>
      <c r="Q3"/>
      <c r="R3"/>
      <c r="S3"/>
    </row>
    <row r="4" spans="1:19" ht="18" x14ac:dyDescent="0.25">
      <c r="A4" s="146" t="s">
        <v>176</v>
      </c>
      <c r="B4" s="147" t="s">
        <v>177</v>
      </c>
      <c r="C4" s="147" t="s">
        <v>178</v>
      </c>
      <c r="D4" s="147" t="str">
        <f>CONCATENATE(E4," / ",F4)</f>
        <v>ILAVE / 5 Distritos</v>
      </c>
      <c r="E4" s="148" t="s">
        <v>179</v>
      </c>
      <c r="F4" s="148" t="s">
        <v>180</v>
      </c>
      <c r="G4" s="149"/>
      <c r="H4" s="150"/>
      <c r="I4" s="150"/>
      <c r="J4" s="150"/>
      <c r="K4" s="150"/>
      <c r="L4" s="150"/>
      <c r="M4" s="150"/>
      <c r="N4" s="150"/>
      <c r="O4"/>
      <c r="P4"/>
      <c r="Q4"/>
      <c r="R4"/>
      <c r="S4"/>
    </row>
    <row r="5" spans="1:19" ht="18" x14ac:dyDescent="0.25">
      <c r="A5" s="148" t="s">
        <v>181</v>
      </c>
      <c r="B5" s="151" t="s">
        <v>182</v>
      </c>
      <c r="C5" s="148" t="s">
        <v>183</v>
      </c>
      <c r="D5" s="148" t="str">
        <f>CONCATENATE(E5," / ",F5)</f>
        <v>ILAVE / BELLAVISTA</v>
      </c>
      <c r="E5" s="148" t="s">
        <v>179</v>
      </c>
      <c r="F5" s="148" t="s">
        <v>184</v>
      </c>
      <c r="G5" s="152">
        <v>5</v>
      </c>
      <c r="H5" s="153">
        <v>3</v>
      </c>
      <c r="I5" s="153">
        <v>2</v>
      </c>
      <c r="J5" s="153">
        <v>1</v>
      </c>
      <c r="K5" s="153">
        <v>0</v>
      </c>
      <c r="L5" s="153">
        <v>1</v>
      </c>
      <c r="M5" s="153">
        <v>1</v>
      </c>
      <c r="N5" s="153"/>
      <c r="O5"/>
      <c r="P5"/>
      <c r="Q5"/>
      <c r="R5"/>
      <c r="S5"/>
    </row>
    <row r="6" spans="1:19" ht="18" x14ac:dyDescent="0.25">
      <c r="A6" s="148" t="s">
        <v>185</v>
      </c>
      <c r="B6" s="151">
        <v>217</v>
      </c>
      <c r="C6" s="148" t="s">
        <v>183</v>
      </c>
      <c r="D6" s="148" t="str">
        <f t="shared" ref="D6:D69" si="0">CONCATENATE(E6," / ",F6)</f>
        <v>PILCUYO / 18 DE ENERO</v>
      </c>
      <c r="E6" s="148" t="s">
        <v>186</v>
      </c>
      <c r="F6" s="148" t="s">
        <v>187</v>
      </c>
      <c r="G6" s="152">
        <v>6</v>
      </c>
      <c r="H6" s="153">
        <v>3</v>
      </c>
      <c r="I6" s="153">
        <v>3</v>
      </c>
      <c r="J6" s="153">
        <v>0</v>
      </c>
      <c r="K6" s="153">
        <v>1</v>
      </c>
      <c r="L6" s="153">
        <v>1</v>
      </c>
      <c r="M6" s="153">
        <v>1</v>
      </c>
      <c r="N6" s="153"/>
      <c r="O6"/>
      <c r="P6"/>
      <c r="Q6"/>
      <c r="R6"/>
      <c r="S6"/>
    </row>
    <row r="7" spans="1:19" ht="18" x14ac:dyDescent="0.25">
      <c r="A7" s="148" t="s">
        <v>188</v>
      </c>
      <c r="B7" s="151" t="s">
        <v>189</v>
      </c>
      <c r="C7" s="148" t="s">
        <v>183</v>
      </c>
      <c r="D7" s="148" t="str">
        <f t="shared" si="0"/>
        <v>SANTA ROSA / 3 DE MAYO</v>
      </c>
      <c r="E7" s="148" t="s">
        <v>190</v>
      </c>
      <c r="F7" s="148" t="s">
        <v>191</v>
      </c>
      <c r="G7" s="152">
        <v>5</v>
      </c>
      <c r="H7" s="153">
        <v>3</v>
      </c>
      <c r="I7" s="153">
        <v>0</v>
      </c>
      <c r="J7" s="153">
        <v>3</v>
      </c>
      <c r="K7" s="153">
        <v>0</v>
      </c>
      <c r="L7" s="153">
        <v>1</v>
      </c>
      <c r="M7" s="153">
        <v>1</v>
      </c>
      <c r="N7" s="153"/>
      <c r="O7"/>
      <c r="P7"/>
      <c r="Q7"/>
      <c r="R7"/>
      <c r="S7"/>
    </row>
    <row r="8" spans="1:19" ht="18" x14ac:dyDescent="0.25">
      <c r="A8" s="148" t="s">
        <v>192</v>
      </c>
      <c r="B8" s="151" t="s">
        <v>193</v>
      </c>
      <c r="C8" s="148" t="s">
        <v>183</v>
      </c>
      <c r="D8" s="148" t="str">
        <f t="shared" si="0"/>
        <v>ILAVE / SAN MIGUEL</v>
      </c>
      <c r="E8" s="148" t="s">
        <v>179</v>
      </c>
      <c r="F8" s="148" t="s">
        <v>194</v>
      </c>
      <c r="G8" s="152">
        <v>6</v>
      </c>
      <c r="H8" s="153">
        <v>3</v>
      </c>
      <c r="I8" s="153">
        <v>3</v>
      </c>
      <c r="J8" s="153">
        <v>0</v>
      </c>
      <c r="K8" s="153">
        <v>0</v>
      </c>
      <c r="L8" s="153">
        <v>2</v>
      </c>
      <c r="M8" s="153">
        <v>1</v>
      </c>
      <c r="N8" s="153"/>
      <c r="O8"/>
      <c r="P8"/>
      <c r="Q8"/>
      <c r="R8"/>
      <c r="S8"/>
    </row>
    <row r="9" spans="1:19" ht="27" x14ac:dyDescent="0.25">
      <c r="A9" s="148" t="s">
        <v>195</v>
      </c>
      <c r="B9" s="151" t="s">
        <v>196</v>
      </c>
      <c r="C9" s="148" t="s">
        <v>183</v>
      </c>
      <c r="D9" s="148" t="str">
        <f t="shared" si="0"/>
        <v>ILAVE / ALASAYA</v>
      </c>
      <c r="E9" s="148" t="s">
        <v>179</v>
      </c>
      <c r="F9" s="148" t="s">
        <v>197</v>
      </c>
      <c r="G9" s="152">
        <v>19</v>
      </c>
      <c r="H9" s="153">
        <v>11</v>
      </c>
      <c r="I9" s="153">
        <v>8</v>
      </c>
      <c r="J9" s="153">
        <v>3</v>
      </c>
      <c r="K9" s="153">
        <v>1</v>
      </c>
      <c r="L9" s="153">
        <v>5</v>
      </c>
      <c r="M9" s="154">
        <v>2</v>
      </c>
      <c r="N9" s="153"/>
      <c r="O9"/>
      <c r="P9"/>
      <c r="Q9"/>
      <c r="R9"/>
      <c r="S9"/>
    </row>
    <row r="10" spans="1:19" ht="18" x14ac:dyDescent="0.25">
      <c r="A10" s="148" t="s">
        <v>198</v>
      </c>
      <c r="B10" s="151" t="s">
        <v>199</v>
      </c>
      <c r="C10" s="148" t="s">
        <v>183</v>
      </c>
      <c r="D10" s="148" t="str">
        <f t="shared" si="0"/>
        <v>CONDURIRI / MUNICIPAL</v>
      </c>
      <c r="E10" s="148" t="s">
        <v>200</v>
      </c>
      <c r="F10" s="148" t="s">
        <v>201</v>
      </c>
      <c r="G10" s="152">
        <v>4</v>
      </c>
      <c r="H10" s="153">
        <v>2</v>
      </c>
      <c r="I10" s="153">
        <v>0</v>
      </c>
      <c r="J10" s="153">
        <v>2</v>
      </c>
      <c r="K10" s="153">
        <v>0</v>
      </c>
      <c r="L10" s="153">
        <v>1</v>
      </c>
      <c r="M10" s="153">
        <v>1</v>
      </c>
      <c r="N10" s="153"/>
      <c r="O10"/>
      <c r="P10"/>
      <c r="Q10"/>
      <c r="R10"/>
      <c r="S10"/>
    </row>
    <row r="11" spans="1:19" ht="18" x14ac:dyDescent="0.25">
      <c r="A11" s="148" t="s">
        <v>202</v>
      </c>
      <c r="B11" s="151" t="s">
        <v>203</v>
      </c>
      <c r="C11" s="148" t="s">
        <v>183</v>
      </c>
      <c r="D11" s="148" t="str">
        <f t="shared" si="0"/>
        <v>ILAVE / RAMON CASTILLA</v>
      </c>
      <c r="E11" s="148" t="s">
        <v>179</v>
      </c>
      <c r="F11" s="148" t="s">
        <v>204</v>
      </c>
      <c r="G11" s="152">
        <v>7</v>
      </c>
      <c r="H11" s="153">
        <v>4</v>
      </c>
      <c r="I11" s="153">
        <v>3</v>
      </c>
      <c r="J11" s="153">
        <v>1</v>
      </c>
      <c r="K11" s="153">
        <v>1</v>
      </c>
      <c r="L11" s="153">
        <v>1</v>
      </c>
      <c r="M11" s="153">
        <v>1</v>
      </c>
      <c r="N11" s="153"/>
      <c r="O11"/>
      <c r="P11"/>
      <c r="Q11"/>
      <c r="R11"/>
      <c r="S11"/>
    </row>
    <row r="12" spans="1:19" ht="18" x14ac:dyDescent="0.25">
      <c r="A12" s="148" t="s">
        <v>205</v>
      </c>
      <c r="B12" s="151" t="s">
        <v>206</v>
      </c>
      <c r="C12" s="148" t="s">
        <v>183</v>
      </c>
      <c r="D12" s="148" t="str">
        <f t="shared" si="0"/>
        <v>PILCUYO / SUCANO</v>
      </c>
      <c r="E12" s="148" t="s">
        <v>186</v>
      </c>
      <c r="F12" s="148" t="s">
        <v>207</v>
      </c>
      <c r="G12" s="152">
        <v>1</v>
      </c>
      <c r="H12" s="153">
        <v>1</v>
      </c>
      <c r="I12" s="153">
        <v>1</v>
      </c>
      <c r="J12" s="153">
        <v>0</v>
      </c>
      <c r="K12" s="153">
        <v>0</v>
      </c>
      <c r="L12" s="153">
        <v>0</v>
      </c>
      <c r="M12" s="153">
        <v>0</v>
      </c>
      <c r="N12" s="153"/>
      <c r="O12"/>
      <c r="P12"/>
      <c r="Q12"/>
      <c r="R12"/>
      <c r="S12"/>
    </row>
    <row r="13" spans="1:19" ht="18" x14ac:dyDescent="0.25">
      <c r="A13" s="148" t="s">
        <v>208</v>
      </c>
      <c r="B13" s="151" t="s">
        <v>209</v>
      </c>
      <c r="C13" s="148" t="s">
        <v>183</v>
      </c>
      <c r="D13" s="148" t="str">
        <f t="shared" si="0"/>
        <v>ILAVE / SULCATURA 1</v>
      </c>
      <c r="E13" s="148" t="s">
        <v>179</v>
      </c>
      <c r="F13" s="148" t="s">
        <v>210</v>
      </c>
      <c r="G13" s="152">
        <v>2</v>
      </c>
      <c r="H13" s="153">
        <v>1</v>
      </c>
      <c r="I13" s="153">
        <v>1</v>
      </c>
      <c r="J13" s="153">
        <v>0</v>
      </c>
      <c r="K13" s="153">
        <v>0</v>
      </c>
      <c r="L13" s="153">
        <v>0</v>
      </c>
      <c r="M13" s="153">
        <v>1</v>
      </c>
      <c r="N13" s="153"/>
      <c r="O13"/>
      <c r="P13"/>
      <c r="Q13"/>
      <c r="R13"/>
      <c r="S13"/>
    </row>
    <row r="14" spans="1:19" ht="18" x14ac:dyDescent="0.25">
      <c r="A14" s="148" t="s">
        <v>211</v>
      </c>
      <c r="B14" s="151" t="s">
        <v>212</v>
      </c>
      <c r="C14" s="148" t="s">
        <v>183</v>
      </c>
      <c r="D14" s="148" t="str">
        <f t="shared" si="0"/>
        <v>SANTA ROSA / SANTA ROSA</v>
      </c>
      <c r="E14" s="148" t="s">
        <v>190</v>
      </c>
      <c r="F14" s="148" t="s">
        <v>190</v>
      </c>
      <c r="G14" s="152">
        <v>2</v>
      </c>
      <c r="H14" s="153">
        <v>2</v>
      </c>
      <c r="I14" s="153">
        <v>0</v>
      </c>
      <c r="J14" s="153">
        <v>2</v>
      </c>
      <c r="K14" s="153">
        <v>0</v>
      </c>
      <c r="L14" s="153">
        <v>0</v>
      </c>
      <c r="M14" s="153">
        <v>0</v>
      </c>
      <c r="N14" s="153"/>
      <c r="O14"/>
      <c r="P14"/>
      <c r="Q14"/>
      <c r="R14"/>
      <c r="S14"/>
    </row>
    <row r="15" spans="1:19" ht="18" x14ac:dyDescent="0.25">
      <c r="A15" s="148" t="s">
        <v>213</v>
      </c>
      <c r="B15" s="151" t="s">
        <v>214</v>
      </c>
      <c r="C15" s="148" t="s">
        <v>183</v>
      </c>
      <c r="D15" s="148" t="str">
        <f t="shared" si="0"/>
        <v>PILCUYO / CHIPANA</v>
      </c>
      <c r="E15" s="148" t="s">
        <v>186</v>
      </c>
      <c r="F15" s="148" t="s">
        <v>215</v>
      </c>
      <c r="G15" s="152">
        <v>1</v>
      </c>
      <c r="H15" s="153">
        <v>1</v>
      </c>
      <c r="I15" s="153">
        <v>1</v>
      </c>
      <c r="J15" s="153">
        <v>0</v>
      </c>
      <c r="K15" s="153">
        <v>0</v>
      </c>
      <c r="L15" s="153">
        <v>0</v>
      </c>
      <c r="M15" s="153">
        <v>0</v>
      </c>
      <c r="N15" s="153"/>
      <c r="O15"/>
      <c r="P15"/>
      <c r="Q15"/>
      <c r="R15"/>
      <c r="S15"/>
    </row>
    <row r="16" spans="1:19" ht="18" x14ac:dyDescent="0.25">
      <c r="A16" s="148" t="s">
        <v>216</v>
      </c>
      <c r="B16" s="151" t="s">
        <v>217</v>
      </c>
      <c r="C16" s="148" t="s">
        <v>183</v>
      </c>
      <c r="D16" s="148" t="str">
        <f t="shared" si="0"/>
        <v>ILAVE / CRUZANI</v>
      </c>
      <c r="E16" s="148" t="s">
        <v>179</v>
      </c>
      <c r="F16" s="148" t="s">
        <v>218</v>
      </c>
      <c r="G16" s="152">
        <v>7</v>
      </c>
      <c r="H16" s="153">
        <v>4</v>
      </c>
      <c r="I16" s="153">
        <v>3</v>
      </c>
      <c r="J16" s="153">
        <v>1</v>
      </c>
      <c r="K16" s="153">
        <v>0</v>
      </c>
      <c r="L16" s="153">
        <v>2</v>
      </c>
      <c r="M16" s="153">
        <v>1</v>
      </c>
      <c r="N16" s="153"/>
      <c r="O16"/>
      <c r="P16"/>
      <c r="Q16"/>
      <c r="R16"/>
      <c r="S16"/>
    </row>
    <row r="17" spans="1:19" ht="18" x14ac:dyDescent="0.25">
      <c r="A17" s="148" t="s">
        <v>219</v>
      </c>
      <c r="B17" s="151" t="s">
        <v>220</v>
      </c>
      <c r="C17" s="148" t="s">
        <v>183</v>
      </c>
      <c r="D17" s="148" t="str">
        <f t="shared" si="0"/>
        <v>ILAVE / ILAVE</v>
      </c>
      <c r="E17" s="148" t="s">
        <v>179</v>
      </c>
      <c r="F17" s="148" t="s">
        <v>179</v>
      </c>
      <c r="G17" s="152">
        <v>5</v>
      </c>
      <c r="H17" s="153">
        <v>3</v>
      </c>
      <c r="I17" s="153">
        <v>3</v>
      </c>
      <c r="J17" s="153">
        <v>0</v>
      </c>
      <c r="K17" s="153">
        <v>0</v>
      </c>
      <c r="L17" s="153">
        <v>1</v>
      </c>
      <c r="M17" s="153">
        <v>1</v>
      </c>
      <c r="N17" s="153"/>
      <c r="O17"/>
      <c r="P17"/>
      <c r="Q17"/>
      <c r="R17"/>
      <c r="S17"/>
    </row>
    <row r="18" spans="1:19" ht="27" x14ac:dyDescent="0.25">
      <c r="A18" s="148" t="s">
        <v>221</v>
      </c>
      <c r="B18" s="151" t="s">
        <v>222</v>
      </c>
      <c r="C18" s="148" t="s">
        <v>183</v>
      </c>
      <c r="D18" s="148" t="str">
        <f t="shared" si="0"/>
        <v>ILAVE / PORVENIR MIRAFLORES</v>
      </c>
      <c r="E18" s="148" t="s">
        <v>179</v>
      </c>
      <c r="F18" s="148" t="s">
        <v>223</v>
      </c>
      <c r="G18" s="152">
        <v>7</v>
      </c>
      <c r="H18" s="153">
        <v>4</v>
      </c>
      <c r="I18" s="153">
        <v>4</v>
      </c>
      <c r="J18" s="153">
        <v>0</v>
      </c>
      <c r="K18" s="153">
        <v>0</v>
      </c>
      <c r="L18" s="153">
        <v>2</v>
      </c>
      <c r="M18" s="153">
        <v>1</v>
      </c>
      <c r="N18" s="153"/>
      <c r="O18"/>
      <c r="P18"/>
      <c r="Q18"/>
      <c r="R18"/>
      <c r="S18"/>
    </row>
    <row r="19" spans="1:19" ht="27" x14ac:dyDescent="0.25">
      <c r="A19" s="148" t="s">
        <v>224</v>
      </c>
      <c r="B19" s="151" t="s">
        <v>225</v>
      </c>
      <c r="C19" s="148" t="s">
        <v>183</v>
      </c>
      <c r="D19" s="148" t="str">
        <f t="shared" si="0"/>
        <v>ILAVE / MULLACONIHUECO</v>
      </c>
      <c r="E19" s="148" t="s">
        <v>179</v>
      </c>
      <c r="F19" s="148" t="s">
        <v>226</v>
      </c>
      <c r="G19" s="152">
        <v>2</v>
      </c>
      <c r="H19" s="153">
        <v>1</v>
      </c>
      <c r="I19" s="153">
        <v>1</v>
      </c>
      <c r="J19" s="153">
        <v>0</v>
      </c>
      <c r="K19" s="153">
        <v>0</v>
      </c>
      <c r="L19" s="153">
        <v>0</v>
      </c>
      <c r="M19" s="153">
        <v>1</v>
      </c>
      <c r="N19" s="153"/>
      <c r="O19"/>
      <c r="P19"/>
      <c r="Q19"/>
      <c r="R19"/>
      <c r="S19"/>
    </row>
    <row r="20" spans="1:19" ht="18" x14ac:dyDescent="0.25">
      <c r="A20" s="148" t="s">
        <v>227</v>
      </c>
      <c r="B20" s="151" t="s">
        <v>228</v>
      </c>
      <c r="C20" s="148" t="s">
        <v>183</v>
      </c>
      <c r="D20" s="148" t="str">
        <f t="shared" si="0"/>
        <v>ILAVE / CHIJICHAYA</v>
      </c>
      <c r="E20" s="148" t="s">
        <v>179</v>
      </c>
      <c r="F20" s="148" t="s">
        <v>229</v>
      </c>
      <c r="G20" s="152">
        <v>4</v>
      </c>
      <c r="H20" s="153">
        <v>3</v>
      </c>
      <c r="I20" s="153">
        <v>2</v>
      </c>
      <c r="J20" s="153">
        <v>1</v>
      </c>
      <c r="K20" s="153">
        <v>0</v>
      </c>
      <c r="L20" s="153">
        <v>1</v>
      </c>
      <c r="M20" s="153">
        <v>0</v>
      </c>
      <c r="N20" s="153"/>
      <c r="O20"/>
      <c r="P20"/>
      <c r="Q20"/>
      <c r="R20"/>
      <c r="S20"/>
    </row>
    <row r="21" spans="1:19" ht="27" x14ac:dyDescent="0.25">
      <c r="A21" s="148" t="s">
        <v>230</v>
      </c>
      <c r="B21" s="151" t="s">
        <v>231</v>
      </c>
      <c r="C21" s="148" t="s">
        <v>183</v>
      </c>
      <c r="D21" s="148" t="str">
        <f t="shared" si="0"/>
        <v>PILCUYO / MACHATMARCA</v>
      </c>
      <c r="E21" s="148" t="s">
        <v>186</v>
      </c>
      <c r="F21" s="148" t="s">
        <v>232</v>
      </c>
      <c r="G21" s="152">
        <v>1</v>
      </c>
      <c r="H21" s="153">
        <v>1</v>
      </c>
      <c r="I21" s="153">
        <v>1</v>
      </c>
      <c r="J21" s="153">
        <v>0</v>
      </c>
      <c r="K21" s="153">
        <v>0</v>
      </c>
      <c r="L21" s="153">
        <v>0</v>
      </c>
      <c r="M21" s="153">
        <v>0</v>
      </c>
      <c r="N21" s="153"/>
      <c r="O21"/>
      <c r="P21"/>
      <c r="Q21"/>
      <c r="R21"/>
      <c r="S21"/>
    </row>
    <row r="22" spans="1:19" ht="18" x14ac:dyDescent="0.25">
      <c r="A22" s="148" t="s">
        <v>233</v>
      </c>
      <c r="B22" s="151">
        <v>310</v>
      </c>
      <c r="C22" s="148" t="s">
        <v>183</v>
      </c>
      <c r="D22" s="148" t="str">
        <f t="shared" si="0"/>
        <v>ILAVE / CAMECACHI</v>
      </c>
      <c r="E22" s="148" t="s">
        <v>179</v>
      </c>
      <c r="F22" s="148" t="s">
        <v>234</v>
      </c>
      <c r="G22" s="152">
        <v>3</v>
      </c>
      <c r="H22" s="153">
        <v>2</v>
      </c>
      <c r="I22" s="153">
        <v>2</v>
      </c>
      <c r="J22" s="153">
        <v>0</v>
      </c>
      <c r="K22" s="153">
        <v>0</v>
      </c>
      <c r="L22" s="153">
        <v>1</v>
      </c>
      <c r="M22" s="153">
        <v>0</v>
      </c>
      <c r="N22" s="153"/>
      <c r="O22"/>
      <c r="P22"/>
      <c r="Q22"/>
      <c r="R22"/>
      <c r="S22"/>
    </row>
    <row r="23" spans="1:19" ht="18" x14ac:dyDescent="0.25">
      <c r="A23" s="148" t="s">
        <v>235</v>
      </c>
      <c r="B23" s="151" t="s">
        <v>236</v>
      </c>
      <c r="C23" s="148" t="s">
        <v>183</v>
      </c>
      <c r="D23" s="148" t="str">
        <f t="shared" si="0"/>
        <v>PILCUYO / MAQUERCOTA</v>
      </c>
      <c r="E23" s="148" t="s">
        <v>186</v>
      </c>
      <c r="F23" s="148" t="s">
        <v>237</v>
      </c>
      <c r="G23" s="152">
        <v>1</v>
      </c>
      <c r="H23" s="153">
        <v>1</v>
      </c>
      <c r="I23" s="153">
        <v>1</v>
      </c>
      <c r="J23" s="153">
        <v>0</v>
      </c>
      <c r="K23" s="153">
        <v>0</v>
      </c>
      <c r="L23" s="153">
        <v>0</v>
      </c>
      <c r="M23" s="153">
        <v>0</v>
      </c>
      <c r="N23" s="153"/>
      <c r="O23"/>
      <c r="P23"/>
      <c r="Q23"/>
      <c r="R23"/>
      <c r="S23"/>
    </row>
    <row r="24" spans="1:19" ht="18" x14ac:dyDescent="0.25">
      <c r="A24" s="148" t="s">
        <v>238</v>
      </c>
      <c r="B24" s="151" t="s">
        <v>239</v>
      </c>
      <c r="C24" s="148" t="s">
        <v>183</v>
      </c>
      <c r="D24" s="148" t="str">
        <f t="shared" si="0"/>
        <v>ILAVE / SAN CRISTOBAL</v>
      </c>
      <c r="E24" s="148" t="s">
        <v>179</v>
      </c>
      <c r="F24" s="148" t="s">
        <v>240</v>
      </c>
      <c r="G24" s="152">
        <v>4</v>
      </c>
      <c r="H24" s="153">
        <v>3</v>
      </c>
      <c r="I24" s="153">
        <v>2</v>
      </c>
      <c r="J24" s="153">
        <v>1</v>
      </c>
      <c r="K24" s="153">
        <v>0</v>
      </c>
      <c r="L24" s="153">
        <v>1</v>
      </c>
      <c r="M24" s="153">
        <v>0</v>
      </c>
      <c r="N24" s="153"/>
      <c r="O24"/>
      <c r="P24"/>
      <c r="Q24"/>
      <c r="R24"/>
      <c r="S24"/>
    </row>
    <row r="25" spans="1:19" ht="18" x14ac:dyDescent="0.25">
      <c r="A25" s="148" t="s">
        <v>241</v>
      </c>
      <c r="B25" s="151" t="s">
        <v>242</v>
      </c>
      <c r="C25" s="148" t="s">
        <v>183</v>
      </c>
      <c r="D25" s="148" t="str">
        <f t="shared" si="0"/>
        <v>ILAVE / CHUCARAYA</v>
      </c>
      <c r="E25" s="148" t="s">
        <v>179</v>
      </c>
      <c r="F25" s="148" t="s">
        <v>243</v>
      </c>
      <c r="G25" s="152">
        <v>2</v>
      </c>
      <c r="H25" s="153">
        <v>2</v>
      </c>
      <c r="I25" s="153">
        <v>1</v>
      </c>
      <c r="J25" s="153">
        <v>1</v>
      </c>
      <c r="K25" s="153">
        <v>0</v>
      </c>
      <c r="L25" s="153">
        <v>0</v>
      </c>
      <c r="M25" s="153">
        <v>0</v>
      </c>
      <c r="N25" s="153"/>
      <c r="O25"/>
      <c r="P25"/>
      <c r="Q25"/>
      <c r="R25"/>
      <c r="S25"/>
    </row>
    <row r="26" spans="1:19" ht="18" x14ac:dyDescent="0.25">
      <c r="A26" s="148" t="s">
        <v>244</v>
      </c>
      <c r="B26" s="151" t="s">
        <v>245</v>
      </c>
      <c r="C26" s="148" t="s">
        <v>183</v>
      </c>
      <c r="D26" s="148" t="str">
        <f t="shared" si="0"/>
        <v>ILAVE / ULLACACHI</v>
      </c>
      <c r="E26" s="148" t="s">
        <v>179</v>
      </c>
      <c r="F26" s="148" t="s">
        <v>246</v>
      </c>
      <c r="G26" s="152">
        <v>1</v>
      </c>
      <c r="H26" s="153">
        <v>1</v>
      </c>
      <c r="I26" s="153">
        <v>1</v>
      </c>
      <c r="J26" s="153">
        <v>0</v>
      </c>
      <c r="K26" s="153">
        <v>0</v>
      </c>
      <c r="L26" s="153">
        <v>0</v>
      </c>
      <c r="M26" s="153">
        <v>0</v>
      </c>
      <c r="N26" s="153"/>
      <c r="O26"/>
      <c r="P26"/>
      <c r="Q26"/>
      <c r="R26"/>
      <c r="S26"/>
    </row>
    <row r="27" spans="1:19" ht="27" x14ac:dyDescent="0.25">
      <c r="A27" s="148" t="s">
        <v>247</v>
      </c>
      <c r="B27" s="151" t="s">
        <v>248</v>
      </c>
      <c r="C27" s="148" t="s">
        <v>183</v>
      </c>
      <c r="D27" s="148" t="str">
        <f t="shared" si="0"/>
        <v>PILCUYO / SARAPI ARROYO</v>
      </c>
      <c r="E27" s="148" t="s">
        <v>186</v>
      </c>
      <c r="F27" s="148" t="s">
        <v>249</v>
      </c>
      <c r="G27" s="152">
        <v>1</v>
      </c>
      <c r="H27" s="153">
        <v>1</v>
      </c>
      <c r="I27" s="153">
        <v>0</v>
      </c>
      <c r="J27" s="153">
        <v>1</v>
      </c>
      <c r="K27" s="153">
        <v>0</v>
      </c>
      <c r="L27" s="153">
        <v>0</v>
      </c>
      <c r="M27" s="153">
        <v>0</v>
      </c>
      <c r="N27" s="153"/>
      <c r="O27"/>
      <c r="P27"/>
      <c r="Q27"/>
      <c r="R27"/>
      <c r="S27"/>
    </row>
    <row r="28" spans="1:19" ht="18" x14ac:dyDescent="0.25">
      <c r="A28" s="148" t="s">
        <v>250</v>
      </c>
      <c r="B28" s="151" t="s">
        <v>251</v>
      </c>
      <c r="C28" s="148" t="s">
        <v>183</v>
      </c>
      <c r="D28" s="148" t="str">
        <f t="shared" si="0"/>
        <v>PILCUYO / ACCASO</v>
      </c>
      <c r="E28" s="148" t="s">
        <v>186</v>
      </c>
      <c r="F28" s="148" t="s">
        <v>252</v>
      </c>
      <c r="G28" s="152">
        <v>3</v>
      </c>
      <c r="H28" s="153">
        <v>2</v>
      </c>
      <c r="I28" s="153">
        <v>1</v>
      </c>
      <c r="J28" s="153">
        <v>1</v>
      </c>
      <c r="K28" s="153">
        <v>0</v>
      </c>
      <c r="L28" s="153">
        <v>0</v>
      </c>
      <c r="M28" s="153">
        <v>1</v>
      </c>
      <c r="N28" s="153"/>
      <c r="O28"/>
      <c r="P28"/>
      <c r="Q28"/>
      <c r="R28"/>
      <c r="S28"/>
    </row>
    <row r="29" spans="1:19" ht="18" x14ac:dyDescent="0.25">
      <c r="A29" s="148" t="s">
        <v>253</v>
      </c>
      <c r="B29" s="151" t="s">
        <v>254</v>
      </c>
      <c r="C29" s="148" t="s">
        <v>183</v>
      </c>
      <c r="D29" s="148" t="str">
        <f t="shared" si="0"/>
        <v>ILAVE / CHECCA</v>
      </c>
      <c r="E29" s="148" t="s">
        <v>179</v>
      </c>
      <c r="F29" s="148" t="s">
        <v>255</v>
      </c>
      <c r="G29" s="152">
        <v>1</v>
      </c>
      <c r="H29" s="153">
        <v>1</v>
      </c>
      <c r="I29" s="153">
        <v>1</v>
      </c>
      <c r="J29" s="153">
        <v>0</v>
      </c>
      <c r="K29" s="153">
        <v>0</v>
      </c>
      <c r="L29" s="153">
        <v>0</v>
      </c>
      <c r="M29" s="153">
        <v>0</v>
      </c>
      <c r="N29" s="153"/>
      <c r="O29"/>
      <c r="P29"/>
      <c r="Q29"/>
      <c r="R29"/>
      <c r="S29"/>
    </row>
    <row r="30" spans="1:19" ht="18" x14ac:dyDescent="0.25">
      <c r="A30" s="148" t="s">
        <v>256</v>
      </c>
      <c r="B30" s="151" t="s">
        <v>257</v>
      </c>
      <c r="C30" s="148" t="s">
        <v>183</v>
      </c>
      <c r="D30" s="148" t="str">
        <f t="shared" si="0"/>
        <v>PILCUYO / MARCOLLO</v>
      </c>
      <c r="E30" s="148" t="s">
        <v>186</v>
      </c>
      <c r="F30" s="148" t="s">
        <v>258</v>
      </c>
      <c r="G30" s="152">
        <v>2</v>
      </c>
      <c r="H30" s="153">
        <v>1</v>
      </c>
      <c r="I30" s="153">
        <v>1</v>
      </c>
      <c r="J30" s="153">
        <v>0</v>
      </c>
      <c r="K30" s="153">
        <v>0</v>
      </c>
      <c r="L30" s="153">
        <v>0</v>
      </c>
      <c r="M30" s="153">
        <v>1</v>
      </c>
      <c r="N30" s="153"/>
      <c r="O30"/>
      <c r="P30"/>
      <c r="Q30"/>
      <c r="R30"/>
      <c r="S30"/>
    </row>
    <row r="31" spans="1:19" ht="18" x14ac:dyDescent="0.25">
      <c r="A31" s="148" t="s">
        <v>259</v>
      </c>
      <c r="B31" s="151" t="s">
        <v>260</v>
      </c>
      <c r="C31" s="148" t="s">
        <v>183</v>
      </c>
      <c r="D31" s="148" t="str">
        <f t="shared" si="0"/>
        <v>ILAVE / SANTA BARBARA</v>
      </c>
      <c r="E31" s="148" t="s">
        <v>179</v>
      </c>
      <c r="F31" s="148" t="s">
        <v>261</v>
      </c>
      <c r="G31" s="152">
        <v>8</v>
      </c>
      <c r="H31" s="153">
        <v>4</v>
      </c>
      <c r="I31" s="153">
        <v>3</v>
      </c>
      <c r="J31" s="153">
        <v>1</v>
      </c>
      <c r="K31" s="153">
        <v>1</v>
      </c>
      <c r="L31" s="153">
        <v>2</v>
      </c>
      <c r="M31" s="153">
        <v>1</v>
      </c>
      <c r="N31" s="153"/>
      <c r="O31"/>
      <c r="P31"/>
      <c r="Q31"/>
      <c r="R31"/>
      <c r="S31"/>
    </row>
    <row r="32" spans="1:19" ht="18" x14ac:dyDescent="0.25">
      <c r="A32" s="148" t="s">
        <v>262</v>
      </c>
      <c r="B32" s="151" t="s">
        <v>263</v>
      </c>
      <c r="C32" s="148" t="s">
        <v>183</v>
      </c>
      <c r="D32" s="148" t="str">
        <f t="shared" si="0"/>
        <v>ILAVE / BELLAVISTA</v>
      </c>
      <c r="E32" s="148" t="s">
        <v>179</v>
      </c>
      <c r="F32" s="148" t="s">
        <v>184</v>
      </c>
      <c r="G32" s="152">
        <v>8</v>
      </c>
      <c r="H32" s="153">
        <v>4</v>
      </c>
      <c r="I32" s="153">
        <v>2</v>
      </c>
      <c r="J32" s="153">
        <v>2</v>
      </c>
      <c r="K32" s="153">
        <v>1</v>
      </c>
      <c r="L32" s="153">
        <v>2</v>
      </c>
      <c r="M32" s="153">
        <v>1</v>
      </c>
      <c r="N32" s="153"/>
      <c r="O32"/>
      <c r="P32"/>
      <c r="Q32"/>
      <c r="R32"/>
      <c r="S32"/>
    </row>
    <row r="33" spans="1:19" ht="18" x14ac:dyDescent="0.25">
      <c r="A33" s="148" t="s">
        <v>264</v>
      </c>
      <c r="B33" s="151" t="s">
        <v>265</v>
      </c>
      <c r="C33" s="148" t="s">
        <v>183</v>
      </c>
      <c r="D33" s="148" t="str">
        <f t="shared" si="0"/>
        <v>ILAVE / ILAVE</v>
      </c>
      <c r="E33" s="148" t="s">
        <v>179</v>
      </c>
      <c r="F33" s="148" t="s">
        <v>179</v>
      </c>
      <c r="G33" s="152">
        <v>4</v>
      </c>
      <c r="H33" s="153">
        <v>3</v>
      </c>
      <c r="I33" s="153">
        <v>0</v>
      </c>
      <c r="J33" s="153">
        <v>3</v>
      </c>
      <c r="K33" s="153">
        <v>0</v>
      </c>
      <c r="L33" s="153">
        <v>1</v>
      </c>
      <c r="M33" s="153">
        <v>0</v>
      </c>
      <c r="N33" s="153"/>
      <c r="O33"/>
      <c r="P33"/>
      <c r="Q33"/>
      <c r="R33"/>
      <c r="S33"/>
    </row>
    <row r="34" spans="1:19" ht="18" x14ac:dyDescent="0.25">
      <c r="A34" s="148" t="s">
        <v>266</v>
      </c>
      <c r="B34" s="151" t="s">
        <v>267</v>
      </c>
      <c r="C34" s="148" t="s">
        <v>183</v>
      </c>
      <c r="D34" s="148" t="str">
        <f t="shared" si="0"/>
        <v>ILAVE / ANCOAMAYA</v>
      </c>
      <c r="E34" s="148" t="s">
        <v>179</v>
      </c>
      <c r="F34" s="148" t="s">
        <v>268</v>
      </c>
      <c r="G34" s="152">
        <v>1</v>
      </c>
      <c r="H34" s="153">
        <v>1</v>
      </c>
      <c r="I34" s="153">
        <v>1</v>
      </c>
      <c r="J34" s="153">
        <v>0</v>
      </c>
      <c r="K34" s="153">
        <v>0</v>
      </c>
      <c r="L34" s="153">
        <v>0</v>
      </c>
      <c r="M34" s="153">
        <v>0</v>
      </c>
      <c r="N34" s="153"/>
      <c r="O34"/>
      <c r="P34"/>
      <c r="Q34"/>
      <c r="R34"/>
      <c r="S34"/>
    </row>
    <row r="35" spans="1:19" ht="18" x14ac:dyDescent="0.25">
      <c r="A35" s="148" t="s">
        <v>269</v>
      </c>
      <c r="B35" s="151" t="s">
        <v>270</v>
      </c>
      <c r="C35" s="148" t="s">
        <v>183</v>
      </c>
      <c r="D35" s="148" t="str">
        <f t="shared" si="0"/>
        <v>ILAVE / CALLATA</v>
      </c>
      <c r="E35" s="148" t="s">
        <v>179</v>
      </c>
      <c r="F35" s="148" t="s">
        <v>271</v>
      </c>
      <c r="G35" s="152">
        <v>1</v>
      </c>
      <c r="H35" s="153">
        <v>1</v>
      </c>
      <c r="I35" s="153">
        <v>1</v>
      </c>
      <c r="J35" s="153">
        <v>0</v>
      </c>
      <c r="K35" s="153">
        <v>0</v>
      </c>
      <c r="L35" s="153">
        <v>0</v>
      </c>
      <c r="M35" s="153">
        <v>0</v>
      </c>
      <c r="N35" s="153"/>
      <c r="O35"/>
      <c r="P35"/>
      <c r="Q35"/>
      <c r="R35"/>
      <c r="S35"/>
    </row>
    <row r="36" spans="1:19" ht="27" x14ac:dyDescent="0.25">
      <c r="A36" s="148" t="s">
        <v>272</v>
      </c>
      <c r="B36" s="151" t="s">
        <v>273</v>
      </c>
      <c r="C36" s="148" t="s">
        <v>183</v>
      </c>
      <c r="D36" s="148" t="str">
        <f t="shared" si="0"/>
        <v>ILAVE / CANGALLI ACHANTUYO</v>
      </c>
      <c r="E36" s="148" t="s">
        <v>179</v>
      </c>
      <c r="F36" s="148" t="s">
        <v>274</v>
      </c>
      <c r="G36" s="152">
        <v>1</v>
      </c>
      <c r="H36" s="153">
        <v>1</v>
      </c>
      <c r="I36" s="153">
        <v>1</v>
      </c>
      <c r="J36" s="153">
        <v>0</v>
      </c>
      <c r="K36" s="153">
        <v>0</v>
      </c>
      <c r="L36" s="153">
        <v>0</v>
      </c>
      <c r="M36" s="153">
        <v>0</v>
      </c>
      <c r="N36" s="153"/>
      <c r="O36"/>
      <c r="P36"/>
      <c r="Q36"/>
      <c r="R36"/>
      <c r="S36"/>
    </row>
    <row r="37" spans="1:19" ht="18" x14ac:dyDescent="0.25">
      <c r="A37" s="148" t="s">
        <v>275</v>
      </c>
      <c r="B37" s="151" t="s">
        <v>276</v>
      </c>
      <c r="C37" s="148" t="s">
        <v>183</v>
      </c>
      <c r="D37" s="148" t="str">
        <f t="shared" si="0"/>
        <v>CAPAZO / CAPASO</v>
      </c>
      <c r="E37" s="148" t="s">
        <v>277</v>
      </c>
      <c r="F37" s="148" t="s">
        <v>278</v>
      </c>
      <c r="G37" s="152">
        <v>1</v>
      </c>
      <c r="H37" s="153">
        <v>1</v>
      </c>
      <c r="I37" s="153">
        <v>0</v>
      </c>
      <c r="J37" s="153">
        <v>1</v>
      </c>
      <c r="K37" s="153">
        <v>0</v>
      </c>
      <c r="L37" s="153">
        <v>0</v>
      </c>
      <c r="M37" s="153">
        <v>0</v>
      </c>
      <c r="N37" s="153"/>
      <c r="O37"/>
      <c r="P37"/>
      <c r="Q37"/>
      <c r="R37"/>
      <c r="S37"/>
    </row>
    <row r="38" spans="1:19" ht="18" x14ac:dyDescent="0.25">
      <c r="A38" s="148" t="s">
        <v>279</v>
      </c>
      <c r="B38" s="151" t="s">
        <v>280</v>
      </c>
      <c r="C38" s="148" t="s">
        <v>183</v>
      </c>
      <c r="D38" s="148" t="str">
        <f t="shared" si="0"/>
        <v>ILAVE / CATAMURO II</v>
      </c>
      <c r="E38" s="148" t="s">
        <v>179</v>
      </c>
      <c r="F38" s="148" t="s">
        <v>281</v>
      </c>
      <c r="G38" s="152">
        <v>1</v>
      </c>
      <c r="H38" s="153">
        <v>1</v>
      </c>
      <c r="I38" s="153">
        <v>1</v>
      </c>
      <c r="J38" s="153">
        <v>0</v>
      </c>
      <c r="K38" s="153">
        <v>0</v>
      </c>
      <c r="L38" s="153">
        <v>0</v>
      </c>
      <c r="M38" s="153">
        <v>0</v>
      </c>
      <c r="N38" s="153"/>
      <c r="O38"/>
      <c r="P38"/>
      <c r="Q38"/>
      <c r="R38"/>
      <c r="S38"/>
    </row>
    <row r="39" spans="1:19" ht="18" x14ac:dyDescent="0.25">
      <c r="A39" s="148" t="s">
        <v>282</v>
      </c>
      <c r="B39" s="151" t="s">
        <v>283</v>
      </c>
      <c r="C39" s="148" t="s">
        <v>183</v>
      </c>
      <c r="D39" s="148" t="str">
        <f t="shared" si="0"/>
        <v>ILAVE / CHIJUYO COPAPUJO</v>
      </c>
      <c r="E39" s="148" t="s">
        <v>179</v>
      </c>
      <c r="F39" s="148" t="s">
        <v>284</v>
      </c>
      <c r="G39" s="152">
        <v>1</v>
      </c>
      <c r="H39" s="153">
        <v>1</v>
      </c>
      <c r="I39" s="153">
        <v>1</v>
      </c>
      <c r="J39" s="153">
        <v>0</v>
      </c>
      <c r="K39" s="153">
        <v>0</v>
      </c>
      <c r="L39" s="153">
        <v>0</v>
      </c>
      <c r="M39" s="153">
        <v>0</v>
      </c>
      <c r="N39" s="153"/>
      <c r="O39"/>
      <c r="P39"/>
      <c r="Q39"/>
      <c r="R39"/>
      <c r="S39"/>
    </row>
    <row r="40" spans="1:19" ht="18" x14ac:dyDescent="0.25">
      <c r="A40" s="148" t="s">
        <v>285</v>
      </c>
      <c r="B40" s="151" t="s">
        <v>286</v>
      </c>
      <c r="C40" s="148" t="s">
        <v>183</v>
      </c>
      <c r="D40" s="148" t="str">
        <f t="shared" si="0"/>
        <v>ILAVE / CHURO MAQUERA</v>
      </c>
      <c r="E40" s="148" t="s">
        <v>179</v>
      </c>
      <c r="F40" s="148" t="s">
        <v>287</v>
      </c>
      <c r="G40" s="152">
        <v>2</v>
      </c>
      <c r="H40" s="153">
        <v>2</v>
      </c>
      <c r="I40" s="153">
        <v>1</v>
      </c>
      <c r="J40" s="153">
        <v>1</v>
      </c>
      <c r="K40" s="153">
        <v>0</v>
      </c>
      <c r="L40" s="153">
        <v>0</v>
      </c>
      <c r="M40" s="153">
        <v>0</v>
      </c>
      <c r="N40" s="153"/>
      <c r="O40"/>
      <c r="P40"/>
      <c r="Q40"/>
      <c r="R40"/>
      <c r="S40"/>
    </row>
    <row r="41" spans="1:19" ht="18" x14ac:dyDescent="0.25">
      <c r="A41" s="148" t="s">
        <v>288</v>
      </c>
      <c r="B41" s="151" t="s">
        <v>289</v>
      </c>
      <c r="C41" s="148" t="s">
        <v>183</v>
      </c>
      <c r="D41" s="148" t="str">
        <f t="shared" si="0"/>
        <v>ILAVE / OCOÑA</v>
      </c>
      <c r="E41" s="148" t="s">
        <v>179</v>
      </c>
      <c r="F41" s="148" t="s">
        <v>290</v>
      </c>
      <c r="G41" s="152">
        <v>1</v>
      </c>
      <c r="H41" s="153">
        <v>1</v>
      </c>
      <c r="I41" s="153">
        <v>0</v>
      </c>
      <c r="J41" s="153">
        <v>1</v>
      </c>
      <c r="K41" s="153">
        <v>0</v>
      </c>
      <c r="L41" s="153">
        <v>0</v>
      </c>
      <c r="M41" s="153">
        <v>0</v>
      </c>
      <c r="N41" s="153"/>
      <c r="O41"/>
      <c r="P41"/>
      <c r="Q41"/>
      <c r="R41"/>
      <c r="S41"/>
    </row>
    <row r="42" spans="1:19" ht="27" x14ac:dyDescent="0.25">
      <c r="A42" s="148" t="s">
        <v>291</v>
      </c>
      <c r="B42" s="151" t="s">
        <v>292</v>
      </c>
      <c r="C42" s="148" t="s">
        <v>183</v>
      </c>
      <c r="D42" s="148" t="str">
        <f t="shared" si="0"/>
        <v>ILAVE / PHARATA COPANI</v>
      </c>
      <c r="E42" s="148" t="s">
        <v>179</v>
      </c>
      <c r="F42" s="148" t="s">
        <v>293</v>
      </c>
      <c r="G42" s="152">
        <v>1</v>
      </c>
      <c r="H42" s="153">
        <v>1</v>
      </c>
      <c r="I42" s="153">
        <v>1</v>
      </c>
      <c r="J42" s="153">
        <v>0</v>
      </c>
      <c r="K42" s="153">
        <v>0</v>
      </c>
      <c r="L42" s="153">
        <v>0</v>
      </c>
      <c r="M42" s="153">
        <v>0</v>
      </c>
      <c r="N42" s="153"/>
      <c r="O42"/>
      <c r="P42"/>
      <c r="Q42"/>
      <c r="R42"/>
      <c r="S42"/>
    </row>
    <row r="43" spans="1:19" ht="18" x14ac:dyDescent="0.25">
      <c r="A43" s="148" t="s">
        <v>294</v>
      </c>
      <c r="B43" s="151" t="s">
        <v>295</v>
      </c>
      <c r="C43" s="148" t="s">
        <v>183</v>
      </c>
      <c r="D43" s="148" t="str">
        <f t="shared" si="0"/>
        <v>PILCUYO / PUCARA</v>
      </c>
      <c r="E43" s="148" t="s">
        <v>186</v>
      </c>
      <c r="F43" s="148" t="s">
        <v>296</v>
      </c>
      <c r="G43" s="152">
        <v>1</v>
      </c>
      <c r="H43" s="153">
        <v>1</v>
      </c>
      <c r="I43" s="153">
        <v>1</v>
      </c>
      <c r="J43" s="153">
        <v>0</v>
      </c>
      <c r="K43" s="153">
        <v>0</v>
      </c>
      <c r="L43" s="153">
        <v>0</v>
      </c>
      <c r="M43" s="153">
        <v>0</v>
      </c>
      <c r="N43" s="153"/>
      <c r="O43"/>
      <c r="P43"/>
      <c r="Q43"/>
      <c r="R43"/>
      <c r="S43"/>
    </row>
    <row r="44" spans="1:19" ht="27" x14ac:dyDescent="0.25">
      <c r="A44" s="148" t="s">
        <v>297</v>
      </c>
      <c r="B44" s="151" t="s">
        <v>298</v>
      </c>
      <c r="C44" s="148" t="s">
        <v>183</v>
      </c>
      <c r="D44" s="148" t="str">
        <f t="shared" si="0"/>
        <v>PILCUYO / SACARI TITICACHI</v>
      </c>
      <c r="E44" s="148" t="s">
        <v>186</v>
      </c>
      <c r="F44" s="148" t="s">
        <v>299</v>
      </c>
      <c r="G44" s="152">
        <v>1</v>
      </c>
      <c r="H44" s="153">
        <v>1</v>
      </c>
      <c r="I44" s="153">
        <v>0</v>
      </c>
      <c r="J44" s="153">
        <v>1</v>
      </c>
      <c r="K44" s="153">
        <v>0</v>
      </c>
      <c r="L44" s="153">
        <v>0</v>
      </c>
      <c r="M44" s="153">
        <v>0</v>
      </c>
      <c r="N44" s="153"/>
      <c r="O44"/>
      <c r="P44"/>
      <c r="Q44"/>
      <c r="R44"/>
      <c r="S44"/>
    </row>
    <row r="45" spans="1:19" ht="18" x14ac:dyDescent="0.25">
      <c r="A45" s="148" t="s">
        <v>300</v>
      </c>
      <c r="B45" s="151" t="s">
        <v>301</v>
      </c>
      <c r="C45" s="148" t="s">
        <v>183</v>
      </c>
      <c r="D45" s="148" t="str">
        <f t="shared" si="0"/>
        <v>ILAVE / URANI</v>
      </c>
      <c r="E45" s="148" t="s">
        <v>179</v>
      </c>
      <c r="F45" s="148" t="s">
        <v>302</v>
      </c>
      <c r="G45" s="152">
        <v>1</v>
      </c>
      <c r="H45" s="153">
        <v>1</v>
      </c>
      <c r="I45" s="153">
        <v>0</v>
      </c>
      <c r="J45" s="153">
        <v>1</v>
      </c>
      <c r="K45" s="153">
        <v>0</v>
      </c>
      <c r="L45" s="153">
        <v>0</v>
      </c>
      <c r="M45" s="153">
        <v>0</v>
      </c>
      <c r="N45" s="153"/>
      <c r="O45"/>
      <c r="P45"/>
      <c r="Q45"/>
      <c r="R45"/>
      <c r="S45"/>
    </row>
    <row r="46" spans="1:19" ht="18" x14ac:dyDescent="0.25">
      <c r="A46" s="148" t="s">
        <v>303</v>
      </c>
      <c r="B46" s="151" t="s">
        <v>304</v>
      </c>
      <c r="C46" s="148" t="s">
        <v>183</v>
      </c>
      <c r="D46" s="148" t="str">
        <f t="shared" si="0"/>
        <v>PILCUYO / CACHIPUCARA</v>
      </c>
      <c r="E46" s="148" t="s">
        <v>186</v>
      </c>
      <c r="F46" s="148" t="s">
        <v>305</v>
      </c>
      <c r="G46" s="152">
        <v>1</v>
      </c>
      <c r="H46" s="153">
        <v>1</v>
      </c>
      <c r="I46" s="153">
        <v>0</v>
      </c>
      <c r="J46" s="153">
        <v>1</v>
      </c>
      <c r="K46" s="153">
        <v>0</v>
      </c>
      <c r="L46" s="153">
        <v>0</v>
      </c>
      <c r="M46" s="153">
        <v>0</v>
      </c>
      <c r="N46" s="153"/>
      <c r="O46"/>
      <c r="P46"/>
      <c r="Q46"/>
      <c r="R46"/>
      <c r="S46"/>
    </row>
    <row r="47" spans="1:19" ht="27" x14ac:dyDescent="0.25">
      <c r="A47" s="148" t="s">
        <v>306</v>
      </c>
      <c r="B47" s="151" t="s">
        <v>307</v>
      </c>
      <c r="C47" s="148" t="s">
        <v>183</v>
      </c>
      <c r="D47" s="148" t="str">
        <f t="shared" si="0"/>
        <v>ILAVE / JACHOCCO HUARACCO</v>
      </c>
      <c r="E47" s="148" t="s">
        <v>179</v>
      </c>
      <c r="F47" s="148" t="s">
        <v>308</v>
      </c>
      <c r="G47" s="152">
        <v>4</v>
      </c>
      <c r="H47" s="153">
        <v>3</v>
      </c>
      <c r="I47" s="153">
        <v>0</v>
      </c>
      <c r="J47" s="153">
        <v>3</v>
      </c>
      <c r="K47" s="153">
        <v>0</v>
      </c>
      <c r="L47" s="153">
        <v>1</v>
      </c>
      <c r="M47" s="153">
        <v>0</v>
      </c>
      <c r="N47" s="153"/>
      <c r="O47"/>
      <c r="P47"/>
      <c r="Q47"/>
      <c r="R47"/>
      <c r="S47"/>
    </row>
    <row r="48" spans="1:19" ht="18" x14ac:dyDescent="0.25">
      <c r="A48" s="148" t="s">
        <v>309</v>
      </c>
      <c r="B48" s="151" t="s">
        <v>310</v>
      </c>
      <c r="C48" s="148" t="s">
        <v>183</v>
      </c>
      <c r="D48" s="148" t="str">
        <f t="shared" si="0"/>
        <v>ILAVE / LACAYA</v>
      </c>
      <c r="E48" s="148" t="s">
        <v>179</v>
      </c>
      <c r="F48" s="148" t="s">
        <v>311</v>
      </c>
      <c r="G48" s="152">
        <v>1</v>
      </c>
      <c r="H48" s="153">
        <v>1</v>
      </c>
      <c r="I48" s="153">
        <v>1</v>
      </c>
      <c r="J48" s="153">
        <v>0</v>
      </c>
      <c r="K48" s="153">
        <v>0</v>
      </c>
      <c r="L48" s="153">
        <v>0</v>
      </c>
      <c r="M48" s="153">
        <v>0</v>
      </c>
      <c r="N48" s="153"/>
      <c r="O48"/>
      <c r="P48"/>
      <c r="Q48"/>
      <c r="R48"/>
      <c r="S48"/>
    </row>
    <row r="49" spans="1:19" ht="18" x14ac:dyDescent="0.25">
      <c r="A49" s="148" t="s">
        <v>312</v>
      </c>
      <c r="B49" s="151" t="s">
        <v>313</v>
      </c>
      <c r="C49" s="148" t="s">
        <v>183</v>
      </c>
      <c r="D49" s="148" t="str">
        <f t="shared" si="0"/>
        <v>ILAVE / PANTIHUECO</v>
      </c>
      <c r="E49" s="148" t="s">
        <v>179</v>
      </c>
      <c r="F49" s="148" t="s">
        <v>314</v>
      </c>
      <c r="G49" s="152">
        <v>1</v>
      </c>
      <c r="H49" s="153">
        <v>1</v>
      </c>
      <c r="I49" s="153">
        <v>1</v>
      </c>
      <c r="J49" s="153">
        <v>0</v>
      </c>
      <c r="K49" s="153">
        <v>0</v>
      </c>
      <c r="L49" s="153">
        <v>0</v>
      </c>
      <c r="M49" s="153">
        <v>0</v>
      </c>
      <c r="N49" s="153"/>
      <c r="O49"/>
      <c r="P49"/>
      <c r="Q49"/>
      <c r="R49"/>
      <c r="S49"/>
    </row>
    <row r="50" spans="1:19" ht="18" x14ac:dyDescent="0.25">
      <c r="A50" s="148" t="s">
        <v>315</v>
      </c>
      <c r="B50" s="151" t="s">
        <v>316</v>
      </c>
      <c r="C50" s="148" t="s">
        <v>183</v>
      </c>
      <c r="D50" s="148" t="str">
        <f t="shared" si="0"/>
        <v>ILAVE / POQUICHILLA</v>
      </c>
      <c r="E50" s="148" t="s">
        <v>179</v>
      </c>
      <c r="F50" s="148" t="s">
        <v>317</v>
      </c>
      <c r="G50" s="152">
        <v>1</v>
      </c>
      <c r="H50" s="153">
        <v>1</v>
      </c>
      <c r="I50" s="153">
        <v>1</v>
      </c>
      <c r="J50" s="153">
        <v>0</v>
      </c>
      <c r="K50" s="153">
        <v>0</v>
      </c>
      <c r="L50" s="153">
        <v>0</v>
      </c>
      <c r="M50" s="153">
        <v>0</v>
      </c>
      <c r="N50" s="153"/>
      <c r="O50"/>
      <c r="P50"/>
      <c r="Q50"/>
      <c r="R50"/>
      <c r="S50"/>
    </row>
    <row r="51" spans="1:19" ht="18" x14ac:dyDescent="0.25">
      <c r="A51" s="148" t="s">
        <v>318</v>
      </c>
      <c r="B51" s="151">
        <v>711</v>
      </c>
      <c r="C51" s="148" t="s">
        <v>183</v>
      </c>
      <c r="D51" s="148" t="str">
        <f t="shared" si="0"/>
        <v>ILAVE / ROSACANI</v>
      </c>
      <c r="E51" s="148" t="s">
        <v>179</v>
      </c>
      <c r="F51" s="148" t="s">
        <v>319</v>
      </c>
      <c r="G51" s="152">
        <v>2</v>
      </c>
      <c r="H51" s="153">
        <v>2</v>
      </c>
      <c r="I51" s="153">
        <v>0</v>
      </c>
      <c r="J51" s="153">
        <v>2</v>
      </c>
      <c r="K51" s="153">
        <v>0</v>
      </c>
      <c r="L51" s="153">
        <v>0</v>
      </c>
      <c r="M51" s="153">
        <v>0</v>
      </c>
      <c r="N51" s="153"/>
      <c r="O51"/>
      <c r="P51"/>
      <c r="Q51"/>
      <c r="R51"/>
      <c r="S51"/>
    </row>
    <row r="52" spans="1:19" ht="18" x14ac:dyDescent="0.25">
      <c r="A52" s="148" t="s">
        <v>320</v>
      </c>
      <c r="B52" s="151" t="s">
        <v>321</v>
      </c>
      <c r="C52" s="148" t="s">
        <v>183</v>
      </c>
      <c r="D52" s="148" t="str">
        <f t="shared" si="0"/>
        <v>ILAVE / SIRAYA</v>
      </c>
      <c r="E52" s="148" t="s">
        <v>179</v>
      </c>
      <c r="F52" s="148" t="s">
        <v>322</v>
      </c>
      <c r="G52" s="152">
        <v>2</v>
      </c>
      <c r="H52" s="153">
        <v>2</v>
      </c>
      <c r="I52" s="153">
        <v>0</v>
      </c>
      <c r="J52" s="153">
        <v>2</v>
      </c>
      <c r="K52" s="153">
        <v>0</v>
      </c>
      <c r="L52" s="153">
        <v>0</v>
      </c>
      <c r="M52" s="153">
        <v>0</v>
      </c>
      <c r="N52" s="153"/>
      <c r="O52"/>
      <c r="P52"/>
      <c r="Q52"/>
      <c r="R52"/>
      <c r="S52"/>
    </row>
    <row r="53" spans="1:19" ht="18" x14ac:dyDescent="0.25">
      <c r="A53" s="148" t="s">
        <v>323</v>
      </c>
      <c r="B53" s="151" t="s">
        <v>324</v>
      </c>
      <c r="C53" s="148" t="s">
        <v>183</v>
      </c>
      <c r="D53" s="148" t="str">
        <f t="shared" si="0"/>
        <v>ILAVE / TANAPACA</v>
      </c>
      <c r="E53" s="148" t="s">
        <v>179</v>
      </c>
      <c r="F53" s="148" t="s">
        <v>325</v>
      </c>
      <c r="G53" s="152">
        <v>1</v>
      </c>
      <c r="H53" s="153">
        <v>1</v>
      </c>
      <c r="I53" s="153">
        <v>1</v>
      </c>
      <c r="J53" s="153">
        <v>0</v>
      </c>
      <c r="K53" s="153">
        <v>0</v>
      </c>
      <c r="L53" s="153">
        <v>0</v>
      </c>
      <c r="M53" s="153">
        <v>0</v>
      </c>
      <c r="N53" s="153"/>
      <c r="O53"/>
      <c r="P53"/>
      <c r="Q53"/>
      <c r="R53"/>
      <c r="S53"/>
    </row>
    <row r="54" spans="1:19" ht="18" x14ac:dyDescent="0.25">
      <c r="A54" s="148" t="s">
        <v>326</v>
      </c>
      <c r="B54" s="151" t="s">
        <v>327</v>
      </c>
      <c r="C54" s="148" t="s">
        <v>183</v>
      </c>
      <c r="D54" s="148" t="str">
        <f t="shared" si="0"/>
        <v>ILAVE / LACACHI</v>
      </c>
      <c r="E54" s="148" t="s">
        <v>179</v>
      </c>
      <c r="F54" s="148" t="s">
        <v>328</v>
      </c>
      <c r="G54" s="152">
        <v>1</v>
      </c>
      <c r="H54" s="153">
        <v>1</v>
      </c>
      <c r="I54" s="153">
        <v>0</v>
      </c>
      <c r="J54" s="153">
        <v>1</v>
      </c>
      <c r="K54" s="153">
        <v>0</v>
      </c>
      <c r="L54" s="153">
        <v>0</v>
      </c>
      <c r="M54" s="153">
        <v>0</v>
      </c>
      <c r="N54" s="153"/>
      <c r="O54"/>
      <c r="P54"/>
      <c r="Q54"/>
      <c r="R54"/>
      <c r="S54"/>
    </row>
    <row r="55" spans="1:19" ht="27" x14ac:dyDescent="0.25">
      <c r="A55" s="148" t="s">
        <v>329</v>
      </c>
      <c r="B55" s="151" t="s">
        <v>330</v>
      </c>
      <c r="C55" s="148" t="s">
        <v>183</v>
      </c>
      <c r="D55" s="148" t="str">
        <f t="shared" si="0"/>
        <v>ILAVE / PAJJCHA CCACCAPI</v>
      </c>
      <c r="E55" s="148" t="s">
        <v>179</v>
      </c>
      <c r="F55" s="148" t="s">
        <v>331</v>
      </c>
      <c r="G55" s="152">
        <v>1</v>
      </c>
      <c r="H55" s="153">
        <v>1</v>
      </c>
      <c r="I55" s="153">
        <v>1</v>
      </c>
      <c r="J55" s="153">
        <v>0</v>
      </c>
      <c r="K55" s="153">
        <v>0</v>
      </c>
      <c r="L55" s="153">
        <v>0</v>
      </c>
      <c r="M55" s="153">
        <v>0</v>
      </c>
      <c r="N55" s="153"/>
      <c r="O55"/>
      <c r="P55"/>
      <c r="Q55"/>
      <c r="R55"/>
      <c r="S55"/>
    </row>
    <row r="56" spans="1:19" ht="27" x14ac:dyDescent="0.25">
      <c r="A56" s="148" t="s">
        <v>332</v>
      </c>
      <c r="B56" s="151" t="s">
        <v>333</v>
      </c>
      <c r="C56" s="148" t="s">
        <v>183</v>
      </c>
      <c r="D56" s="148" t="str">
        <f t="shared" si="0"/>
        <v>PILCUYO / PACCO BEBEDERO</v>
      </c>
      <c r="E56" s="148" t="s">
        <v>186</v>
      </c>
      <c r="F56" s="148" t="s">
        <v>334</v>
      </c>
      <c r="G56" s="152">
        <v>1</v>
      </c>
      <c r="H56" s="153">
        <v>1</v>
      </c>
      <c r="I56" s="153">
        <v>1</v>
      </c>
      <c r="J56" s="153">
        <v>0</v>
      </c>
      <c r="K56" s="153">
        <v>0</v>
      </c>
      <c r="L56" s="153">
        <v>0</v>
      </c>
      <c r="M56" s="153">
        <v>0</v>
      </c>
      <c r="N56" s="153"/>
      <c r="O56"/>
      <c r="P56"/>
      <c r="Q56"/>
      <c r="R56"/>
      <c r="S56"/>
    </row>
    <row r="57" spans="1:19" ht="18" x14ac:dyDescent="0.25">
      <c r="A57" s="148" t="s">
        <v>335</v>
      </c>
      <c r="B57" s="151" t="s">
        <v>336</v>
      </c>
      <c r="C57" s="148" t="s">
        <v>183</v>
      </c>
      <c r="D57" s="148" t="str">
        <f t="shared" si="0"/>
        <v>ILAVE / COLLATA</v>
      </c>
      <c r="E57" s="148" t="s">
        <v>179</v>
      </c>
      <c r="F57" s="148" t="s">
        <v>337</v>
      </c>
      <c r="G57" s="152">
        <v>1</v>
      </c>
      <c r="H57" s="153">
        <v>1</v>
      </c>
      <c r="I57" s="153">
        <v>1</v>
      </c>
      <c r="J57" s="153">
        <v>0</v>
      </c>
      <c r="K57" s="153">
        <v>0</v>
      </c>
      <c r="L57" s="153">
        <v>0</v>
      </c>
      <c r="M57" s="153">
        <v>0</v>
      </c>
      <c r="N57" s="153"/>
      <c r="O57"/>
      <c r="P57"/>
      <c r="Q57"/>
      <c r="R57"/>
      <c r="S57"/>
    </row>
    <row r="58" spans="1:19" ht="18" x14ac:dyDescent="0.25">
      <c r="A58" s="148" t="s">
        <v>338</v>
      </c>
      <c r="B58" s="151" t="s">
        <v>339</v>
      </c>
      <c r="C58" s="148" t="s">
        <v>183</v>
      </c>
      <c r="D58" s="148" t="str">
        <f t="shared" si="0"/>
        <v>ILAVE / HUANCARANI</v>
      </c>
      <c r="E58" s="148" t="s">
        <v>179</v>
      </c>
      <c r="F58" s="148" t="s">
        <v>340</v>
      </c>
      <c r="G58" s="152">
        <v>1</v>
      </c>
      <c r="H58" s="153">
        <v>1</v>
      </c>
      <c r="I58" s="153">
        <v>1</v>
      </c>
      <c r="J58" s="153">
        <v>0</v>
      </c>
      <c r="K58" s="153">
        <v>0</v>
      </c>
      <c r="L58" s="153">
        <v>0</v>
      </c>
      <c r="M58" s="153">
        <v>0</v>
      </c>
      <c r="N58" s="153"/>
      <c r="O58"/>
      <c r="P58"/>
      <c r="Q58"/>
      <c r="R58"/>
      <c r="S58"/>
    </row>
    <row r="59" spans="1:19" ht="27" x14ac:dyDescent="0.25">
      <c r="A59" s="148" t="s">
        <v>341</v>
      </c>
      <c r="B59" s="151" t="s">
        <v>342</v>
      </c>
      <c r="C59" s="148" t="s">
        <v>183</v>
      </c>
      <c r="D59" s="148" t="str">
        <f t="shared" si="0"/>
        <v>ILAVE / COLLOCO HUAYCHANI</v>
      </c>
      <c r="E59" s="148" t="s">
        <v>179</v>
      </c>
      <c r="F59" s="148" t="s">
        <v>343</v>
      </c>
      <c r="G59" s="152">
        <v>1</v>
      </c>
      <c r="H59" s="153">
        <v>1</v>
      </c>
      <c r="I59" s="153">
        <v>1</v>
      </c>
      <c r="J59" s="153">
        <v>0</v>
      </c>
      <c r="K59" s="153">
        <v>0</v>
      </c>
      <c r="L59" s="153">
        <v>0</v>
      </c>
      <c r="M59" s="153">
        <v>0</v>
      </c>
      <c r="N59" s="153"/>
      <c r="O59"/>
      <c r="P59"/>
      <c r="Q59"/>
      <c r="R59"/>
      <c r="S59"/>
    </row>
    <row r="60" spans="1:19" ht="18" x14ac:dyDescent="0.25">
      <c r="A60" s="148" t="s">
        <v>344</v>
      </c>
      <c r="B60" s="151" t="s">
        <v>345</v>
      </c>
      <c r="C60" s="148" t="s">
        <v>183</v>
      </c>
      <c r="D60" s="148" t="str">
        <f t="shared" si="0"/>
        <v>SANTA ROSA / AYUPALCA</v>
      </c>
      <c r="E60" s="148" t="s">
        <v>190</v>
      </c>
      <c r="F60" s="148" t="s">
        <v>346</v>
      </c>
      <c r="G60" s="152">
        <v>1</v>
      </c>
      <c r="H60" s="153">
        <v>1</v>
      </c>
      <c r="I60" s="153">
        <v>0</v>
      </c>
      <c r="J60" s="153">
        <v>1</v>
      </c>
      <c r="K60" s="153">
        <v>0</v>
      </c>
      <c r="L60" s="153">
        <v>0</v>
      </c>
      <c r="M60" s="153">
        <v>0</v>
      </c>
      <c r="N60" s="153"/>
      <c r="O60"/>
      <c r="P60"/>
      <c r="Q60"/>
      <c r="R60"/>
      <c r="S60"/>
    </row>
    <row r="61" spans="1:19" ht="18" x14ac:dyDescent="0.25">
      <c r="A61" s="148" t="s">
        <v>347</v>
      </c>
      <c r="B61" s="151" t="s">
        <v>348</v>
      </c>
      <c r="C61" s="148" t="s">
        <v>183</v>
      </c>
      <c r="D61" s="148" t="str">
        <f t="shared" si="0"/>
        <v>SANTA ROSA / SULCANACA</v>
      </c>
      <c r="E61" s="148" t="s">
        <v>190</v>
      </c>
      <c r="F61" s="148" t="s">
        <v>349</v>
      </c>
      <c r="G61" s="152">
        <v>1</v>
      </c>
      <c r="H61" s="153">
        <v>1</v>
      </c>
      <c r="I61" s="153">
        <v>0</v>
      </c>
      <c r="J61" s="153">
        <v>1</v>
      </c>
      <c r="K61" s="153">
        <v>0</v>
      </c>
      <c r="L61" s="153">
        <v>0</v>
      </c>
      <c r="M61" s="153">
        <v>0</v>
      </c>
      <c r="N61" s="153"/>
      <c r="O61"/>
      <c r="P61"/>
      <c r="Q61"/>
      <c r="R61"/>
      <c r="S61"/>
    </row>
    <row r="62" spans="1:19" ht="18" x14ac:dyDescent="0.25">
      <c r="A62" s="148" t="s">
        <v>350</v>
      </c>
      <c r="B62" s="151" t="s">
        <v>351</v>
      </c>
      <c r="C62" s="148" t="s">
        <v>183</v>
      </c>
      <c r="D62" s="148" t="str">
        <f t="shared" si="0"/>
        <v>SANTA ROSA / MAZOCRUZ</v>
      </c>
      <c r="E62" s="148" t="s">
        <v>190</v>
      </c>
      <c r="F62" s="148" t="s">
        <v>352</v>
      </c>
      <c r="G62" s="152">
        <v>2</v>
      </c>
      <c r="H62" s="153">
        <v>2</v>
      </c>
      <c r="I62" s="153">
        <v>0</v>
      </c>
      <c r="J62" s="153">
        <v>2</v>
      </c>
      <c r="K62" s="153">
        <v>0</v>
      </c>
      <c r="L62" s="153">
        <v>0</v>
      </c>
      <c r="M62" s="153">
        <v>0</v>
      </c>
      <c r="N62" s="153"/>
      <c r="O62"/>
      <c r="P62"/>
      <c r="Q62"/>
      <c r="R62"/>
      <c r="S62"/>
    </row>
    <row r="63" spans="1:19" ht="18" x14ac:dyDescent="0.25">
      <c r="A63" s="148" t="s">
        <v>353</v>
      </c>
      <c r="B63" s="151" t="s">
        <v>354</v>
      </c>
      <c r="C63" s="148" t="s">
        <v>183</v>
      </c>
      <c r="D63" s="148" t="str">
        <f t="shared" si="0"/>
        <v>ILAVE / ILAVE</v>
      </c>
      <c r="E63" s="148" t="s">
        <v>179</v>
      </c>
      <c r="F63" s="148" t="s">
        <v>179</v>
      </c>
      <c r="G63" s="152">
        <v>2</v>
      </c>
      <c r="H63" s="153">
        <v>2</v>
      </c>
      <c r="I63" s="153">
        <v>1</v>
      </c>
      <c r="J63" s="153">
        <v>1</v>
      </c>
      <c r="K63" s="153">
        <v>0</v>
      </c>
      <c r="L63" s="153">
        <v>0</v>
      </c>
      <c r="M63" s="153">
        <v>0</v>
      </c>
      <c r="N63" s="153"/>
      <c r="O63"/>
      <c r="P63"/>
      <c r="Q63"/>
      <c r="R63"/>
      <c r="S63"/>
    </row>
    <row r="64" spans="1:19" ht="18" x14ac:dyDescent="0.25">
      <c r="A64" s="148" t="s">
        <v>355</v>
      </c>
      <c r="B64" s="151" t="s">
        <v>356</v>
      </c>
      <c r="C64" s="148" t="s">
        <v>183</v>
      </c>
      <c r="D64" s="148" t="str">
        <f t="shared" si="0"/>
        <v>ILAVE / CHECACHATA</v>
      </c>
      <c r="E64" s="148" t="s">
        <v>179</v>
      </c>
      <c r="F64" s="148" t="s">
        <v>357</v>
      </c>
      <c r="G64" s="152">
        <v>1</v>
      </c>
      <c r="H64" s="153">
        <v>1</v>
      </c>
      <c r="I64" s="153">
        <v>0</v>
      </c>
      <c r="J64" s="153">
        <v>1</v>
      </c>
      <c r="K64" s="153">
        <v>0</v>
      </c>
      <c r="L64" s="153">
        <v>0</v>
      </c>
      <c r="M64" s="153">
        <v>0</v>
      </c>
      <c r="N64" s="153"/>
      <c r="O64"/>
      <c r="P64"/>
      <c r="Q64"/>
      <c r="R64"/>
      <c r="S64"/>
    </row>
    <row r="65" spans="1:19" ht="18" x14ac:dyDescent="0.25">
      <c r="A65" s="148" t="s">
        <v>358</v>
      </c>
      <c r="B65" s="151" t="s">
        <v>359</v>
      </c>
      <c r="C65" s="148" t="s">
        <v>183</v>
      </c>
      <c r="D65" s="148" t="str">
        <f t="shared" si="0"/>
        <v>ILAVE / SIMILLACA</v>
      </c>
      <c r="E65" s="148" t="s">
        <v>179</v>
      </c>
      <c r="F65" s="148" t="s">
        <v>360</v>
      </c>
      <c r="G65" s="152">
        <v>1</v>
      </c>
      <c r="H65" s="153">
        <v>1</v>
      </c>
      <c r="I65" s="153">
        <v>1</v>
      </c>
      <c r="J65" s="153">
        <v>0</v>
      </c>
      <c r="K65" s="153">
        <v>0</v>
      </c>
      <c r="L65" s="153">
        <v>0</v>
      </c>
      <c r="M65" s="153">
        <v>0</v>
      </c>
      <c r="N65" s="153"/>
      <c r="O65"/>
      <c r="P65"/>
      <c r="Q65"/>
      <c r="R65"/>
      <c r="S65"/>
    </row>
    <row r="66" spans="1:19" ht="18" x14ac:dyDescent="0.25">
      <c r="A66" s="148" t="s">
        <v>361</v>
      </c>
      <c r="B66" s="151" t="s">
        <v>362</v>
      </c>
      <c r="C66" s="148" t="s">
        <v>183</v>
      </c>
      <c r="D66" s="148" t="str">
        <f t="shared" si="0"/>
        <v>ILAVE / CHALLOCOLLO</v>
      </c>
      <c r="E66" s="148" t="s">
        <v>179</v>
      </c>
      <c r="F66" s="148" t="s">
        <v>363</v>
      </c>
      <c r="G66" s="152">
        <v>1</v>
      </c>
      <c r="H66" s="153">
        <v>1</v>
      </c>
      <c r="I66" s="153">
        <v>1</v>
      </c>
      <c r="J66" s="153">
        <v>0</v>
      </c>
      <c r="K66" s="153">
        <v>0</v>
      </c>
      <c r="L66" s="153">
        <v>0</v>
      </c>
      <c r="M66" s="153">
        <v>0</v>
      </c>
      <c r="N66" s="153"/>
      <c r="O66"/>
      <c r="P66"/>
      <c r="Q66"/>
      <c r="R66"/>
      <c r="S66"/>
    </row>
    <row r="67" spans="1:19" ht="18" x14ac:dyDescent="0.25">
      <c r="A67" s="148" t="s">
        <v>364</v>
      </c>
      <c r="B67" s="151" t="s">
        <v>365</v>
      </c>
      <c r="C67" s="148" t="s">
        <v>183</v>
      </c>
      <c r="D67" s="148" t="str">
        <f t="shared" si="0"/>
        <v>ILAVE / APHARUNI</v>
      </c>
      <c r="E67" s="148" t="s">
        <v>179</v>
      </c>
      <c r="F67" s="148" t="s">
        <v>366</v>
      </c>
      <c r="G67" s="152">
        <v>1</v>
      </c>
      <c r="H67" s="153">
        <v>1</v>
      </c>
      <c r="I67" s="153">
        <v>1</v>
      </c>
      <c r="J67" s="153">
        <v>0</v>
      </c>
      <c r="K67" s="153">
        <v>0</v>
      </c>
      <c r="L67" s="153">
        <v>0</v>
      </c>
      <c r="M67" s="153">
        <v>0</v>
      </c>
      <c r="N67" s="153"/>
      <c r="O67"/>
      <c r="P67"/>
      <c r="Q67"/>
      <c r="R67"/>
      <c r="S67"/>
    </row>
    <row r="68" spans="1:19" ht="18" x14ac:dyDescent="0.25">
      <c r="A68" s="148" t="s">
        <v>367</v>
      </c>
      <c r="B68" s="151" t="s">
        <v>368</v>
      </c>
      <c r="C68" s="148" t="s">
        <v>183</v>
      </c>
      <c r="D68" s="148" t="str">
        <f t="shared" si="0"/>
        <v>ILAVE / JARANI</v>
      </c>
      <c r="E68" s="148" t="s">
        <v>179</v>
      </c>
      <c r="F68" s="148" t="s">
        <v>369</v>
      </c>
      <c r="G68" s="152">
        <v>1</v>
      </c>
      <c r="H68" s="153">
        <v>1</v>
      </c>
      <c r="I68" s="153">
        <v>1</v>
      </c>
      <c r="J68" s="153">
        <v>0</v>
      </c>
      <c r="K68" s="153">
        <v>0</v>
      </c>
      <c r="L68" s="153">
        <v>0</v>
      </c>
      <c r="M68" s="153">
        <v>0</v>
      </c>
      <c r="N68" s="153"/>
      <c r="O68"/>
      <c r="P68"/>
      <c r="Q68"/>
      <c r="R68"/>
      <c r="S68"/>
    </row>
    <row r="69" spans="1:19" ht="18" x14ac:dyDescent="0.25">
      <c r="A69" s="148" t="s">
        <v>370</v>
      </c>
      <c r="B69" s="151" t="s">
        <v>371</v>
      </c>
      <c r="C69" s="148" t="s">
        <v>183</v>
      </c>
      <c r="D69" s="148" t="str">
        <f t="shared" si="0"/>
        <v>ILAVE / COMPACAZO</v>
      </c>
      <c r="E69" s="148" t="s">
        <v>179</v>
      </c>
      <c r="F69" s="148" t="s">
        <v>372</v>
      </c>
      <c r="G69" s="152">
        <v>1</v>
      </c>
      <c r="H69" s="153">
        <v>1</v>
      </c>
      <c r="I69" s="153">
        <v>1</v>
      </c>
      <c r="J69" s="153">
        <v>0</v>
      </c>
      <c r="K69" s="153">
        <v>0</v>
      </c>
      <c r="L69" s="153">
        <v>0</v>
      </c>
      <c r="M69" s="153">
        <v>0</v>
      </c>
      <c r="N69" s="153"/>
      <c r="O69"/>
      <c r="P69"/>
      <c r="Q69"/>
      <c r="R69"/>
      <c r="S69"/>
    </row>
    <row r="70" spans="1:19" ht="18" x14ac:dyDescent="0.25">
      <c r="A70" s="148" t="s">
        <v>373</v>
      </c>
      <c r="B70" s="151" t="s">
        <v>374</v>
      </c>
      <c r="C70" s="148" t="s">
        <v>183</v>
      </c>
      <c r="D70" s="148" t="str">
        <f t="shared" ref="D70:D133" si="1">CONCATENATE(E70," / ",F70)</f>
        <v>ILAVE / PICHINCUTA</v>
      </c>
      <c r="E70" s="148" t="s">
        <v>179</v>
      </c>
      <c r="F70" s="148" t="s">
        <v>375</v>
      </c>
      <c r="G70" s="152">
        <v>1</v>
      </c>
      <c r="H70" s="153">
        <v>1</v>
      </c>
      <c r="I70" s="153">
        <v>1</v>
      </c>
      <c r="J70" s="153">
        <v>0</v>
      </c>
      <c r="K70" s="153">
        <v>0</v>
      </c>
      <c r="L70" s="153">
        <v>0</v>
      </c>
      <c r="M70" s="153">
        <v>0</v>
      </c>
      <c r="N70" s="153"/>
      <c r="O70"/>
      <c r="P70"/>
      <c r="Q70"/>
      <c r="R70"/>
      <c r="S70"/>
    </row>
    <row r="71" spans="1:19" ht="18" x14ac:dyDescent="0.25">
      <c r="A71" s="148" t="s">
        <v>376</v>
      </c>
      <c r="B71" s="151" t="s">
        <v>377</v>
      </c>
      <c r="C71" s="148" t="s">
        <v>183</v>
      </c>
      <c r="D71" s="148" t="str">
        <f t="shared" si="1"/>
        <v>ILAVE / CONCHACA</v>
      </c>
      <c r="E71" s="148" t="s">
        <v>179</v>
      </c>
      <c r="F71" s="148" t="s">
        <v>378</v>
      </c>
      <c r="G71" s="152">
        <v>2</v>
      </c>
      <c r="H71" s="153">
        <v>2</v>
      </c>
      <c r="I71" s="153">
        <v>1</v>
      </c>
      <c r="J71" s="153">
        <v>1</v>
      </c>
      <c r="K71" s="153">
        <v>0</v>
      </c>
      <c r="L71" s="153">
        <v>0</v>
      </c>
      <c r="M71" s="153">
        <v>0</v>
      </c>
      <c r="N71" s="153"/>
      <c r="O71"/>
      <c r="P71"/>
      <c r="Q71"/>
      <c r="R71"/>
      <c r="S71"/>
    </row>
    <row r="72" spans="1:19" ht="27" x14ac:dyDescent="0.25">
      <c r="A72" s="148" t="s">
        <v>379</v>
      </c>
      <c r="B72" s="151" t="s">
        <v>380</v>
      </c>
      <c r="C72" s="148" t="s">
        <v>183</v>
      </c>
      <c r="D72" s="148" t="str">
        <f t="shared" si="1"/>
        <v>ILAVE / HUARAHUARANI</v>
      </c>
      <c r="E72" s="148" t="s">
        <v>179</v>
      </c>
      <c r="F72" s="148" t="s">
        <v>381</v>
      </c>
      <c r="G72" s="152">
        <v>1</v>
      </c>
      <c r="H72" s="153">
        <v>1</v>
      </c>
      <c r="I72" s="153">
        <v>0</v>
      </c>
      <c r="J72" s="153">
        <v>1</v>
      </c>
      <c r="K72" s="153">
        <v>0</v>
      </c>
      <c r="L72" s="153">
        <v>0</v>
      </c>
      <c r="M72" s="153">
        <v>0</v>
      </c>
      <c r="N72" s="153"/>
      <c r="O72"/>
      <c r="P72"/>
      <c r="Q72"/>
      <c r="R72"/>
      <c r="S72"/>
    </row>
    <row r="73" spans="1:19" ht="18" x14ac:dyDescent="0.25">
      <c r="A73" s="148" t="s">
        <v>382</v>
      </c>
      <c r="B73" s="151" t="s">
        <v>383</v>
      </c>
      <c r="C73" s="148" t="s">
        <v>183</v>
      </c>
      <c r="D73" s="148" t="str">
        <f t="shared" si="1"/>
        <v>ILAVE / CUTINI PUCARA</v>
      </c>
      <c r="E73" s="148" t="s">
        <v>179</v>
      </c>
      <c r="F73" s="148" t="s">
        <v>384</v>
      </c>
      <c r="G73" s="152">
        <v>1</v>
      </c>
      <c r="H73" s="153">
        <v>1</v>
      </c>
      <c r="I73" s="153">
        <v>0</v>
      </c>
      <c r="J73" s="153">
        <v>1</v>
      </c>
      <c r="K73" s="153">
        <v>0</v>
      </c>
      <c r="L73" s="153">
        <v>0</v>
      </c>
      <c r="M73" s="153">
        <v>0</v>
      </c>
      <c r="N73" s="153"/>
      <c r="O73"/>
      <c r="P73"/>
      <c r="Q73"/>
      <c r="R73"/>
      <c r="S73"/>
    </row>
    <row r="74" spans="1:19" ht="27" x14ac:dyDescent="0.25">
      <c r="A74" s="148" t="s">
        <v>385</v>
      </c>
      <c r="B74" s="151" t="s">
        <v>386</v>
      </c>
      <c r="C74" s="148" t="s">
        <v>183</v>
      </c>
      <c r="D74" s="148" t="str">
        <f t="shared" si="1"/>
        <v>ILAVE / SANTA ROSA DE HUAYLLATA</v>
      </c>
      <c r="E74" s="148" t="s">
        <v>179</v>
      </c>
      <c r="F74" s="148" t="s">
        <v>387</v>
      </c>
      <c r="G74" s="152">
        <v>1</v>
      </c>
      <c r="H74" s="153">
        <v>1</v>
      </c>
      <c r="I74" s="153">
        <v>0</v>
      </c>
      <c r="J74" s="153">
        <v>1</v>
      </c>
      <c r="K74" s="153">
        <v>0</v>
      </c>
      <c r="L74" s="153">
        <v>0</v>
      </c>
      <c r="M74" s="153">
        <v>0</v>
      </c>
      <c r="N74" s="153"/>
      <c r="O74"/>
      <c r="P74"/>
      <c r="Q74"/>
      <c r="R74"/>
      <c r="S74"/>
    </row>
    <row r="75" spans="1:19" ht="18" x14ac:dyDescent="0.25">
      <c r="A75" s="148" t="s">
        <v>388</v>
      </c>
      <c r="B75" s="151" t="s">
        <v>389</v>
      </c>
      <c r="C75" s="148" t="s">
        <v>183</v>
      </c>
      <c r="D75" s="148" t="str">
        <f t="shared" si="1"/>
        <v>ILAVE / HUINI HUININI</v>
      </c>
      <c r="E75" s="148" t="s">
        <v>179</v>
      </c>
      <c r="F75" s="148" t="s">
        <v>390</v>
      </c>
      <c r="G75" s="152">
        <v>1</v>
      </c>
      <c r="H75" s="153">
        <v>1</v>
      </c>
      <c r="I75" s="153">
        <v>0</v>
      </c>
      <c r="J75" s="153">
        <v>1</v>
      </c>
      <c r="K75" s="153">
        <v>0</v>
      </c>
      <c r="L75" s="153">
        <v>0</v>
      </c>
      <c r="M75" s="153">
        <v>0</v>
      </c>
      <c r="N75" s="153"/>
      <c r="O75"/>
      <c r="P75"/>
      <c r="Q75"/>
      <c r="R75"/>
      <c r="S75"/>
    </row>
    <row r="76" spans="1:19" ht="18" x14ac:dyDescent="0.25">
      <c r="A76" s="148" t="s">
        <v>391</v>
      </c>
      <c r="B76" s="151" t="s">
        <v>392</v>
      </c>
      <c r="C76" s="148" t="s">
        <v>183</v>
      </c>
      <c r="D76" s="148" t="str">
        <f t="shared" si="1"/>
        <v>ILAVE / CALACOTA</v>
      </c>
      <c r="E76" s="148" t="s">
        <v>179</v>
      </c>
      <c r="F76" s="148" t="s">
        <v>393</v>
      </c>
      <c r="G76" s="152">
        <v>1</v>
      </c>
      <c r="H76" s="153">
        <v>1</v>
      </c>
      <c r="I76" s="153">
        <v>1</v>
      </c>
      <c r="J76" s="153">
        <v>0</v>
      </c>
      <c r="K76" s="153">
        <v>0</v>
      </c>
      <c r="L76" s="153">
        <v>0</v>
      </c>
      <c r="M76" s="153">
        <v>0</v>
      </c>
      <c r="N76" s="153"/>
      <c r="O76"/>
      <c r="P76"/>
      <c r="Q76"/>
      <c r="R76"/>
      <c r="S76"/>
    </row>
    <row r="77" spans="1:19" ht="27" x14ac:dyDescent="0.25">
      <c r="A77" s="148" t="s">
        <v>394</v>
      </c>
      <c r="B77" s="151" t="s">
        <v>395</v>
      </c>
      <c r="C77" s="148" t="s">
        <v>183</v>
      </c>
      <c r="D77" s="148" t="str">
        <f t="shared" si="1"/>
        <v>PILCUYO / CAÑA MAQUERA</v>
      </c>
      <c r="E77" s="148" t="s">
        <v>186</v>
      </c>
      <c r="F77" s="148" t="s">
        <v>396</v>
      </c>
      <c r="G77" s="152">
        <v>1</v>
      </c>
      <c r="H77" s="153">
        <v>1</v>
      </c>
      <c r="I77" s="153">
        <v>1</v>
      </c>
      <c r="J77" s="153">
        <v>0</v>
      </c>
      <c r="K77" s="153">
        <v>0</v>
      </c>
      <c r="L77" s="153">
        <v>0</v>
      </c>
      <c r="M77" s="153">
        <v>0</v>
      </c>
      <c r="N77" s="153"/>
      <c r="O77"/>
      <c r="P77"/>
      <c r="Q77"/>
      <c r="R77"/>
      <c r="S77"/>
    </row>
    <row r="78" spans="1:19" ht="36" x14ac:dyDescent="0.25">
      <c r="A78" s="148" t="s">
        <v>397</v>
      </c>
      <c r="B78" s="151" t="s">
        <v>398</v>
      </c>
      <c r="C78" s="148" t="s">
        <v>183</v>
      </c>
      <c r="D78" s="148" t="str">
        <f t="shared" si="1"/>
        <v>PILCUYO / TARACANCAMAYA / CANCAMAYA</v>
      </c>
      <c r="E78" s="148" t="s">
        <v>186</v>
      </c>
      <c r="F78" s="148" t="s">
        <v>399</v>
      </c>
      <c r="G78" s="152">
        <v>1</v>
      </c>
      <c r="H78" s="153">
        <v>1</v>
      </c>
      <c r="I78" s="153">
        <v>1</v>
      </c>
      <c r="J78" s="153">
        <v>0</v>
      </c>
      <c r="K78" s="153">
        <v>0</v>
      </c>
      <c r="L78" s="153">
        <v>0</v>
      </c>
      <c r="M78" s="153">
        <v>0</v>
      </c>
      <c r="N78" s="153"/>
      <c r="O78"/>
      <c r="P78"/>
      <c r="Q78"/>
      <c r="R78"/>
      <c r="S78"/>
    </row>
    <row r="79" spans="1:19" ht="18" x14ac:dyDescent="0.25">
      <c r="A79" s="148" t="s">
        <v>400</v>
      </c>
      <c r="B79" s="151" t="s">
        <v>401</v>
      </c>
      <c r="C79" s="148" t="s">
        <v>183</v>
      </c>
      <c r="D79" s="148" t="str">
        <f t="shared" si="1"/>
        <v>PILCUYO / MULLACANI</v>
      </c>
      <c r="E79" s="148" t="s">
        <v>186</v>
      </c>
      <c r="F79" s="148" t="s">
        <v>402</v>
      </c>
      <c r="G79" s="152">
        <v>1</v>
      </c>
      <c r="H79" s="153">
        <v>1</v>
      </c>
      <c r="I79" s="153">
        <v>1</v>
      </c>
      <c r="J79" s="153">
        <v>0</v>
      </c>
      <c r="K79" s="153">
        <v>0</v>
      </c>
      <c r="L79" s="153">
        <v>0</v>
      </c>
      <c r="M79" s="153">
        <v>0</v>
      </c>
      <c r="N79" s="153"/>
      <c r="O79"/>
      <c r="P79"/>
      <c r="Q79"/>
      <c r="R79"/>
      <c r="S79"/>
    </row>
    <row r="80" spans="1:19" ht="18" x14ac:dyDescent="0.25">
      <c r="A80" s="148" t="s">
        <v>403</v>
      </c>
      <c r="B80" s="151" t="s">
        <v>404</v>
      </c>
      <c r="C80" s="148" t="s">
        <v>183</v>
      </c>
      <c r="D80" s="148" t="str">
        <f t="shared" si="1"/>
        <v>PILCUYO / QUETY</v>
      </c>
      <c r="E80" s="148" t="s">
        <v>186</v>
      </c>
      <c r="F80" s="148" t="s">
        <v>405</v>
      </c>
      <c r="G80" s="152">
        <v>1</v>
      </c>
      <c r="H80" s="153">
        <v>1</v>
      </c>
      <c r="I80" s="153">
        <v>1</v>
      </c>
      <c r="J80" s="153">
        <v>0</v>
      </c>
      <c r="K80" s="153">
        <v>0</v>
      </c>
      <c r="L80" s="153">
        <v>0</v>
      </c>
      <c r="M80" s="153">
        <v>0</v>
      </c>
      <c r="N80" s="153"/>
      <c r="O80"/>
      <c r="P80"/>
      <c r="Q80"/>
      <c r="R80"/>
      <c r="S80"/>
    </row>
    <row r="81" spans="1:19" ht="18" x14ac:dyDescent="0.25">
      <c r="A81" s="148" t="s">
        <v>406</v>
      </c>
      <c r="B81" s="151" t="s">
        <v>407</v>
      </c>
      <c r="C81" s="148" t="s">
        <v>183</v>
      </c>
      <c r="D81" s="148" t="str">
        <f t="shared" si="1"/>
        <v>PILCUYO / HUARIQUISAMA</v>
      </c>
      <c r="E81" s="148" t="s">
        <v>186</v>
      </c>
      <c r="F81" s="148" t="s">
        <v>408</v>
      </c>
      <c r="G81" s="152">
        <v>1</v>
      </c>
      <c r="H81" s="153">
        <v>1</v>
      </c>
      <c r="I81" s="153">
        <v>1</v>
      </c>
      <c r="J81" s="153">
        <v>0</v>
      </c>
      <c r="K81" s="153">
        <v>0</v>
      </c>
      <c r="L81" s="153">
        <v>0</v>
      </c>
      <c r="M81" s="153">
        <v>0</v>
      </c>
      <c r="N81" s="153"/>
      <c r="O81"/>
      <c r="P81"/>
      <c r="Q81"/>
      <c r="R81"/>
      <c r="S81"/>
    </row>
    <row r="82" spans="1:19" ht="27" x14ac:dyDescent="0.25">
      <c r="A82" s="148" t="s">
        <v>409</v>
      </c>
      <c r="B82" s="151" t="s">
        <v>410</v>
      </c>
      <c r="C82" s="148" t="s">
        <v>183</v>
      </c>
      <c r="D82" s="148" t="str">
        <f t="shared" si="1"/>
        <v>PILCUYO / CHOJÑA CHOJÑANI</v>
      </c>
      <c r="E82" s="148" t="s">
        <v>186</v>
      </c>
      <c r="F82" s="148" t="s">
        <v>411</v>
      </c>
      <c r="G82" s="152">
        <v>1</v>
      </c>
      <c r="H82" s="153">
        <v>1</v>
      </c>
      <c r="I82" s="153">
        <v>1</v>
      </c>
      <c r="J82" s="153">
        <v>0</v>
      </c>
      <c r="K82" s="153">
        <v>0</v>
      </c>
      <c r="L82" s="153">
        <v>0</v>
      </c>
      <c r="M82" s="153">
        <v>0</v>
      </c>
      <c r="N82" s="153"/>
      <c r="O82"/>
      <c r="P82"/>
      <c r="Q82"/>
      <c r="R82"/>
      <c r="S82"/>
    </row>
    <row r="83" spans="1:19" ht="27" x14ac:dyDescent="0.25">
      <c r="A83" s="148" t="s">
        <v>412</v>
      </c>
      <c r="B83" s="151" t="s">
        <v>413</v>
      </c>
      <c r="C83" s="148" t="s">
        <v>183</v>
      </c>
      <c r="D83" s="148" t="str">
        <f t="shared" si="1"/>
        <v>PILCUYO / CHAULLACAMANI</v>
      </c>
      <c r="E83" s="148" t="s">
        <v>186</v>
      </c>
      <c r="F83" s="148" t="s">
        <v>414</v>
      </c>
      <c r="G83" s="152">
        <v>1</v>
      </c>
      <c r="H83" s="153">
        <v>1</v>
      </c>
      <c r="I83" s="153">
        <v>0</v>
      </c>
      <c r="J83" s="153">
        <v>1</v>
      </c>
      <c r="K83" s="153">
        <v>0</v>
      </c>
      <c r="L83" s="153">
        <v>0</v>
      </c>
      <c r="M83" s="153">
        <v>0</v>
      </c>
      <c r="N83" s="153"/>
      <c r="O83"/>
      <c r="P83"/>
      <c r="Q83"/>
      <c r="R83"/>
      <c r="S83"/>
    </row>
    <row r="84" spans="1:19" ht="27" x14ac:dyDescent="0.25">
      <c r="A84" s="148" t="s">
        <v>415</v>
      </c>
      <c r="B84" s="151" t="s">
        <v>416</v>
      </c>
      <c r="C84" s="148" t="s">
        <v>183</v>
      </c>
      <c r="D84" s="148" t="str">
        <f t="shared" si="1"/>
        <v>PILCUYO / YAJACIRCATUYO / TUYO / TUCO</v>
      </c>
      <c r="E84" s="148" t="s">
        <v>186</v>
      </c>
      <c r="F84" s="148" t="s">
        <v>417</v>
      </c>
      <c r="G84" s="152">
        <v>1</v>
      </c>
      <c r="H84" s="153">
        <v>1</v>
      </c>
      <c r="I84" s="153">
        <v>0</v>
      </c>
      <c r="J84" s="153">
        <v>1</v>
      </c>
      <c r="K84" s="153">
        <v>0</v>
      </c>
      <c r="L84" s="153">
        <v>0</v>
      </c>
      <c r="M84" s="153">
        <v>0</v>
      </c>
      <c r="N84" s="153"/>
      <c r="O84"/>
      <c r="P84"/>
      <c r="Q84"/>
      <c r="R84"/>
      <c r="S84"/>
    </row>
    <row r="85" spans="1:19" ht="18" x14ac:dyDescent="0.25">
      <c r="A85" s="148" t="s">
        <v>418</v>
      </c>
      <c r="B85" s="151" t="s">
        <v>419</v>
      </c>
      <c r="C85" s="148" t="s">
        <v>183</v>
      </c>
      <c r="D85" s="148" t="str">
        <f t="shared" si="1"/>
        <v>PILCUYO / HUAYLLATA</v>
      </c>
      <c r="E85" s="148" t="s">
        <v>186</v>
      </c>
      <c r="F85" s="148" t="s">
        <v>420</v>
      </c>
      <c r="G85" s="152">
        <v>1</v>
      </c>
      <c r="H85" s="153">
        <v>1</v>
      </c>
      <c r="I85" s="153">
        <v>1</v>
      </c>
      <c r="J85" s="153">
        <v>0</v>
      </c>
      <c r="K85" s="153">
        <v>0</v>
      </c>
      <c r="L85" s="153">
        <v>0</v>
      </c>
      <c r="M85" s="153">
        <v>0</v>
      </c>
      <c r="N85" s="153"/>
      <c r="O85"/>
      <c r="P85"/>
      <c r="Q85"/>
      <c r="R85"/>
      <c r="S85"/>
    </row>
    <row r="86" spans="1:19" ht="27" x14ac:dyDescent="0.25">
      <c r="A86" s="148" t="s">
        <v>421</v>
      </c>
      <c r="B86" s="151" t="s">
        <v>422</v>
      </c>
      <c r="C86" s="148" t="s">
        <v>183</v>
      </c>
      <c r="D86" s="148" t="str">
        <f t="shared" si="1"/>
        <v>PILCUYO / PACCO CUSULLANA</v>
      </c>
      <c r="E86" s="148" t="s">
        <v>186</v>
      </c>
      <c r="F86" s="148" t="s">
        <v>423</v>
      </c>
      <c r="G86" s="152">
        <v>1</v>
      </c>
      <c r="H86" s="153">
        <v>1</v>
      </c>
      <c r="I86" s="153">
        <v>1</v>
      </c>
      <c r="J86" s="153">
        <v>0</v>
      </c>
      <c r="K86" s="153">
        <v>0</v>
      </c>
      <c r="L86" s="153">
        <v>0</v>
      </c>
      <c r="M86" s="153">
        <v>0</v>
      </c>
      <c r="N86" s="153"/>
      <c r="O86"/>
      <c r="P86"/>
      <c r="Q86"/>
      <c r="R86"/>
      <c r="S86"/>
    </row>
    <row r="87" spans="1:19" ht="18" x14ac:dyDescent="0.25">
      <c r="A87" s="148" t="s">
        <v>424</v>
      </c>
      <c r="B87" s="151" t="s">
        <v>425</v>
      </c>
      <c r="C87" s="148" t="s">
        <v>183</v>
      </c>
      <c r="D87" s="148" t="str">
        <f t="shared" si="1"/>
        <v>SANTA ROSA / PROVIDENCIA</v>
      </c>
      <c r="E87" s="148" t="s">
        <v>190</v>
      </c>
      <c r="F87" s="148" t="s">
        <v>426</v>
      </c>
      <c r="G87" s="152">
        <v>1</v>
      </c>
      <c r="H87" s="153">
        <v>1</v>
      </c>
      <c r="I87" s="153">
        <v>1</v>
      </c>
      <c r="J87" s="153">
        <v>0</v>
      </c>
      <c r="K87" s="153">
        <v>0</v>
      </c>
      <c r="L87" s="153">
        <v>0</v>
      </c>
      <c r="M87" s="153">
        <v>0</v>
      </c>
      <c r="N87" s="153"/>
      <c r="O87"/>
      <c r="P87"/>
      <c r="Q87"/>
      <c r="R87"/>
      <c r="S87"/>
    </row>
    <row r="88" spans="1:19" ht="18" x14ac:dyDescent="0.25">
      <c r="A88" s="148" t="s">
        <v>427</v>
      </c>
      <c r="B88" s="151" t="s">
        <v>428</v>
      </c>
      <c r="C88" s="148" t="s">
        <v>183</v>
      </c>
      <c r="D88" s="148" t="str">
        <f t="shared" si="1"/>
        <v>ILAVE / PIÑUTANI</v>
      </c>
      <c r="E88" s="148" t="s">
        <v>179</v>
      </c>
      <c r="F88" s="148" t="s">
        <v>429</v>
      </c>
      <c r="G88" s="152">
        <v>1</v>
      </c>
      <c r="H88" s="153">
        <v>1</v>
      </c>
      <c r="I88" s="153">
        <v>1</v>
      </c>
      <c r="J88" s="153">
        <v>0</v>
      </c>
      <c r="K88" s="153">
        <v>0</v>
      </c>
      <c r="L88" s="153">
        <v>0</v>
      </c>
      <c r="M88" s="153">
        <v>0</v>
      </c>
      <c r="N88" s="153"/>
      <c r="O88"/>
      <c r="P88"/>
      <c r="Q88"/>
      <c r="R88"/>
      <c r="S88"/>
    </row>
    <row r="89" spans="1:19" ht="18" x14ac:dyDescent="0.25">
      <c r="A89" s="148" t="s">
        <v>430</v>
      </c>
      <c r="B89" s="151" t="s">
        <v>431</v>
      </c>
      <c r="C89" s="148" t="s">
        <v>183</v>
      </c>
      <c r="D89" s="148" t="str">
        <f t="shared" si="1"/>
        <v>PILCUYO / JALLUYO</v>
      </c>
      <c r="E89" s="148" t="s">
        <v>186</v>
      </c>
      <c r="F89" s="148" t="s">
        <v>432</v>
      </c>
      <c r="G89" s="152">
        <v>2</v>
      </c>
      <c r="H89" s="153">
        <v>2</v>
      </c>
      <c r="I89" s="153">
        <v>1</v>
      </c>
      <c r="J89" s="153">
        <v>1</v>
      </c>
      <c r="K89" s="153">
        <v>0</v>
      </c>
      <c r="L89" s="153">
        <v>0</v>
      </c>
      <c r="M89" s="153">
        <v>0</v>
      </c>
      <c r="N89" s="153"/>
      <c r="O89"/>
      <c r="P89"/>
      <c r="Q89"/>
      <c r="R89"/>
      <c r="S89"/>
    </row>
    <row r="90" spans="1:19" ht="18" x14ac:dyDescent="0.25">
      <c r="A90" s="148" t="s">
        <v>433</v>
      </c>
      <c r="B90" s="151" t="s">
        <v>434</v>
      </c>
      <c r="C90" s="148" t="s">
        <v>183</v>
      </c>
      <c r="D90" s="148" t="str">
        <f t="shared" si="1"/>
        <v>ILAVE / CHURO LOPEZ</v>
      </c>
      <c r="E90" s="148" t="s">
        <v>179</v>
      </c>
      <c r="F90" s="148" t="s">
        <v>435</v>
      </c>
      <c r="G90" s="152">
        <v>2</v>
      </c>
      <c r="H90" s="153">
        <v>2</v>
      </c>
      <c r="I90" s="153">
        <v>0</v>
      </c>
      <c r="J90" s="153">
        <v>2</v>
      </c>
      <c r="K90" s="153">
        <v>0</v>
      </c>
      <c r="L90" s="153">
        <v>0</v>
      </c>
      <c r="M90" s="153">
        <v>0</v>
      </c>
      <c r="N90" s="153"/>
      <c r="O90"/>
      <c r="P90"/>
      <c r="Q90"/>
      <c r="R90"/>
      <c r="S90"/>
    </row>
    <row r="91" spans="1:19" ht="18" x14ac:dyDescent="0.25">
      <c r="A91" s="148" t="s">
        <v>436</v>
      </c>
      <c r="B91" s="151" t="s">
        <v>437</v>
      </c>
      <c r="C91" s="148" t="s">
        <v>183</v>
      </c>
      <c r="D91" s="148" t="str">
        <f t="shared" si="1"/>
        <v>ILAVE / ILAVE</v>
      </c>
      <c r="E91" s="148" t="s">
        <v>179</v>
      </c>
      <c r="F91" s="148" t="s">
        <v>179</v>
      </c>
      <c r="G91" s="152">
        <v>1</v>
      </c>
      <c r="H91" s="153">
        <v>1</v>
      </c>
      <c r="I91" s="153">
        <v>1</v>
      </c>
      <c r="J91" s="153">
        <v>0</v>
      </c>
      <c r="K91" s="153">
        <v>0</v>
      </c>
      <c r="L91" s="153">
        <v>0</v>
      </c>
      <c r="M91" s="153">
        <v>0</v>
      </c>
      <c r="N91" s="153"/>
      <c r="O91"/>
      <c r="P91"/>
      <c r="Q91"/>
      <c r="R91"/>
      <c r="S91"/>
    </row>
    <row r="92" spans="1:19" ht="27" x14ac:dyDescent="0.25">
      <c r="A92" s="148" t="s">
        <v>438</v>
      </c>
      <c r="B92" s="151" t="s">
        <v>439</v>
      </c>
      <c r="C92" s="148" t="s">
        <v>183</v>
      </c>
      <c r="D92" s="148" t="str">
        <f t="shared" si="1"/>
        <v>CAPAZO / ROSARIO ALTO ANCOMARCA</v>
      </c>
      <c r="E92" s="148" t="s">
        <v>277</v>
      </c>
      <c r="F92" s="148" t="s">
        <v>440</v>
      </c>
      <c r="G92" s="152">
        <v>1</v>
      </c>
      <c r="H92" s="153">
        <v>1</v>
      </c>
      <c r="I92" s="153">
        <v>0</v>
      </c>
      <c r="J92" s="153">
        <v>1</v>
      </c>
      <c r="K92" s="153">
        <v>0</v>
      </c>
      <c r="L92" s="153">
        <v>0</v>
      </c>
      <c r="M92" s="153">
        <v>0</v>
      </c>
      <c r="N92" s="153"/>
      <c r="O92"/>
      <c r="P92"/>
      <c r="Q92"/>
      <c r="R92"/>
      <c r="S92"/>
    </row>
    <row r="93" spans="1:19" ht="18" x14ac:dyDescent="0.25">
      <c r="A93" s="148" t="s">
        <v>441</v>
      </c>
      <c r="B93" s="151" t="s">
        <v>442</v>
      </c>
      <c r="C93" s="148" t="s">
        <v>183</v>
      </c>
      <c r="D93" s="148" t="str">
        <f t="shared" si="1"/>
        <v>ILAVE / SANTA MARIA</v>
      </c>
      <c r="E93" s="148" t="s">
        <v>179</v>
      </c>
      <c r="F93" s="148" t="s">
        <v>443</v>
      </c>
      <c r="G93" s="152">
        <v>1</v>
      </c>
      <c r="H93" s="153">
        <v>1</v>
      </c>
      <c r="I93" s="153">
        <v>1</v>
      </c>
      <c r="J93" s="153">
        <v>0</v>
      </c>
      <c r="K93" s="153">
        <v>0</v>
      </c>
      <c r="L93" s="153">
        <v>0</v>
      </c>
      <c r="M93" s="153">
        <v>0</v>
      </c>
      <c r="N93" s="153"/>
      <c r="O93"/>
      <c r="P93"/>
      <c r="Q93"/>
      <c r="R93"/>
      <c r="S93"/>
    </row>
    <row r="94" spans="1:19" ht="18" x14ac:dyDescent="0.25">
      <c r="A94" s="148" t="s">
        <v>444</v>
      </c>
      <c r="B94" s="151" t="s">
        <v>445</v>
      </c>
      <c r="C94" s="148" t="s">
        <v>183</v>
      </c>
      <c r="D94" s="148" t="str">
        <f t="shared" si="1"/>
        <v>ILAVE / ANCASAYA</v>
      </c>
      <c r="E94" s="148" t="s">
        <v>179</v>
      </c>
      <c r="F94" s="148" t="s">
        <v>446</v>
      </c>
      <c r="G94" s="152">
        <v>1</v>
      </c>
      <c r="H94" s="153">
        <v>1</v>
      </c>
      <c r="I94" s="153">
        <v>1</v>
      </c>
      <c r="J94" s="153">
        <v>0</v>
      </c>
      <c r="K94" s="153">
        <v>0</v>
      </c>
      <c r="L94" s="153">
        <v>0</v>
      </c>
      <c r="M94" s="153">
        <v>0</v>
      </c>
      <c r="N94" s="153"/>
      <c r="O94"/>
      <c r="P94"/>
      <c r="Q94"/>
      <c r="R94"/>
      <c r="S94"/>
    </row>
    <row r="95" spans="1:19" ht="18" x14ac:dyDescent="0.25">
      <c r="A95" s="148" t="s">
        <v>447</v>
      </c>
      <c r="B95" s="151" t="s">
        <v>448</v>
      </c>
      <c r="C95" s="148" t="s">
        <v>183</v>
      </c>
      <c r="D95" s="148" t="str">
        <f t="shared" si="1"/>
        <v>ILAVE / CHIRIMAYA</v>
      </c>
      <c r="E95" s="148" t="s">
        <v>179</v>
      </c>
      <c r="F95" s="148" t="s">
        <v>449</v>
      </c>
      <c r="G95" s="152">
        <v>1</v>
      </c>
      <c r="H95" s="153">
        <v>1</v>
      </c>
      <c r="I95" s="153">
        <v>1</v>
      </c>
      <c r="J95" s="153">
        <v>0</v>
      </c>
      <c r="K95" s="153">
        <v>0</v>
      </c>
      <c r="L95" s="153">
        <v>0</v>
      </c>
      <c r="M95" s="153">
        <v>0</v>
      </c>
      <c r="N95" s="153"/>
      <c r="O95"/>
      <c r="P95"/>
      <c r="Q95"/>
      <c r="R95"/>
      <c r="S95"/>
    </row>
    <row r="96" spans="1:19" ht="18" x14ac:dyDescent="0.25">
      <c r="A96" s="148" t="s">
        <v>450</v>
      </c>
      <c r="B96" s="151" t="s">
        <v>451</v>
      </c>
      <c r="C96" s="148" t="s">
        <v>183</v>
      </c>
      <c r="D96" s="148" t="str">
        <f t="shared" si="1"/>
        <v>ILAVE / LACOTUYO</v>
      </c>
      <c r="E96" s="148" t="s">
        <v>179</v>
      </c>
      <c r="F96" s="148" t="s">
        <v>452</v>
      </c>
      <c r="G96" s="152">
        <v>1</v>
      </c>
      <c r="H96" s="153">
        <v>1</v>
      </c>
      <c r="I96" s="153">
        <v>1</v>
      </c>
      <c r="J96" s="153">
        <v>0</v>
      </c>
      <c r="K96" s="153">
        <v>0</v>
      </c>
      <c r="L96" s="153">
        <v>0</v>
      </c>
      <c r="M96" s="153">
        <v>0</v>
      </c>
      <c r="N96" s="153"/>
      <c r="O96"/>
      <c r="P96"/>
      <c r="Q96"/>
      <c r="R96"/>
      <c r="S96"/>
    </row>
    <row r="97" spans="1:19" ht="27" x14ac:dyDescent="0.25">
      <c r="A97" s="148" t="s">
        <v>453</v>
      </c>
      <c r="B97" s="151" t="s">
        <v>454</v>
      </c>
      <c r="C97" s="148" t="s">
        <v>183</v>
      </c>
      <c r="D97" s="148" t="str">
        <f t="shared" si="1"/>
        <v>CAPAZO / SAN JOSE DE ANCOMARCA</v>
      </c>
      <c r="E97" s="148" t="s">
        <v>277</v>
      </c>
      <c r="F97" s="148" t="s">
        <v>455</v>
      </c>
      <c r="G97" s="152">
        <v>1</v>
      </c>
      <c r="H97" s="153">
        <v>1</v>
      </c>
      <c r="I97" s="153">
        <v>0</v>
      </c>
      <c r="J97" s="153">
        <v>1</v>
      </c>
      <c r="K97" s="153">
        <v>0</v>
      </c>
      <c r="L97" s="153">
        <v>0</v>
      </c>
      <c r="M97" s="153">
        <v>0</v>
      </c>
      <c r="N97" s="153"/>
      <c r="O97"/>
      <c r="P97"/>
      <c r="Q97"/>
      <c r="R97"/>
      <c r="S97"/>
    </row>
    <row r="98" spans="1:19" ht="18" x14ac:dyDescent="0.25">
      <c r="A98" s="148" t="s">
        <v>456</v>
      </c>
      <c r="B98" s="151" t="s">
        <v>457</v>
      </c>
      <c r="C98" s="148" t="s">
        <v>183</v>
      </c>
      <c r="D98" s="148" t="str">
        <f t="shared" si="1"/>
        <v>ILAVE / COLLPUYO</v>
      </c>
      <c r="E98" s="148" t="s">
        <v>179</v>
      </c>
      <c r="F98" s="148" t="s">
        <v>458</v>
      </c>
      <c r="G98" s="152">
        <v>1</v>
      </c>
      <c r="H98" s="153">
        <v>1</v>
      </c>
      <c r="I98" s="153">
        <v>1</v>
      </c>
      <c r="J98" s="153">
        <v>0</v>
      </c>
      <c r="K98" s="153">
        <v>0</v>
      </c>
      <c r="L98" s="153">
        <v>0</v>
      </c>
      <c r="M98" s="153">
        <v>0</v>
      </c>
      <c r="N98" s="153"/>
      <c r="O98"/>
      <c r="P98"/>
      <c r="Q98"/>
      <c r="R98"/>
      <c r="S98"/>
    </row>
    <row r="99" spans="1:19" ht="18" x14ac:dyDescent="0.25">
      <c r="A99" s="148" t="s">
        <v>459</v>
      </c>
      <c r="B99" s="151" t="s">
        <v>460</v>
      </c>
      <c r="C99" s="148" t="s">
        <v>183</v>
      </c>
      <c r="D99" s="148" t="str">
        <f t="shared" si="1"/>
        <v>CONDURIRI / SALES GRANDE</v>
      </c>
      <c r="E99" s="148" t="s">
        <v>200</v>
      </c>
      <c r="F99" s="148" t="s">
        <v>461</v>
      </c>
      <c r="G99" s="152">
        <v>1</v>
      </c>
      <c r="H99" s="153">
        <v>1</v>
      </c>
      <c r="I99" s="153">
        <v>0</v>
      </c>
      <c r="J99" s="153">
        <v>1</v>
      </c>
      <c r="K99" s="153">
        <v>0</v>
      </c>
      <c r="L99" s="153">
        <v>0</v>
      </c>
      <c r="M99" s="153">
        <v>0</v>
      </c>
      <c r="N99" s="153"/>
      <c r="O99"/>
      <c r="P99"/>
      <c r="Q99"/>
      <c r="R99"/>
      <c r="S99"/>
    </row>
    <row r="100" spans="1:19" ht="18" x14ac:dyDescent="0.25">
      <c r="A100" s="148" t="s">
        <v>462</v>
      </c>
      <c r="B100" s="151" t="s">
        <v>463</v>
      </c>
      <c r="C100" s="148" t="s">
        <v>183</v>
      </c>
      <c r="D100" s="148" t="str">
        <f t="shared" si="1"/>
        <v>ILAVE / CHOQUE</v>
      </c>
      <c r="E100" s="148" t="s">
        <v>179</v>
      </c>
      <c r="F100" s="148" t="s">
        <v>464</v>
      </c>
      <c r="G100" s="152">
        <v>1</v>
      </c>
      <c r="H100" s="153">
        <v>1</v>
      </c>
      <c r="I100" s="153">
        <v>1</v>
      </c>
      <c r="J100" s="153">
        <v>0</v>
      </c>
      <c r="K100" s="153">
        <v>0</v>
      </c>
      <c r="L100" s="153">
        <v>0</v>
      </c>
      <c r="M100" s="153">
        <v>0</v>
      </c>
      <c r="N100" s="153"/>
      <c r="O100"/>
      <c r="P100"/>
      <c r="Q100"/>
      <c r="R100"/>
      <c r="S100"/>
    </row>
    <row r="101" spans="1:19" ht="18" x14ac:dyDescent="0.25">
      <c r="A101" s="148" t="s">
        <v>465</v>
      </c>
      <c r="B101" s="151" t="s">
        <v>466</v>
      </c>
      <c r="C101" s="148" t="s">
        <v>183</v>
      </c>
      <c r="D101" s="148" t="str">
        <f t="shared" si="1"/>
        <v>ILAVE / CHUNTACOLLO</v>
      </c>
      <c r="E101" s="148" t="s">
        <v>179</v>
      </c>
      <c r="F101" s="148" t="s">
        <v>467</v>
      </c>
      <c r="G101" s="152">
        <v>3</v>
      </c>
      <c r="H101" s="153">
        <v>3</v>
      </c>
      <c r="I101" s="153">
        <v>1</v>
      </c>
      <c r="J101" s="153">
        <v>2</v>
      </c>
      <c r="K101" s="153">
        <v>0</v>
      </c>
      <c r="L101" s="153">
        <v>0</v>
      </c>
      <c r="M101" s="153">
        <v>0</v>
      </c>
      <c r="N101" s="153"/>
      <c r="O101"/>
      <c r="P101"/>
      <c r="Q101"/>
      <c r="R101"/>
      <c r="S101"/>
    </row>
    <row r="102" spans="1:19" ht="18" x14ac:dyDescent="0.25">
      <c r="A102" s="148" t="s">
        <v>468</v>
      </c>
      <c r="B102" s="151" t="s">
        <v>469</v>
      </c>
      <c r="C102" s="148" t="s">
        <v>183</v>
      </c>
      <c r="D102" s="148" t="str">
        <f t="shared" si="1"/>
        <v>SANTA ROSA / SAPACHULPA</v>
      </c>
      <c r="E102" s="148" t="s">
        <v>190</v>
      </c>
      <c r="F102" s="148" t="s">
        <v>470</v>
      </c>
      <c r="G102" s="152">
        <v>2</v>
      </c>
      <c r="H102" s="153">
        <v>2</v>
      </c>
      <c r="I102" s="153">
        <v>0</v>
      </c>
      <c r="J102" s="153">
        <v>2</v>
      </c>
      <c r="K102" s="153">
        <v>0</v>
      </c>
      <c r="L102" s="153">
        <v>0</v>
      </c>
      <c r="M102" s="153">
        <v>0</v>
      </c>
      <c r="N102" s="153"/>
      <c r="O102"/>
      <c r="P102"/>
      <c r="Q102"/>
      <c r="R102"/>
      <c r="S102"/>
    </row>
    <row r="103" spans="1:19" ht="27" x14ac:dyDescent="0.25">
      <c r="A103" s="148" t="s">
        <v>471</v>
      </c>
      <c r="B103" s="151" t="s">
        <v>472</v>
      </c>
      <c r="C103" s="148" t="s">
        <v>183</v>
      </c>
      <c r="D103" s="148" t="str">
        <f t="shared" si="1"/>
        <v>ILAVE / CHOCCOQUELICANI</v>
      </c>
      <c r="E103" s="148" t="s">
        <v>179</v>
      </c>
      <c r="F103" s="148" t="s">
        <v>473</v>
      </c>
      <c r="G103" s="152">
        <v>1</v>
      </c>
      <c r="H103" s="153">
        <v>1</v>
      </c>
      <c r="I103" s="153">
        <v>0</v>
      </c>
      <c r="J103" s="153">
        <v>1</v>
      </c>
      <c r="K103" s="153">
        <v>0</v>
      </c>
      <c r="L103" s="153">
        <v>0</v>
      </c>
      <c r="M103" s="153">
        <v>0</v>
      </c>
      <c r="N103" s="153"/>
      <c r="O103"/>
      <c r="P103"/>
      <c r="Q103"/>
      <c r="R103"/>
      <c r="S103"/>
    </row>
    <row r="104" spans="1:19" ht="18" x14ac:dyDescent="0.25">
      <c r="A104" s="148" t="s">
        <v>474</v>
      </c>
      <c r="B104" s="151" t="s">
        <v>475</v>
      </c>
      <c r="C104" s="148" t="s">
        <v>183</v>
      </c>
      <c r="D104" s="148" t="str">
        <f t="shared" si="1"/>
        <v>ILAVE / ILAVE</v>
      </c>
      <c r="E104" s="148" t="s">
        <v>179</v>
      </c>
      <c r="F104" s="148" t="s">
        <v>179</v>
      </c>
      <c r="G104" s="152">
        <v>1</v>
      </c>
      <c r="H104" s="153">
        <v>1</v>
      </c>
      <c r="I104" s="153">
        <v>0</v>
      </c>
      <c r="J104" s="153">
        <v>1</v>
      </c>
      <c r="K104" s="153">
        <v>0</v>
      </c>
      <c r="L104" s="153">
        <v>0</v>
      </c>
      <c r="M104" s="153">
        <v>0</v>
      </c>
      <c r="N104" s="153"/>
      <c r="O104"/>
      <c r="P104"/>
      <c r="Q104"/>
      <c r="R104"/>
      <c r="S104"/>
    </row>
    <row r="105" spans="1:19" ht="27" x14ac:dyDescent="0.25">
      <c r="A105" s="148" t="s">
        <v>476</v>
      </c>
      <c r="B105" s="151" t="s">
        <v>477</v>
      </c>
      <c r="C105" s="148" t="s">
        <v>183</v>
      </c>
      <c r="D105" s="148" t="str">
        <f t="shared" si="1"/>
        <v>SANTA ROSA / HUANACACAMAYA</v>
      </c>
      <c r="E105" s="148" t="s">
        <v>190</v>
      </c>
      <c r="F105" s="148" t="s">
        <v>478</v>
      </c>
      <c r="G105" s="152">
        <v>1</v>
      </c>
      <c r="H105" s="153">
        <v>1</v>
      </c>
      <c r="I105" s="153">
        <v>1</v>
      </c>
      <c r="J105" s="153">
        <v>0</v>
      </c>
      <c r="K105" s="153">
        <v>0</v>
      </c>
      <c r="L105" s="153">
        <v>0</v>
      </c>
      <c r="M105" s="153">
        <v>0</v>
      </c>
      <c r="N105" s="153"/>
      <c r="O105"/>
      <c r="P105"/>
      <c r="Q105"/>
      <c r="R105"/>
      <c r="S105"/>
    </row>
    <row r="106" spans="1:19" ht="18" x14ac:dyDescent="0.25">
      <c r="A106" s="148" t="s">
        <v>479</v>
      </c>
      <c r="B106" s="151" t="s">
        <v>480</v>
      </c>
      <c r="C106" s="148" t="s">
        <v>183</v>
      </c>
      <c r="D106" s="148" t="str">
        <f t="shared" si="1"/>
        <v>ILAVE / CCACCATA</v>
      </c>
      <c r="E106" s="148" t="s">
        <v>179</v>
      </c>
      <c r="F106" s="148" t="s">
        <v>481</v>
      </c>
      <c r="G106" s="152">
        <v>1</v>
      </c>
      <c r="H106" s="153">
        <v>1</v>
      </c>
      <c r="I106" s="153">
        <v>1</v>
      </c>
      <c r="J106" s="153">
        <v>0</v>
      </c>
      <c r="K106" s="153">
        <v>0</v>
      </c>
      <c r="L106" s="153">
        <v>0</v>
      </c>
      <c r="M106" s="153">
        <v>0</v>
      </c>
      <c r="N106" s="153"/>
      <c r="O106"/>
      <c r="P106"/>
      <c r="Q106"/>
      <c r="R106"/>
      <c r="S106"/>
    </row>
    <row r="107" spans="1:19" ht="18" x14ac:dyDescent="0.25">
      <c r="A107" s="148" t="s">
        <v>482</v>
      </c>
      <c r="B107" s="151" t="s">
        <v>483</v>
      </c>
      <c r="C107" s="148" t="s">
        <v>183</v>
      </c>
      <c r="D107" s="148" t="str">
        <f t="shared" si="1"/>
        <v>CONDURIRI / UNTAVE</v>
      </c>
      <c r="E107" s="148" t="s">
        <v>200</v>
      </c>
      <c r="F107" s="148" t="s">
        <v>484</v>
      </c>
      <c r="G107" s="152">
        <v>1</v>
      </c>
      <c r="H107" s="153">
        <v>1</v>
      </c>
      <c r="I107" s="153">
        <v>0</v>
      </c>
      <c r="J107" s="153">
        <v>1</v>
      </c>
      <c r="K107" s="153">
        <v>0</v>
      </c>
      <c r="L107" s="153">
        <v>0</v>
      </c>
      <c r="M107" s="153">
        <v>0</v>
      </c>
      <c r="N107" s="153"/>
      <c r="O107"/>
      <c r="P107"/>
      <c r="Q107"/>
      <c r="R107"/>
      <c r="S107"/>
    </row>
    <row r="108" spans="1:19" ht="18" x14ac:dyDescent="0.25">
      <c r="A108" s="148" t="s">
        <v>485</v>
      </c>
      <c r="B108" s="151" t="s">
        <v>486</v>
      </c>
      <c r="C108" s="148" t="s">
        <v>183</v>
      </c>
      <c r="D108" s="148" t="str">
        <f t="shared" si="1"/>
        <v>PILCUYO / SANCUTA</v>
      </c>
      <c r="E108" s="148" t="s">
        <v>186</v>
      </c>
      <c r="F108" s="148" t="s">
        <v>487</v>
      </c>
      <c r="G108" s="152">
        <v>1</v>
      </c>
      <c r="H108" s="153">
        <v>1</v>
      </c>
      <c r="I108" s="153">
        <v>1</v>
      </c>
      <c r="J108" s="153">
        <v>0</v>
      </c>
      <c r="K108" s="153">
        <v>0</v>
      </c>
      <c r="L108" s="153">
        <v>0</v>
      </c>
      <c r="M108" s="153">
        <v>0</v>
      </c>
      <c r="N108" s="153"/>
      <c r="O108"/>
      <c r="P108"/>
      <c r="Q108"/>
      <c r="R108"/>
      <c r="S108"/>
    </row>
    <row r="109" spans="1:19" ht="18" x14ac:dyDescent="0.25">
      <c r="A109" s="148" t="s">
        <v>488</v>
      </c>
      <c r="B109" s="151" t="s">
        <v>489</v>
      </c>
      <c r="C109" s="148" t="s">
        <v>183</v>
      </c>
      <c r="D109" s="148" t="str">
        <f t="shared" si="1"/>
        <v>ILAVE / CHILACOLLO</v>
      </c>
      <c r="E109" s="148" t="s">
        <v>179</v>
      </c>
      <c r="F109" s="148" t="s">
        <v>490</v>
      </c>
      <c r="G109" s="152">
        <v>1</v>
      </c>
      <c r="H109" s="153">
        <v>1</v>
      </c>
      <c r="I109" s="153">
        <v>1</v>
      </c>
      <c r="J109" s="153">
        <v>0</v>
      </c>
      <c r="K109" s="153">
        <v>0</v>
      </c>
      <c r="L109" s="153">
        <v>0</v>
      </c>
      <c r="M109" s="153">
        <v>0</v>
      </c>
      <c r="N109" s="153"/>
      <c r="O109"/>
      <c r="P109"/>
      <c r="Q109"/>
      <c r="R109"/>
      <c r="S109"/>
    </row>
    <row r="110" spans="1:19" ht="27" x14ac:dyDescent="0.25">
      <c r="A110" s="148" t="s">
        <v>491</v>
      </c>
      <c r="B110" s="151" t="s">
        <v>492</v>
      </c>
      <c r="C110" s="148" t="s">
        <v>183</v>
      </c>
      <c r="D110" s="148" t="str">
        <f t="shared" si="1"/>
        <v>ILAVE / QUALICANI CHICO</v>
      </c>
      <c r="E110" s="148" t="s">
        <v>179</v>
      </c>
      <c r="F110" s="148" t="s">
        <v>493</v>
      </c>
      <c r="G110" s="152">
        <v>1</v>
      </c>
      <c r="H110" s="153">
        <v>1</v>
      </c>
      <c r="I110" s="153">
        <v>1</v>
      </c>
      <c r="J110" s="153">
        <v>0</v>
      </c>
      <c r="K110" s="153">
        <v>0</v>
      </c>
      <c r="L110" s="153">
        <v>0</v>
      </c>
      <c r="M110" s="153">
        <v>0</v>
      </c>
      <c r="N110" s="153"/>
      <c r="O110"/>
      <c r="P110"/>
      <c r="Q110"/>
      <c r="R110"/>
      <c r="S110"/>
    </row>
    <row r="111" spans="1:19" ht="18" x14ac:dyDescent="0.25">
      <c r="A111" s="148" t="s">
        <v>494</v>
      </c>
      <c r="B111" s="151" t="s">
        <v>495</v>
      </c>
      <c r="C111" s="148" t="s">
        <v>183</v>
      </c>
      <c r="D111" s="148" t="str">
        <f t="shared" si="1"/>
        <v>SANTA ROSA / CHICHILLAPI</v>
      </c>
      <c r="E111" s="148" t="s">
        <v>190</v>
      </c>
      <c r="F111" s="148" t="s">
        <v>496</v>
      </c>
      <c r="G111" s="152">
        <v>1</v>
      </c>
      <c r="H111" s="153">
        <v>1</v>
      </c>
      <c r="I111" s="153">
        <v>0</v>
      </c>
      <c r="J111" s="153">
        <v>1</v>
      </c>
      <c r="K111" s="153">
        <v>0</v>
      </c>
      <c r="L111" s="153">
        <v>0</v>
      </c>
      <c r="M111" s="153">
        <v>0</v>
      </c>
      <c r="N111" s="153"/>
      <c r="O111"/>
      <c r="P111"/>
      <c r="Q111"/>
      <c r="R111"/>
      <c r="S111"/>
    </row>
    <row r="112" spans="1:19" ht="18" x14ac:dyDescent="0.25">
      <c r="A112" s="148" t="s">
        <v>497</v>
      </c>
      <c r="B112" s="151" t="s">
        <v>498</v>
      </c>
      <c r="C112" s="148" t="s">
        <v>183</v>
      </c>
      <c r="D112" s="148" t="str">
        <f t="shared" si="1"/>
        <v>CONDURIRI / PAIRUMANI</v>
      </c>
      <c r="E112" s="148" t="s">
        <v>200</v>
      </c>
      <c r="F112" s="148" t="s">
        <v>499</v>
      </c>
      <c r="G112" s="152">
        <v>1</v>
      </c>
      <c r="H112" s="153">
        <v>1</v>
      </c>
      <c r="I112" s="153">
        <v>0</v>
      </c>
      <c r="J112" s="153">
        <v>1</v>
      </c>
      <c r="K112" s="153">
        <v>0</v>
      </c>
      <c r="L112" s="153">
        <v>0</v>
      </c>
      <c r="M112" s="153">
        <v>0</v>
      </c>
      <c r="N112" s="153"/>
      <c r="O112"/>
      <c r="P112"/>
      <c r="Q112"/>
      <c r="R112"/>
      <c r="S112"/>
    </row>
    <row r="113" spans="1:19" ht="18" x14ac:dyDescent="0.25">
      <c r="A113" s="148" t="s">
        <v>500</v>
      </c>
      <c r="B113" s="151" t="s">
        <v>501</v>
      </c>
      <c r="C113" s="148" t="s">
        <v>183</v>
      </c>
      <c r="D113" s="148" t="str">
        <f t="shared" si="1"/>
        <v>ILAVE / VILCA CHILE</v>
      </c>
      <c r="E113" s="148" t="s">
        <v>179</v>
      </c>
      <c r="F113" s="148" t="s">
        <v>502</v>
      </c>
      <c r="G113" s="152">
        <v>1</v>
      </c>
      <c r="H113" s="153">
        <v>1</v>
      </c>
      <c r="I113" s="153">
        <v>1</v>
      </c>
      <c r="J113" s="153">
        <v>0</v>
      </c>
      <c r="K113" s="153">
        <v>0</v>
      </c>
      <c r="L113" s="153">
        <v>0</v>
      </c>
      <c r="M113" s="153">
        <v>0</v>
      </c>
      <c r="N113" s="153"/>
      <c r="O113"/>
      <c r="P113"/>
      <c r="Q113"/>
      <c r="R113"/>
      <c r="S113"/>
    </row>
    <row r="114" spans="1:19" ht="18" x14ac:dyDescent="0.25">
      <c r="A114" s="148" t="s">
        <v>503</v>
      </c>
      <c r="B114" s="151">
        <v>1076</v>
      </c>
      <c r="C114" s="148" t="s">
        <v>183</v>
      </c>
      <c r="D114" s="148" t="str">
        <f t="shared" si="1"/>
        <v>ILAVE / JAQUENCACHI</v>
      </c>
      <c r="E114" s="148" t="s">
        <v>179</v>
      </c>
      <c r="F114" s="148" t="s">
        <v>504</v>
      </c>
      <c r="G114" s="152">
        <v>2</v>
      </c>
      <c r="H114" s="153">
        <v>2</v>
      </c>
      <c r="I114" s="153">
        <v>1</v>
      </c>
      <c r="J114" s="153">
        <v>1</v>
      </c>
      <c r="K114" s="153">
        <v>0</v>
      </c>
      <c r="L114" s="153">
        <v>0</v>
      </c>
      <c r="M114" s="153">
        <v>0</v>
      </c>
      <c r="N114" s="153"/>
      <c r="O114"/>
      <c r="P114"/>
      <c r="Q114"/>
      <c r="R114"/>
      <c r="S114"/>
    </row>
    <row r="115" spans="1:19" ht="27" x14ac:dyDescent="0.25">
      <c r="A115" s="148" t="s">
        <v>505</v>
      </c>
      <c r="B115" s="151" t="s">
        <v>506</v>
      </c>
      <c r="C115" s="148" t="s">
        <v>183</v>
      </c>
      <c r="D115" s="148" t="str">
        <f t="shared" si="1"/>
        <v>ILAVE / PALLALLMARCA</v>
      </c>
      <c r="E115" s="148" t="s">
        <v>179</v>
      </c>
      <c r="F115" s="148" t="s">
        <v>507</v>
      </c>
      <c r="G115" s="152">
        <v>1</v>
      </c>
      <c r="H115" s="153">
        <v>1</v>
      </c>
      <c r="I115" s="153">
        <v>0</v>
      </c>
      <c r="J115" s="153">
        <v>1</v>
      </c>
      <c r="K115" s="153">
        <v>0</v>
      </c>
      <c r="L115" s="153">
        <v>0</v>
      </c>
      <c r="M115" s="153">
        <v>0</v>
      </c>
      <c r="N115" s="153"/>
      <c r="O115"/>
      <c r="P115"/>
      <c r="Q115"/>
      <c r="R115"/>
      <c r="S115"/>
    </row>
    <row r="116" spans="1:19" ht="18" x14ac:dyDescent="0.25">
      <c r="A116" s="148" t="s">
        <v>508</v>
      </c>
      <c r="B116" s="151" t="s">
        <v>509</v>
      </c>
      <c r="C116" s="148" t="s">
        <v>183</v>
      </c>
      <c r="D116" s="148" t="str">
        <f t="shared" si="1"/>
        <v>ILAVE / CHUNGARA</v>
      </c>
      <c r="E116" s="148" t="s">
        <v>179</v>
      </c>
      <c r="F116" s="148" t="s">
        <v>510</v>
      </c>
      <c r="G116" s="152">
        <v>1</v>
      </c>
      <c r="H116" s="153">
        <v>1</v>
      </c>
      <c r="I116" s="153">
        <v>0</v>
      </c>
      <c r="J116" s="153">
        <v>1</v>
      </c>
      <c r="K116" s="153">
        <v>0</v>
      </c>
      <c r="L116" s="153">
        <v>0</v>
      </c>
      <c r="M116" s="153">
        <v>0</v>
      </c>
      <c r="N116" s="153"/>
      <c r="O116"/>
      <c r="P116"/>
      <c r="Q116"/>
      <c r="R116"/>
      <c r="S116"/>
    </row>
    <row r="117" spans="1:19" ht="18" x14ac:dyDescent="0.25">
      <c r="A117" s="148" t="s">
        <v>511</v>
      </c>
      <c r="B117" s="151" t="s">
        <v>512</v>
      </c>
      <c r="C117" s="148" t="s">
        <v>183</v>
      </c>
      <c r="D117" s="148" t="str">
        <f t="shared" si="1"/>
        <v>CONDURIRI / YARIHUANI</v>
      </c>
      <c r="E117" s="148" t="s">
        <v>200</v>
      </c>
      <c r="F117" s="148" t="s">
        <v>513</v>
      </c>
      <c r="G117" s="152">
        <v>1</v>
      </c>
      <c r="H117" s="153">
        <v>1</v>
      </c>
      <c r="I117" s="153">
        <v>1</v>
      </c>
      <c r="J117" s="153">
        <v>0</v>
      </c>
      <c r="K117" s="153">
        <v>0</v>
      </c>
      <c r="L117" s="153">
        <v>0</v>
      </c>
      <c r="M117" s="153">
        <v>0</v>
      </c>
      <c r="N117" s="153"/>
      <c r="O117"/>
      <c r="P117"/>
      <c r="Q117"/>
      <c r="R117"/>
      <c r="S117"/>
    </row>
    <row r="118" spans="1:19" ht="36" x14ac:dyDescent="0.25">
      <c r="A118" s="148" t="s">
        <v>514</v>
      </c>
      <c r="B118" s="151" t="s">
        <v>515</v>
      </c>
      <c r="C118" s="148" t="s">
        <v>183</v>
      </c>
      <c r="D118" s="148" t="str">
        <f t="shared" si="1"/>
        <v>ILAVE / SAN CARLOS MARCACCOLLO</v>
      </c>
      <c r="E118" s="148" t="s">
        <v>179</v>
      </c>
      <c r="F118" s="148" t="s">
        <v>516</v>
      </c>
      <c r="G118" s="152">
        <v>1</v>
      </c>
      <c r="H118" s="153">
        <v>1</v>
      </c>
      <c r="I118" s="153">
        <v>0</v>
      </c>
      <c r="J118" s="153">
        <v>1</v>
      </c>
      <c r="K118" s="153">
        <v>0</v>
      </c>
      <c r="L118" s="153">
        <v>0</v>
      </c>
      <c r="M118" s="153">
        <v>0</v>
      </c>
      <c r="N118" s="153"/>
      <c r="O118"/>
      <c r="P118"/>
      <c r="Q118"/>
      <c r="R118"/>
      <c r="S118"/>
    </row>
    <row r="119" spans="1:19" ht="18" x14ac:dyDescent="0.25">
      <c r="A119" s="148" t="s">
        <v>517</v>
      </c>
      <c r="B119" s="151" t="s">
        <v>518</v>
      </c>
      <c r="C119" s="148" t="s">
        <v>183</v>
      </c>
      <c r="D119" s="148" t="str">
        <f t="shared" si="1"/>
        <v>ILAVE / CORARACA</v>
      </c>
      <c r="E119" s="148" t="s">
        <v>179</v>
      </c>
      <c r="F119" s="148" t="s">
        <v>519</v>
      </c>
      <c r="G119" s="152">
        <v>1</v>
      </c>
      <c r="H119" s="153">
        <v>1</v>
      </c>
      <c r="I119" s="153">
        <v>1</v>
      </c>
      <c r="J119" s="153">
        <v>0</v>
      </c>
      <c r="K119" s="153">
        <v>0</v>
      </c>
      <c r="L119" s="153">
        <v>0</v>
      </c>
      <c r="M119" s="153">
        <v>0</v>
      </c>
      <c r="N119" s="153"/>
      <c r="O119"/>
      <c r="P119"/>
      <c r="Q119"/>
      <c r="R119"/>
      <c r="S119"/>
    </row>
    <row r="120" spans="1:19" ht="27" x14ac:dyDescent="0.25">
      <c r="A120" s="148" t="s">
        <v>520</v>
      </c>
      <c r="B120" s="151" t="s">
        <v>521</v>
      </c>
      <c r="C120" s="148" t="s">
        <v>183</v>
      </c>
      <c r="D120" s="148" t="str">
        <f t="shared" si="1"/>
        <v>CAPAZO / TUPALA HACIENDA</v>
      </c>
      <c r="E120" s="148" t="s">
        <v>277</v>
      </c>
      <c r="F120" s="148" t="s">
        <v>522</v>
      </c>
      <c r="G120" s="152">
        <v>1</v>
      </c>
      <c r="H120" s="153">
        <v>1</v>
      </c>
      <c r="I120" s="153">
        <v>0</v>
      </c>
      <c r="J120" s="153">
        <v>1</v>
      </c>
      <c r="K120" s="153">
        <v>0</v>
      </c>
      <c r="L120" s="153">
        <v>0</v>
      </c>
      <c r="M120" s="153">
        <v>0</v>
      </c>
      <c r="N120" s="153"/>
      <c r="O120"/>
      <c r="P120"/>
      <c r="Q120"/>
      <c r="R120"/>
      <c r="S120"/>
    </row>
    <row r="121" spans="1:19" ht="18" x14ac:dyDescent="0.25">
      <c r="A121" s="148" t="s">
        <v>523</v>
      </c>
      <c r="B121" s="151" t="s">
        <v>524</v>
      </c>
      <c r="C121" s="148" t="s">
        <v>183</v>
      </c>
      <c r="D121" s="148" t="str">
        <f t="shared" si="1"/>
        <v>ILAVE / CORPA</v>
      </c>
      <c r="E121" s="148" t="s">
        <v>179</v>
      </c>
      <c r="F121" s="148" t="s">
        <v>525</v>
      </c>
      <c r="G121" s="152">
        <v>1</v>
      </c>
      <c r="H121" s="153">
        <v>1</v>
      </c>
      <c r="I121" s="153">
        <v>1</v>
      </c>
      <c r="J121" s="153">
        <v>0</v>
      </c>
      <c r="K121" s="153">
        <v>0</v>
      </c>
      <c r="L121" s="153">
        <v>0</v>
      </c>
      <c r="M121" s="153">
        <v>0</v>
      </c>
      <c r="N121" s="153"/>
      <c r="O121"/>
      <c r="P121"/>
      <c r="Q121"/>
      <c r="R121"/>
      <c r="S121"/>
    </row>
    <row r="122" spans="1:19" ht="18" x14ac:dyDescent="0.25">
      <c r="A122" s="148" t="s">
        <v>526</v>
      </c>
      <c r="B122" s="151" t="s">
        <v>527</v>
      </c>
      <c r="C122" s="148" t="s">
        <v>183</v>
      </c>
      <c r="D122" s="148" t="str">
        <f t="shared" si="1"/>
        <v>ILAVE / ILAVE</v>
      </c>
      <c r="E122" s="148" t="s">
        <v>179</v>
      </c>
      <c r="F122" s="148" t="s">
        <v>179</v>
      </c>
      <c r="G122" s="152">
        <v>1</v>
      </c>
      <c r="H122" s="153">
        <v>1</v>
      </c>
      <c r="I122" s="153">
        <v>1</v>
      </c>
      <c r="J122" s="153">
        <v>0</v>
      </c>
      <c r="K122" s="153">
        <v>0</v>
      </c>
      <c r="L122" s="153">
        <v>0</v>
      </c>
      <c r="M122" s="153">
        <v>0</v>
      </c>
      <c r="N122" s="153"/>
      <c r="O122"/>
      <c r="P122"/>
      <c r="Q122"/>
      <c r="R122"/>
      <c r="S122"/>
    </row>
    <row r="123" spans="1:19" ht="18" x14ac:dyDescent="0.25">
      <c r="A123" s="148" t="s">
        <v>528</v>
      </c>
      <c r="B123" s="151" t="s">
        <v>529</v>
      </c>
      <c r="C123" s="148" t="s">
        <v>183</v>
      </c>
      <c r="D123" s="148" t="str">
        <f t="shared" si="1"/>
        <v>ILAVE / CONCAHUI</v>
      </c>
      <c r="E123" s="148" t="s">
        <v>179</v>
      </c>
      <c r="F123" s="148" t="s">
        <v>530</v>
      </c>
      <c r="G123" s="152">
        <v>1</v>
      </c>
      <c r="H123" s="153">
        <v>1</v>
      </c>
      <c r="I123" s="153">
        <v>0</v>
      </c>
      <c r="J123" s="153">
        <v>1</v>
      </c>
      <c r="K123" s="153">
        <v>0</v>
      </c>
      <c r="L123" s="153">
        <v>0</v>
      </c>
      <c r="M123" s="153">
        <v>0</v>
      </c>
      <c r="N123" s="153"/>
      <c r="O123"/>
      <c r="P123"/>
      <c r="Q123"/>
      <c r="R123"/>
      <c r="S123"/>
    </row>
    <row r="124" spans="1:19" ht="18" x14ac:dyDescent="0.25">
      <c r="A124" s="148" t="s">
        <v>531</v>
      </c>
      <c r="B124" s="151">
        <v>1119</v>
      </c>
      <c r="C124" s="148" t="s">
        <v>183</v>
      </c>
      <c r="D124" s="148" t="str">
        <f t="shared" si="1"/>
        <v>ILAVE / ILAVE</v>
      </c>
      <c r="E124" s="148" t="s">
        <v>179</v>
      </c>
      <c r="F124" s="148" t="s">
        <v>179</v>
      </c>
      <c r="G124" s="152">
        <v>2</v>
      </c>
      <c r="H124" s="153">
        <v>2</v>
      </c>
      <c r="I124" s="153">
        <v>0</v>
      </c>
      <c r="J124" s="153">
        <v>2</v>
      </c>
      <c r="K124" s="153">
        <v>0</v>
      </c>
      <c r="L124" s="153">
        <v>0</v>
      </c>
      <c r="M124" s="153">
        <v>0</v>
      </c>
      <c r="N124" s="153"/>
      <c r="O124"/>
      <c r="P124"/>
      <c r="Q124"/>
      <c r="R124"/>
      <c r="S124"/>
    </row>
    <row r="125" spans="1:19" ht="27" x14ac:dyDescent="0.25">
      <c r="A125" s="148" t="s">
        <v>532</v>
      </c>
      <c r="B125" s="151" t="s">
        <v>533</v>
      </c>
      <c r="C125" s="148" t="s">
        <v>183</v>
      </c>
      <c r="D125" s="148" t="str">
        <f t="shared" si="1"/>
        <v>ILAVE / CHOQUETANCA</v>
      </c>
      <c r="E125" s="148" t="s">
        <v>179</v>
      </c>
      <c r="F125" s="148" t="s">
        <v>534</v>
      </c>
      <c r="G125" s="152">
        <v>1</v>
      </c>
      <c r="H125" s="153">
        <v>1</v>
      </c>
      <c r="I125" s="153">
        <v>0</v>
      </c>
      <c r="J125" s="153">
        <v>1</v>
      </c>
      <c r="K125" s="153">
        <v>0</v>
      </c>
      <c r="L125" s="153">
        <v>0</v>
      </c>
      <c r="M125" s="153">
        <v>0</v>
      </c>
      <c r="N125" s="153"/>
      <c r="O125"/>
      <c r="P125"/>
      <c r="Q125"/>
      <c r="R125"/>
      <c r="S125"/>
    </row>
    <row r="126" spans="1:19" ht="18" x14ac:dyDescent="0.25">
      <c r="A126" s="148" t="s">
        <v>535</v>
      </c>
      <c r="B126" s="151" t="s">
        <v>536</v>
      </c>
      <c r="C126" s="148" t="s">
        <v>183</v>
      </c>
      <c r="D126" s="148" t="str">
        <f t="shared" si="1"/>
        <v>ILAVE / JALLANILLA</v>
      </c>
      <c r="E126" s="148" t="s">
        <v>179</v>
      </c>
      <c r="F126" s="148" t="s">
        <v>537</v>
      </c>
      <c r="G126" s="152">
        <v>1</v>
      </c>
      <c r="H126" s="153">
        <v>1</v>
      </c>
      <c r="I126" s="153">
        <v>0</v>
      </c>
      <c r="J126" s="153">
        <v>1</v>
      </c>
      <c r="K126" s="153">
        <v>0</v>
      </c>
      <c r="L126" s="153">
        <v>0</v>
      </c>
      <c r="M126" s="153">
        <v>0</v>
      </c>
      <c r="N126" s="153"/>
      <c r="O126"/>
      <c r="P126"/>
      <c r="Q126"/>
      <c r="R126"/>
      <c r="S126"/>
    </row>
    <row r="127" spans="1:19" ht="18" x14ac:dyDescent="0.25">
      <c r="A127" s="148" t="s">
        <v>538</v>
      </c>
      <c r="B127" s="151" t="s">
        <v>539</v>
      </c>
      <c r="C127" s="148" t="s">
        <v>183</v>
      </c>
      <c r="D127" s="148" t="str">
        <f t="shared" si="1"/>
        <v>ILAVE / JILACATURA</v>
      </c>
      <c r="E127" s="148" t="s">
        <v>179</v>
      </c>
      <c r="F127" s="148" t="s">
        <v>540</v>
      </c>
      <c r="G127" s="152">
        <v>1</v>
      </c>
      <c r="H127" s="153">
        <v>1</v>
      </c>
      <c r="I127" s="153">
        <v>0</v>
      </c>
      <c r="J127" s="153">
        <v>1</v>
      </c>
      <c r="K127" s="153">
        <v>0</v>
      </c>
      <c r="L127" s="153">
        <v>0</v>
      </c>
      <c r="M127" s="153">
        <v>0</v>
      </c>
      <c r="N127" s="153"/>
      <c r="O127"/>
      <c r="P127"/>
      <c r="Q127"/>
      <c r="R127"/>
      <c r="S127"/>
    </row>
    <row r="128" spans="1:19" ht="27" x14ac:dyDescent="0.25">
      <c r="A128" s="148" t="s">
        <v>541</v>
      </c>
      <c r="B128" s="151" t="s">
        <v>542</v>
      </c>
      <c r="C128" s="148" t="s">
        <v>183</v>
      </c>
      <c r="D128" s="148" t="str">
        <f t="shared" si="1"/>
        <v>ILAVE / MAQUERA COMPUTI</v>
      </c>
      <c r="E128" s="148" t="s">
        <v>179</v>
      </c>
      <c r="F128" s="148" t="s">
        <v>543</v>
      </c>
      <c r="G128" s="152">
        <v>1</v>
      </c>
      <c r="H128" s="153">
        <v>1</v>
      </c>
      <c r="I128" s="153">
        <v>0</v>
      </c>
      <c r="J128" s="153">
        <v>1</v>
      </c>
      <c r="K128" s="153">
        <v>0</v>
      </c>
      <c r="L128" s="153">
        <v>0</v>
      </c>
      <c r="M128" s="153">
        <v>0</v>
      </c>
      <c r="N128" s="153"/>
      <c r="O128"/>
      <c r="P128"/>
      <c r="Q128"/>
      <c r="R128"/>
      <c r="S128"/>
    </row>
    <row r="129" spans="1:19" ht="18" x14ac:dyDescent="0.25">
      <c r="A129" s="148" t="s">
        <v>544</v>
      </c>
      <c r="B129" s="151" t="s">
        <v>545</v>
      </c>
      <c r="C129" s="148" t="s">
        <v>183</v>
      </c>
      <c r="D129" s="148" t="str">
        <f t="shared" si="1"/>
        <v>ILAVE / ILAVE</v>
      </c>
      <c r="E129" s="148" t="s">
        <v>179</v>
      </c>
      <c r="F129" s="148" t="s">
        <v>179</v>
      </c>
      <c r="G129" s="152">
        <v>1</v>
      </c>
      <c r="H129" s="153">
        <v>1</v>
      </c>
      <c r="I129" s="153">
        <v>0</v>
      </c>
      <c r="J129" s="153">
        <v>1</v>
      </c>
      <c r="K129" s="153">
        <v>0</v>
      </c>
      <c r="L129" s="153">
        <v>0</v>
      </c>
      <c r="M129" s="153">
        <v>0</v>
      </c>
      <c r="N129" s="153"/>
      <c r="O129"/>
      <c r="P129"/>
      <c r="Q129"/>
      <c r="R129"/>
      <c r="S129"/>
    </row>
    <row r="130" spans="1:19" ht="18" x14ac:dyDescent="0.25">
      <c r="A130" s="148" t="s">
        <v>546</v>
      </c>
      <c r="B130" s="151" t="s">
        <v>547</v>
      </c>
      <c r="C130" s="148" t="s">
        <v>183</v>
      </c>
      <c r="D130" s="148" t="str">
        <f t="shared" si="1"/>
        <v>ILAVE / SARACAYA</v>
      </c>
      <c r="E130" s="148" t="s">
        <v>179</v>
      </c>
      <c r="F130" s="148" t="s">
        <v>548</v>
      </c>
      <c r="G130" s="152">
        <v>1</v>
      </c>
      <c r="H130" s="153">
        <v>1</v>
      </c>
      <c r="I130" s="153">
        <v>0</v>
      </c>
      <c r="J130" s="153">
        <v>1</v>
      </c>
      <c r="K130" s="153">
        <v>0</v>
      </c>
      <c r="L130" s="153">
        <v>0</v>
      </c>
      <c r="M130" s="153">
        <v>0</v>
      </c>
      <c r="N130" s="153"/>
      <c r="O130"/>
      <c r="P130"/>
      <c r="Q130"/>
      <c r="R130"/>
      <c r="S130"/>
    </row>
    <row r="131" spans="1:19" ht="18" x14ac:dyDescent="0.25">
      <c r="A131" s="148" t="s">
        <v>549</v>
      </c>
      <c r="B131" s="151" t="s">
        <v>550</v>
      </c>
      <c r="C131" s="148" t="s">
        <v>183</v>
      </c>
      <c r="D131" s="148" t="str">
        <f t="shared" si="1"/>
        <v>ILAVE / SULCATURA II</v>
      </c>
      <c r="E131" s="148" t="s">
        <v>179</v>
      </c>
      <c r="F131" s="148" t="s">
        <v>551</v>
      </c>
      <c r="G131" s="152">
        <v>1</v>
      </c>
      <c r="H131" s="153">
        <v>1</v>
      </c>
      <c r="I131" s="153">
        <v>0</v>
      </c>
      <c r="J131" s="153">
        <v>1</v>
      </c>
      <c r="K131" s="153">
        <v>0</v>
      </c>
      <c r="L131" s="153">
        <v>0</v>
      </c>
      <c r="M131" s="153">
        <v>0</v>
      </c>
      <c r="N131" s="153"/>
      <c r="O131"/>
      <c r="P131"/>
      <c r="Q131"/>
      <c r="R131"/>
      <c r="S131"/>
    </row>
    <row r="132" spans="1:19" ht="18" x14ac:dyDescent="0.25">
      <c r="A132" s="148" t="s">
        <v>552</v>
      </c>
      <c r="B132" s="151" t="s">
        <v>553</v>
      </c>
      <c r="C132" s="148" t="s">
        <v>183</v>
      </c>
      <c r="D132" s="148" t="str">
        <f t="shared" si="1"/>
        <v>ILAVE / SAN JOSE</v>
      </c>
      <c r="E132" s="148" t="s">
        <v>179</v>
      </c>
      <c r="F132" s="148" t="s">
        <v>554</v>
      </c>
      <c r="G132" s="152">
        <v>2</v>
      </c>
      <c r="H132" s="153">
        <v>2</v>
      </c>
      <c r="I132" s="153">
        <v>0</v>
      </c>
      <c r="J132" s="153">
        <v>2</v>
      </c>
      <c r="K132" s="153">
        <v>0</v>
      </c>
      <c r="L132" s="153">
        <v>0</v>
      </c>
      <c r="M132" s="153">
        <v>0</v>
      </c>
      <c r="N132" s="153"/>
      <c r="O132"/>
      <c r="P132"/>
      <c r="Q132"/>
      <c r="R132"/>
      <c r="S132"/>
    </row>
    <row r="133" spans="1:19" ht="18" x14ac:dyDescent="0.25">
      <c r="A133" s="148" t="s">
        <v>555</v>
      </c>
      <c r="B133" s="151" t="s">
        <v>556</v>
      </c>
      <c r="C133" s="148" t="s">
        <v>183</v>
      </c>
      <c r="D133" s="148" t="str">
        <f t="shared" si="1"/>
        <v>ILAVE / SICATA</v>
      </c>
      <c r="E133" s="148" t="s">
        <v>179</v>
      </c>
      <c r="F133" s="148" t="s">
        <v>557</v>
      </c>
      <c r="G133" s="152">
        <v>1</v>
      </c>
      <c r="H133" s="153">
        <v>1</v>
      </c>
      <c r="I133" s="153">
        <v>0</v>
      </c>
      <c r="J133" s="153">
        <v>1</v>
      </c>
      <c r="K133" s="153">
        <v>0</v>
      </c>
      <c r="L133" s="153">
        <v>0</v>
      </c>
      <c r="M133" s="153">
        <v>0</v>
      </c>
      <c r="N133" s="153"/>
      <c r="O133"/>
      <c r="P133"/>
      <c r="Q133"/>
      <c r="R133"/>
      <c r="S133"/>
    </row>
    <row r="134" spans="1:19" ht="18" x14ac:dyDescent="0.25">
      <c r="A134" s="148" t="s">
        <v>558</v>
      </c>
      <c r="B134" s="151" t="s">
        <v>559</v>
      </c>
      <c r="C134" s="148" t="s">
        <v>183</v>
      </c>
      <c r="D134" s="148" t="str">
        <f t="shared" ref="D134:D139" si="2">CONCATENATE(E134," / ",F134)</f>
        <v>ILAVE / ALQUIPA</v>
      </c>
      <c r="E134" s="148" t="s">
        <v>179</v>
      </c>
      <c r="F134" s="148" t="s">
        <v>560</v>
      </c>
      <c r="G134" s="152">
        <v>1</v>
      </c>
      <c r="H134" s="153">
        <v>1</v>
      </c>
      <c r="I134" s="153">
        <v>0</v>
      </c>
      <c r="J134" s="153">
        <v>1</v>
      </c>
      <c r="K134" s="153">
        <v>0</v>
      </c>
      <c r="L134" s="153">
        <v>0</v>
      </c>
      <c r="M134" s="153">
        <v>0</v>
      </c>
      <c r="N134" s="153"/>
      <c r="O134"/>
      <c r="P134"/>
      <c r="Q134"/>
      <c r="R134"/>
      <c r="S134"/>
    </row>
    <row r="135" spans="1:19" ht="18" x14ac:dyDescent="0.25">
      <c r="A135" s="148" t="s">
        <v>561</v>
      </c>
      <c r="B135" s="151" t="s">
        <v>562</v>
      </c>
      <c r="C135" s="148" t="s">
        <v>183</v>
      </c>
      <c r="D135" s="148" t="str">
        <f t="shared" si="2"/>
        <v>ILAVE / LLAU</v>
      </c>
      <c r="E135" s="148" t="s">
        <v>179</v>
      </c>
      <c r="F135" s="148" t="s">
        <v>563</v>
      </c>
      <c r="G135" s="152">
        <v>1</v>
      </c>
      <c r="H135" s="153">
        <v>1</v>
      </c>
      <c r="I135" s="153">
        <v>0</v>
      </c>
      <c r="J135" s="153">
        <v>1</v>
      </c>
      <c r="K135" s="153">
        <v>0</v>
      </c>
      <c r="L135" s="153">
        <v>0</v>
      </c>
      <c r="M135" s="153">
        <v>0</v>
      </c>
      <c r="N135" s="153"/>
      <c r="O135"/>
      <c r="P135"/>
      <c r="Q135"/>
      <c r="R135"/>
      <c r="S135"/>
    </row>
    <row r="136" spans="1:19" ht="18" x14ac:dyDescent="0.25">
      <c r="A136" s="148" t="s">
        <v>564</v>
      </c>
      <c r="B136" s="151" t="s">
        <v>565</v>
      </c>
      <c r="C136" s="148" t="s">
        <v>183</v>
      </c>
      <c r="D136" s="148" t="str">
        <f t="shared" si="2"/>
        <v>ILAVE / PUSUYO</v>
      </c>
      <c r="E136" s="148" t="s">
        <v>179</v>
      </c>
      <c r="F136" s="148" t="s">
        <v>566</v>
      </c>
      <c r="G136" s="152">
        <v>1</v>
      </c>
      <c r="H136" s="153">
        <v>1</v>
      </c>
      <c r="I136" s="153">
        <v>0</v>
      </c>
      <c r="J136" s="153">
        <v>1</v>
      </c>
      <c r="K136" s="153">
        <v>0</v>
      </c>
      <c r="L136" s="153">
        <v>0</v>
      </c>
      <c r="M136" s="153">
        <v>0</v>
      </c>
      <c r="N136" s="153"/>
      <c r="O136"/>
      <c r="P136"/>
      <c r="Q136"/>
      <c r="R136"/>
      <c r="S136"/>
    </row>
    <row r="137" spans="1:19" ht="18" x14ac:dyDescent="0.25">
      <c r="A137" s="148" t="s">
        <v>567</v>
      </c>
      <c r="B137" s="151" t="s">
        <v>568</v>
      </c>
      <c r="C137" s="148" t="s">
        <v>183</v>
      </c>
      <c r="D137" s="148" t="str">
        <f t="shared" si="2"/>
        <v>ILAVE / YAURIMA</v>
      </c>
      <c r="E137" s="148" t="s">
        <v>179</v>
      </c>
      <c r="F137" s="148" t="s">
        <v>569</v>
      </c>
      <c r="G137" s="152">
        <v>1</v>
      </c>
      <c r="H137" s="153">
        <v>1</v>
      </c>
      <c r="I137" s="153">
        <v>0</v>
      </c>
      <c r="J137" s="153">
        <v>1</v>
      </c>
      <c r="K137" s="153">
        <v>0</v>
      </c>
      <c r="L137" s="153">
        <v>0</v>
      </c>
      <c r="M137" s="153">
        <v>0</v>
      </c>
      <c r="N137" s="153"/>
      <c r="O137"/>
      <c r="P137"/>
      <c r="Q137"/>
      <c r="R137"/>
      <c r="S137"/>
    </row>
    <row r="138" spans="1:19" ht="18" x14ac:dyDescent="0.25">
      <c r="A138" s="148" t="s">
        <v>570</v>
      </c>
      <c r="B138" s="151" t="s">
        <v>571</v>
      </c>
      <c r="C138" s="148" t="s">
        <v>183</v>
      </c>
      <c r="D138" s="148" t="str">
        <f t="shared" si="2"/>
        <v>PILCUYO / CALLACHOCO</v>
      </c>
      <c r="E138" s="148" t="s">
        <v>186</v>
      </c>
      <c r="F138" s="148" t="s">
        <v>572</v>
      </c>
      <c r="G138" s="152">
        <v>1</v>
      </c>
      <c r="H138" s="153">
        <v>1</v>
      </c>
      <c r="I138" s="153">
        <v>0</v>
      </c>
      <c r="J138" s="153">
        <v>1</v>
      </c>
      <c r="K138" s="153">
        <v>0</v>
      </c>
      <c r="L138" s="153">
        <v>0</v>
      </c>
      <c r="M138" s="153">
        <v>0</v>
      </c>
      <c r="N138" s="153"/>
      <c r="O138"/>
      <c r="P138"/>
      <c r="Q138"/>
      <c r="R138"/>
      <c r="S138"/>
    </row>
    <row r="139" spans="1:19" ht="18" x14ac:dyDescent="0.25">
      <c r="A139" s="148" t="s">
        <v>573</v>
      </c>
      <c r="B139" s="151">
        <v>1622</v>
      </c>
      <c r="C139" s="148" t="s">
        <v>183</v>
      </c>
      <c r="D139" s="148" t="str">
        <f t="shared" si="2"/>
        <v>ILAVE / CHINGANI</v>
      </c>
      <c r="E139" s="148" t="s">
        <v>179</v>
      </c>
      <c r="F139" s="148" t="s">
        <v>574</v>
      </c>
      <c r="G139" s="152">
        <v>2</v>
      </c>
      <c r="H139" s="153">
        <v>2</v>
      </c>
      <c r="I139" s="153">
        <v>0</v>
      </c>
      <c r="J139" s="153">
        <v>2</v>
      </c>
      <c r="K139" s="153">
        <v>0</v>
      </c>
      <c r="L139" s="153">
        <v>0</v>
      </c>
      <c r="M139" s="153">
        <v>0</v>
      </c>
      <c r="N139" s="153"/>
      <c r="O139"/>
      <c r="P139"/>
      <c r="Q139"/>
      <c r="R139"/>
      <c r="S139"/>
    </row>
    <row r="140" spans="1:19" ht="18" x14ac:dyDescent="0.25">
      <c r="A140" s="148" t="s">
        <v>575</v>
      </c>
      <c r="B140" s="151" t="s">
        <v>576</v>
      </c>
      <c r="C140" s="148" t="s">
        <v>577</v>
      </c>
      <c r="D140" s="148" t="str">
        <f>CONCATENATE(E140," / ",F140)</f>
        <v>ILAVE / SULCATURA 1</v>
      </c>
      <c r="E140" s="148" t="s">
        <v>179</v>
      </c>
      <c r="F140" s="148" t="s">
        <v>210</v>
      </c>
      <c r="G140" s="152">
        <v>6</v>
      </c>
      <c r="H140" s="153">
        <v>4</v>
      </c>
      <c r="I140" s="153">
        <v>4</v>
      </c>
      <c r="J140" s="153">
        <v>0</v>
      </c>
      <c r="K140" s="153">
        <v>1</v>
      </c>
      <c r="L140" s="153">
        <v>0</v>
      </c>
      <c r="M140" s="153">
        <v>1</v>
      </c>
      <c r="N140" s="153"/>
      <c r="O140"/>
      <c r="P140"/>
      <c r="Q140"/>
      <c r="R140"/>
      <c r="S140"/>
    </row>
    <row r="141" spans="1:19" ht="18" x14ac:dyDescent="0.25">
      <c r="A141" s="148" t="s">
        <v>578</v>
      </c>
      <c r="B141" s="151">
        <v>70128</v>
      </c>
      <c r="C141" s="148" t="s">
        <v>577</v>
      </c>
      <c r="D141" s="148" t="str">
        <f t="shared" ref="D141:D204" si="3">CONCATENATE(E141," / ",F141)</f>
        <v>ILAVE / JILACATURA</v>
      </c>
      <c r="E141" s="148" t="s">
        <v>179</v>
      </c>
      <c r="F141" s="148" t="s">
        <v>540</v>
      </c>
      <c r="G141" s="152">
        <v>4</v>
      </c>
      <c r="H141" s="153">
        <v>3</v>
      </c>
      <c r="I141" s="153">
        <v>3</v>
      </c>
      <c r="J141" s="153">
        <v>0</v>
      </c>
      <c r="K141" s="153">
        <v>0</v>
      </c>
      <c r="L141" s="153">
        <v>0</v>
      </c>
      <c r="M141" s="153">
        <v>1</v>
      </c>
      <c r="N141" s="153"/>
      <c r="O141"/>
      <c r="P141"/>
      <c r="Q141"/>
      <c r="R141"/>
      <c r="S141"/>
    </row>
    <row r="142" spans="1:19" ht="27" x14ac:dyDescent="0.25">
      <c r="A142" s="148" t="s">
        <v>579</v>
      </c>
      <c r="B142" s="151" t="s">
        <v>580</v>
      </c>
      <c r="C142" s="148" t="s">
        <v>577</v>
      </c>
      <c r="D142" s="148" t="str">
        <f t="shared" si="3"/>
        <v>ILAVE / CHOQUETANCA</v>
      </c>
      <c r="E142" s="148" t="s">
        <v>179</v>
      </c>
      <c r="F142" s="148" t="s">
        <v>534</v>
      </c>
      <c r="G142" s="152">
        <v>5</v>
      </c>
      <c r="H142" s="153">
        <v>4</v>
      </c>
      <c r="I142" s="153">
        <v>3</v>
      </c>
      <c r="J142" s="153">
        <v>1</v>
      </c>
      <c r="K142" s="153">
        <v>0</v>
      </c>
      <c r="L142" s="153">
        <v>0</v>
      </c>
      <c r="M142" s="153">
        <v>1</v>
      </c>
      <c r="N142" s="153"/>
      <c r="O142"/>
      <c r="P142"/>
      <c r="Q142"/>
      <c r="R142"/>
      <c r="S142"/>
    </row>
    <row r="143" spans="1:19" ht="27" x14ac:dyDescent="0.25">
      <c r="A143" s="148" t="s">
        <v>581</v>
      </c>
      <c r="B143" s="151" t="s">
        <v>582</v>
      </c>
      <c r="C143" s="148" t="s">
        <v>577</v>
      </c>
      <c r="D143" s="148" t="str">
        <f t="shared" si="3"/>
        <v>ILAVE / SULLCACATURA  II</v>
      </c>
      <c r="E143" s="148" t="s">
        <v>179</v>
      </c>
      <c r="F143" s="148" t="s">
        <v>583</v>
      </c>
      <c r="G143" s="152">
        <v>6</v>
      </c>
      <c r="H143" s="153">
        <v>4</v>
      </c>
      <c r="I143" s="153">
        <v>4</v>
      </c>
      <c r="J143" s="153">
        <v>0</v>
      </c>
      <c r="K143" s="153">
        <v>1</v>
      </c>
      <c r="L143" s="153">
        <v>0</v>
      </c>
      <c r="M143" s="153">
        <v>1</v>
      </c>
      <c r="N143" s="153"/>
      <c r="O143"/>
      <c r="P143"/>
      <c r="Q143"/>
      <c r="R143"/>
      <c r="S143"/>
    </row>
    <row r="144" spans="1:19" ht="18" x14ac:dyDescent="0.25">
      <c r="A144" s="148" t="s">
        <v>584</v>
      </c>
      <c r="B144" s="151" t="s">
        <v>585</v>
      </c>
      <c r="C144" s="148" t="s">
        <v>577</v>
      </c>
      <c r="D144" s="148" t="str">
        <f t="shared" si="3"/>
        <v>ILAVE / SUQUINAPE</v>
      </c>
      <c r="E144" s="148" t="s">
        <v>179</v>
      </c>
      <c r="F144" s="148" t="s">
        <v>586</v>
      </c>
      <c r="G144" s="152">
        <v>2</v>
      </c>
      <c r="H144" s="153">
        <v>2</v>
      </c>
      <c r="I144" s="153">
        <v>2</v>
      </c>
      <c r="J144" s="153">
        <v>0</v>
      </c>
      <c r="K144" s="153">
        <v>0</v>
      </c>
      <c r="L144" s="153">
        <v>0</v>
      </c>
      <c r="M144" s="153">
        <v>0</v>
      </c>
      <c r="N144" s="153"/>
      <c r="O144"/>
      <c r="P144"/>
      <c r="Q144"/>
      <c r="R144"/>
      <c r="S144"/>
    </row>
    <row r="145" spans="1:19" x14ac:dyDescent="0.25">
      <c r="A145" s="148" t="s">
        <v>587</v>
      </c>
      <c r="B145" s="151" t="s">
        <v>588</v>
      </c>
      <c r="C145" s="148" t="s">
        <v>577</v>
      </c>
      <c r="D145" s="148" t="str">
        <f t="shared" si="3"/>
        <v>ILAVE / LAQUI</v>
      </c>
      <c r="E145" s="148" t="s">
        <v>179</v>
      </c>
      <c r="F145" s="148" t="s">
        <v>589</v>
      </c>
      <c r="G145" s="152">
        <v>2</v>
      </c>
      <c r="H145" s="153">
        <v>2</v>
      </c>
      <c r="I145" s="153">
        <v>1</v>
      </c>
      <c r="J145" s="153">
        <v>1</v>
      </c>
      <c r="K145" s="153">
        <v>0</v>
      </c>
      <c r="L145" s="153">
        <v>0</v>
      </c>
      <c r="M145" s="153">
        <v>0</v>
      </c>
      <c r="N145" s="153"/>
      <c r="O145"/>
      <c r="P145"/>
      <c r="Q145"/>
      <c r="R145"/>
      <c r="S145"/>
    </row>
    <row r="146" spans="1:19" ht="27" x14ac:dyDescent="0.25">
      <c r="A146" s="148" t="s">
        <v>590</v>
      </c>
      <c r="B146" s="151" t="s">
        <v>591</v>
      </c>
      <c r="C146" s="148" t="s">
        <v>577</v>
      </c>
      <c r="D146" s="148" t="str">
        <f t="shared" si="3"/>
        <v>ILAVE / YACANGO CENTRAL</v>
      </c>
      <c r="E146" s="148" t="s">
        <v>179</v>
      </c>
      <c r="F146" s="148" t="s">
        <v>592</v>
      </c>
      <c r="G146" s="152">
        <v>6</v>
      </c>
      <c r="H146" s="153">
        <v>5</v>
      </c>
      <c r="I146" s="153">
        <v>4</v>
      </c>
      <c r="J146" s="153">
        <v>1</v>
      </c>
      <c r="K146" s="153">
        <v>0</v>
      </c>
      <c r="L146" s="153">
        <v>0</v>
      </c>
      <c r="M146" s="153">
        <v>1</v>
      </c>
      <c r="N146" s="153"/>
      <c r="O146"/>
      <c r="P146"/>
      <c r="Q146"/>
      <c r="R146"/>
      <c r="S146"/>
    </row>
    <row r="147" spans="1:19" ht="18" x14ac:dyDescent="0.25">
      <c r="A147" s="148" t="s">
        <v>593</v>
      </c>
      <c r="B147" s="151" t="s">
        <v>594</v>
      </c>
      <c r="C147" s="148" t="s">
        <v>577</v>
      </c>
      <c r="D147" s="148" t="str">
        <f t="shared" si="3"/>
        <v>ILAVE / CANGALLE</v>
      </c>
      <c r="E147" s="148" t="s">
        <v>179</v>
      </c>
      <c r="F147" s="148" t="s">
        <v>595</v>
      </c>
      <c r="G147" s="152">
        <v>7</v>
      </c>
      <c r="H147" s="153">
        <v>5</v>
      </c>
      <c r="I147" s="153">
        <v>3</v>
      </c>
      <c r="J147" s="153">
        <v>2</v>
      </c>
      <c r="K147" s="153">
        <v>1</v>
      </c>
      <c r="L147" s="153">
        <v>0</v>
      </c>
      <c r="M147" s="153">
        <v>1</v>
      </c>
      <c r="N147" s="153"/>
      <c r="O147"/>
      <c r="P147"/>
      <c r="Q147"/>
      <c r="R147"/>
      <c r="S147"/>
    </row>
    <row r="148" spans="1:19" ht="18" x14ac:dyDescent="0.25">
      <c r="A148" s="148" t="s">
        <v>596</v>
      </c>
      <c r="B148" s="151" t="s">
        <v>597</v>
      </c>
      <c r="C148" s="148" t="s">
        <v>577</v>
      </c>
      <c r="D148" s="148" t="str">
        <f t="shared" si="3"/>
        <v>CONDURIRI / CALASAYA</v>
      </c>
      <c r="E148" s="148" t="s">
        <v>200</v>
      </c>
      <c r="F148" s="148" t="s">
        <v>598</v>
      </c>
      <c r="G148" s="152">
        <v>1</v>
      </c>
      <c r="H148" s="153">
        <v>1</v>
      </c>
      <c r="I148" s="153">
        <v>1</v>
      </c>
      <c r="J148" s="153">
        <v>0</v>
      </c>
      <c r="K148" s="153">
        <v>0</v>
      </c>
      <c r="L148" s="153">
        <v>0</v>
      </c>
      <c r="M148" s="153">
        <v>0</v>
      </c>
      <c r="N148" s="153"/>
      <c r="O148"/>
      <c r="P148"/>
      <c r="Q148"/>
      <c r="R148"/>
      <c r="S148"/>
    </row>
    <row r="149" spans="1:19" ht="27" x14ac:dyDescent="0.25">
      <c r="A149" s="148" t="s">
        <v>599</v>
      </c>
      <c r="B149" s="151" t="s">
        <v>600</v>
      </c>
      <c r="C149" s="148" t="s">
        <v>577</v>
      </c>
      <c r="D149" s="148" t="str">
        <f t="shared" si="3"/>
        <v>CAPAZO / ROSARIO ALTO ANCOMARCA</v>
      </c>
      <c r="E149" s="148" t="s">
        <v>277</v>
      </c>
      <c r="F149" s="148" t="s">
        <v>440</v>
      </c>
      <c r="G149" s="152">
        <v>1</v>
      </c>
      <c r="H149" s="153">
        <v>1</v>
      </c>
      <c r="I149" s="153">
        <v>1</v>
      </c>
      <c r="J149" s="153">
        <v>0</v>
      </c>
      <c r="K149" s="153">
        <v>0</v>
      </c>
      <c r="L149" s="153">
        <v>0</v>
      </c>
      <c r="M149" s="153">
        <v>0</v>
      </c>
      <c r="N149" s="153"/>
      <c r="O149"/>
      <c r="P149"/>
      <c r="Q149"/>
      <c r="R149"/>
      <c r="S149"/>
    </row>
    <row r="150" spans="1:19" ht="18" x14ac:dyDescent="0.25">
      <c r="A150" s="148" t="s">
        <v>601</v>
      </c>
      <c r="B150" s="151" t="s">
        <v>602</v>
      </c>
      <c r="C150" s="148" t="s">
        <v>577</v>
      </c>
      <c r="D150" s="148" t="str">
        <f t="shared" si="3"/>
        <v>CAPAZO / CAPASO</v>
      </c>
      <c r="E150" s="148" t="s">
        <v>277</v>
      </c>
      <c r="F150" s="148" t="s">
        <v>278</v>
      </c>
      <c r="G150" s="152">
        <v>2</v>
      </c>
      <c r="H150" s="153">
        <v>2</v>
      </c>
      <c r="I150" s="153">
        <v>2</v>
      </c>
      <c r="J150" s="153">
        <v>0</v>
      </c>
      <c r="K150" s="153">
        <v>0</v>
      </c>
      <c r="L150" s="153">
        <v>0</v>
      </c>
      <c r="M150" s="153">
        <v>0</v>
      </c>
      <c r="N150" s="153"/>
      <c r="O150"/>
      <c r="P150"/>
      <c r="Q150"/>
      <c r="R150"/>
      <c r="S150"/>
    </row>
    <row r="151" spans="1:19" ht="18" x14ac:dyDescent="0.25">
      <c r="A151" s="148" t="s">
        <v>603</v>
      </c>
      <c r="B151" s="151" t="s">
        <v>604</v>
      </c>
      <c r="C151" s="148" t="s">
        <v>577</v>
      </c>
      <c r="D151" s="148" t="str">
        <f t="shared" si="3"/>
        <v>CAPAZO / CHUA</v>
      </c>
      <c r="E151" s="148" t="s">
        <v>277</v>
      </c>
      <c r="F151" s="148" t="s">
        <v>605</v>
      </c>
      <c r="G151" s="152">
        <v>1</v>
      </c>
      <c r="H151" s="153">
        <v>1</v>
      </c>
      <c r="I151" s="153">
        <v>1</v>
      </c>
      <c r="J151" s="153">
        <v>0</v>
      </c>
      <c r="K151" s="153">
        <v>0</v>
      </c>
      <c r="L151" s="153">
        <v>0</v>
      </c>
      <c r="M151" s="153">
        <v>0</v>
      </c>
      <c r="N151" s="153"/>
      <c r="O151"/>
      <c r="P151"/>
      <c r="Q151"/>
      <c r="R151"/>
      <c r="S151"/>
    </row>
    <row r="152" spans="1:19" ht="18" x14ac:dyDescent="0.25">
      <c r="A152" s="148" t="s">
        <v>606</v>
      </c>
      <c r="B152" s="151" t="s">
        <v>607</v>
      </c>
      <c r="C152" s="148" t="s">
        <v>577</v>
      </c>
      <c r="D152" s="148" t="str">
        <f t="shared" si="3"/>
        <v>ILAVE / RAMON CASTILLA</v>
      </c>
      <c r="E152" s="148" t="s">
        <v>179</v>
      </c>
      <c r="F152" s="148" t="s">
        <v>204</v>
      </c>
      <c r="G152" s="152">
        <v>61</v>
      </c>
      <c r="H152" s="153">
        <v>51</v>
      </c>
      <c r="I152" s="153">
        <v>45</v>
      </c>
      <c r="J152" s="153">
        <v>6</v>
      </c>
      <c r="K152" s="153">
        <v>3</v>
      </c>
      <c r="L152" s="153">
        <v>0</v>
      </c>
      <c r="M152" s="153">
        <v>7</v>
      </c>
      <c r="N152" s="153"/>
      <c r="O152"/>
      <c r="P152"/>
      <c r="Q152"/>
      <c r="R152"/>
      <c r="S152"/>
    </row>
    <row r="153" spans="1:19" ht="27" x14ac:dyDescent="0.25">
      <c r="A153" s="148" t="s">
        <v>608</v>
      </c>
      <c r="B153" s="151" t="s">
        <v>609</v>
      </c>
      <c r="C153" s="148" t="s">
        <v>577</v>
      </c>
      <c r="D153" s="148" t="str">
        <f t="shared" si="3"/>
        <v>ILAVE / SAN MIGUEL</v>
      </c>
      <c r="E153" s="148" t="s">
        <v>179</v>
      </c>
      <c r="F153" s="148" t="s">
        <v>194</v>
      </c>
      <c r="G153" s="152">
        <v>38</v>
      </c>
      <c r="H153" s="153">
        <v>32</v>
      </c>
      <c r="I153" s="153">
        <v>30</v>
      </c>
      <c r="J153" s="153">
        <v>2</v>
      </c>
      <c r="K153" s="153">
        <v>0</v>
      </c>
      <c r="L153" s="153">
        <v>0</v>
      </c>
      <c r="M153" s="153">
        <v>6</v>
      </c>
      <c r="N153" s="153"/>
      <c r="O153"/>
      <c r="P153"/>
      <c r="Q153"/>
      <c r="R153"/>
      <c r="S153"/>
    </row>
    <row r="154" spans="1:19" ht="18" x14ac:dyDescent="0.25">
      <c r="A154" s="148" t="s">
        <v>610</v>
      </c>
      <c r="B154" s="151">
        <v>70317</v>
      </c>
      <c r="C154" s="148" t="s">
        <v>577</v>
      </c>
      <c r="D154" s="148" t="str">
        <f t="shared" si="3"/>
        <v>ILAVE / CHURU MAQUERA</v>
      </c>
      <c r="E154" s="148" t="s">
        <v>179</v>
      </c>
      <c r="F154" s="148" t="s">
        <v>611</v>
      </c>
      <c r="G154" s="152">
        <v>7</v>
      </c>
      <c r="H154" s="153">
        <v>6</v>
      </c>
      <c r="I154" s="153">
        <v>5</v>
      </c>
      <c r="J154" s="153">
        <v>1</v>
      </c>
      <c r="K154" s="153">
        <v>0</v>
      </c>
      <c r="L154" s="153">
        <v>0</v>
      </c>
      <c r="M154" s="153">
        <v>1</v>
      </c>
      <c r="N154" s="153"/>
      <c r="O154"/>
      <c r="P154"/>
      <c r="Q154"/>
      <c r="R154"/>
      <c r="S154"/>
    </row>
    <row r="155" spans="1:19" ht="18" x14ac:dyDescent="0.25">
      <c r="A155" s="148" t="s">
        <v>612</v>
      </c>
      <c r="B155" s="151" t="s">
        <v>613</v>
      </c>
      <c r="C155" s="148" t="s">
        <v>577</v>
      </c>
      <c r="D155" s="148" t="str">
        <f t="shared" si="3"/>
        <v>ILAVE / CHECCA</v>
      </c>
      <c r="E155" s="148" t="s">
        <v>179</v>
      </c>
      <c r="F155" s="148" t="s">
        <v>255</v>
      </c>
      <c r="G155" s="152">
        <v>5</v>
      </c>
      <c r="H155" s="153">
        <v>4</v>
      </c>
      <c r="I155" s="153">
        <v>4</v>
      </c>
      <c r="J155" s="153">
        <v>0</v>
      </c>
      <c r="K155" s="153">
        <v>0</v>
      </c>
      <c r="L155" s="153">
        <v>0</v>
      </c>
      <c r="M155" s="153">
        <v>1</v>
      </c>
      <c r="N155" s="153"/>
      <c r="O155"/>
      <c r="P155"/>
      <c r="Q155"/>
      <c r="R155"/>
      <c r="S155"/>
    </row>
    <row r="156" spans="1:19" ht="18" x14ac:dyDescent="0.25">
      <c r="A156" s="148" t="s">
        <v>614</v>
      </c>
      <c r="B156" s="151" t="s">
        <v>615</v>
      </c>
      <c r="C156" s="148" t="s">
        <v>577</v>
      </c>
      <c r="D156" s="148" t="str">
        <f t="shared" si="3"/>
        <v>ILAVE / MAÑAZO</v>
      </c>
      <c r="E156" s="148" t="s">
        <v>179</v>
      </c>
      <c r="F156" s="148" t="s">
        <v>616</v>
      </c>
      <c r="G156" s="152">
        <v>4</v>
      </c>
      <c r="H156" s="153">
        <v>3</v>
      </c>
      <c r="I156" s="153">
        <v>3</v>
      </c>
      <c r="J156" s="153">
        <v>0</v>
      </c>
      <c r="K156" s="153">
        <v>0</v>
      </c>
      <c r="L156" s="153">
        <v>0</v>
      </c>
      <c r="M156" s="153">
        <v>1</v>
      </c>
      <c r="N156" s="153"/>
      <c r="O156"/>
      <c r="P156"/>
      <c r="Q156"/>
      <c r="R156"/>
      <c r="S156"/>
    </row>
    <row r="157" spans="1:19" x14ac:dyDescent="0.25">
      <c r="A157" s="148" t="s">
        <v>617</v>
      </c>
      <c r="B157" s="151" t="s">
        <v>618</v>
      </c>
      <c r="C157" s="148" t="s">
        <v>577</v>
      </c>
      <c r="D157" s="148" t="str">
        <f t="shared" si="3"/>
        <v>ILAVE / SIRAYA</v>
      </c>
      <c r="E157" s="148" t="s">
        <v>179</v>
      </c>
      <c r="F157" s="148" t="s">
        <v>322</v>
      </c>
      <c r="G157" s="152">
        <v>5</v>
      </c>
      <c r="H157" s="153">
        <v>4</v>
      </c>
      <c r="I157" s="153">
        <v>3</v>
      </c>
      <c r="J157" s="153">
        <v>1</v>
      </c>
      <c r="K157" s="153">
        <v>0</v>
      </c>
      <c r="L157" s="153">
        <v>0</v>
      </c>
      <c r="M157" s="153">
        <v>1</v>
      </c>
      <c r="N157" s="153"/>
      <c r="O157"/>
      <c r="P157"/>
      <c r="Q157"/>
      <c r="R157"/>
      <c r="S157"/>
    </row>
    <row r="158" spans="1:19" ht="18" x14ac:dyDescent="0.25">
      <c r="A158" s="148" t="s">
        <v>619</v>
      </c>
      <c r="B158" s="151" t="s">
        <v>620</v>
      </c>
      <c r="C158" s="148" t="s">
        <v>577</v>
      </c>
      <c r="D158" s="148" t="str">
        <f t="shared" si="3"/>
        <v>ILAVE / CAMICACHI</v>
      </c>
      <c r="E158" s="148" t="s">
        <v>179</v>
      </c>
      <c r="F158" s="148" t="s">
        <v>621</v>
      </c>
      <c r="G158" s="152">
        <v>18</v>
      </c>
      <c r="H158" s="153">
        <v>16</v>
      </c>
      <c r="I158" s="153">
        <v>14</v>
      </c>
      <c r="J158" s="153">
        <v>2</v>
      </c>
      <c r="K158" s="153">
        <v>0</v>
      </c>
      <c r="L158" s="153">
        <v>0</v>
      </c>
      <c r="M158" s="153">
        <v>2</v>
      </c>
      <c r="N158" s="153"/>
      <c r="O158"/>
      <c r="P158"/>
      <c r="Q158"/>
      <c r="R158"/>
      <c r="S158"/>
    </row>
    <row r="159" spans="1:19" ht="18" x14ac:dyDescent="0.25">
      <c r="A159" s="148" t="s">
        <v>622</v>
      </c>
      <c r="B159" s="151" t="s">
        <v>623</v>
      </c>
      <c r="C159" s="148" t="s">
        <v>577</v>
      </c>
      <c r="D159" s="148" t="str">
        <f t="shared" si="3"/>
        <v>ILAVE / CHUCARAYA</v>
      </c>
      <c r="E159" s="148" t="s">
        <v>179</v>
      </c>
      <c r="F159" s="148" t="s">
        <v>243</v>
      </c>
      <c r="G159" s="152">
        <v>2</v>
      </c>
      <c r="H159" s="153">
        <v>2</v>
      </c>
      <c r="I159" s="153">
        <v>1</v>
      </c>
      <c r="J159" s="153">
        <v>1</v>
      </c>
      <c r="K159" s="153">
        <v>0</v>
      </c>
      <c r="L159" s="153">
        <v>0</v>
      </c>
      <c r="M159" s="153">
        <v>0</v>
      </c>
      <c r="N159" s="153"/>
      <c r="O159"/>
      <c r="P159"/>
      <c r="Q159"/>
      <c r="R159"/>
      <c r="S159"/>
    </row>
    <row r="160" spans="1:19" ht="18" x14ac:dyDescent="0.25">
      <c r="A160" s="148" t="s">
        <v>624</v>
      </c>
      <c r="B160" s="151" t="s">
        <v>625</v>
      </c>
      <c r="C160" s="148" t="s">
        <v>577</v>
      </c>
      <c r="D160" s="148" t="str">
        <f t="shared" si="3"/>
        <v>ILAVE / APARUNE</v>
      </c>
      <c r="E160" s="148" t="s">
        <v>179</v>
      </c>
      <c r="F160" s="148" t="s">
        <v>626</v>
      </c>
      <c r="G160" s="152">
        <v>3</v>
      </c>
      <c r="H160" s="153">
        <v>3</v>
      </c>
      <c r="I160" s="153">
        <v>3</v>
      </c>
      <c r="J160" s="153">
        <v>0</v>
      </c>
      <c r="K160" s="153">
        <v>0</v>
      </c>
      <c r="L160" s="153">
        <v>0</v>
      </c>
      <c r="M160" s="153">
        <v>0</v>
      </c>
      <c r="N160" s="153"/>
      <c r="O160"/>
      <c r="P160"/>
      <c r="Q160"/>
      <c r="R160"/>
      <c r="S160"/>
    </row>
    <row r="161" spans="1:19" ht="18" x14ac:dyDescent="0.25">
      <c r="A161" s="148" t="s">
        <v>627</v>
      </c>
      <c r="B161" s="151" t="s">
        <v>628</v>
      </c>
      <c r="C161" s="148" t="s">
        <v>577</v>
      </c>
      <c r="D161" s="148" t="str">
        <f t="shared" si="3"/>
        <v>ILAVE / ROSACANI</v>
      </c>
      <c r="E161" s="148" t="s">
        <v>179</v>
      </c>
      <c r="F161" s="148" t="s">
        <v>319</v>
      </c>
      <c r="G161" s="152">
        <v>14</v>
      </c>
      <c r="H161" s="153">
        <v>11</v>
      </c>
      <c r="I161" s="153">
        <v>10</v>
      </c>
      <c r="J161" s="153">
        <v>1</v>
      </c>
      <c r="K161" s="153">
        <v>1</v>
      </c>
      <c r="L161" s="153">
        <v>0</v>
      </c>
      <c r="M161" s="153">
        <v>2</v>
      </c>
      <c r="N161" s="153"/>
      <c r="O161"/>
      <c r="P161"/>
      <c r="Q161"/>
      <c r="R161"/>
      <c r="S161"/>
    </row>
    <row r="162" spans="1:19" ht="27" x14ac:dyDescent="0.25">
      <c r="A162" s="148" t="s">
        <v>629</v>
      </c>
      <c r="B162" s="151" t="s">
        <v>630</v>
      </c>
      <c r="C162" s="148" t="s">
        <v>577</v>
      </c>
      <c r="D162" s="148" t="str">
        <f t="shared" si="3"/>
        <v>ILAVE / JACHOCCO HUARACCO</v>
      </c>
      <c r="E162" s="148" t="s">
        <v>179</v>
      </c>
      <c r="F162" s="148" t="s">
        <v>308</v>
      </c>
      <c r="G162" s="152">
        <v>14</v>
      </c>
      <c r="H162" s="153">
        <v>11</v>
      </c>
      <c r="I162" s="153">
        <v>10</v>
      </c>
      <c r="J162" s="153">
        <v>1</v>
      </c>
      <c r="K162" s="153">
        <v>2</v>
      </c>
      <c r="L162" s="153">
        <v>0</v>
      </c>
      <c r="M162" s="153">
        <v>1</v>
      </c>
      <c r="N162" s="153"/>
      <c r="O162"/>
      <c r="P162"/>
      <c r="Q162"/>
      <c r="R162"/>
      <c r="S162"/>
    </row>
    <row r="163" spans="1:19" ht="18" x14ac:dyDescent="0.25">
      <c r="A163" s="148" t="s">
        <v>631</v>
      </c>
      <c r="B163" s="151" t="s">
        <v>632</v>
      </c>
      <c r="C163" s="148" t="s">
        <v>577</v>
      </c>
      <c r="D163" s="148" t="str">
        <f t="shared" si="3"/>
        <v>ILAVE / ULLACACHI</v>
      </c>
      <c r="E163" s="148" t="s">
        <v>179</v>
      </c>
      <c r="F163" s="148" t="s">
        <v>246</v>
      </c>
      <c r="G163" s="152">
        <v>2</v>
      </c>
      <c r="H163" s="153">
        <v>2</v>
      </c>
      <c r="I163" s="153">
        <v>2</v>
      </c>
      <c r="J163" s="153">
        <v>0</v>
      </c>
      <c r="K163" s="153">
        <v>0</v>
      </c>
      <c r="L163" s="153">
        <v>0</v>
      </c>
      <c r="M163" s="153">
        <v>0</v>
      </c>
      <c r="N163" s="153"/>
      <c r="O163"/>
      <c r="P163"/>
      <c r="Q163"/>
      <c r="R163"/>
      <c r="S163"/>
    </row>
    <row r="164" spans="1:19" ht="36" x14ac:dyDescent="0.25">
      <c r="A164" s="148" t="s">
        <v>633</v>
      </c>
      <c r="B164" s="151" t="s">
        <v>634</v>
      </c>
      <c r="C164" s="148" t="s">
        <v>577</v>
      </c>
      <c r="D164" s="148" t="str">
        <f t="shared" si="3"/>
        <v>ILAVE / COPAPOJO / CHILUYO COPAPUJO</v>
      </c>
      <c r="E164" s="148" t="s">
        <v>179</v>
      </c>
      <c r="F164" s="148" t="s">
        <v>635</v>
      </c>
      <c r="G164" s="152">
        <v>5</v>
      </c>
      <c r="H164" s="153">
        <v>4</v>
      </c>
      <c r="I164" s="153">
        <v>4</v>
      </c>
      <c r="J164" s="153">
        <v>0</v>
      </c>
      <c r="K164" s="153">
        <v>0</v>
      </c>
      <c r="L164" s="153">
        <v>0</v>
      </c>
      <c r="M164" s="153">
        <v>1</v>
      </c>
      <c r="N164" s="153"/>
      <c r="O164"/>
      <c r="P164"/>
      <c r="Q164"/>
      <c r="R164"/>
      <c r="S164"/>
    </row>
    <row r="165" spans="1:19" ht="18" x14ac:dyDescent="0.25">
      <c r="A165" s="148" t="s">
        <v>636</v>
      </c>
      <c r="B165" s="151" t="s">
        <v>637</v>
      </c>
      <c r="C165" s="148" t="s">
        <v>577</v>
      </c>
      <c r="D165" s="148" t="str">
        <f t="shared" si="3"/>
        <v>ILAVE / CATAMURO</v>
      </c>
      <c r="E165" s="148" t="s">
        <v>179</v>
      </c>
      <c r="F165" s="148" t="s">
        <v>638</v>
      </c>
      <c r="G165" s="152">
        <v>3</v>
      </c>
      <c r="H165" s="153">
        <v>3</v>
      </c>
      <c r="I165" s="153">
        <v>2</v>
      </c>
      <c r="J165" s="153">
        <v>1</v>
      </c>
      <c r="K165" s="153">
        <v>0</v>
      </c>
      <c r="L165" s="153">
        <v>0</v>
      </c>
      <c r="M165" s="153">
        <v>0</v>
      </c>
      <c r="N165" s="153"/>
      <c r="O165"/>
      <c r="P165"/>
      <c r="Q165"/>
      <c r="R165"/>
      <c r="S165"/>
    </row>
    <row r="166" spans="1:19" ht="18" x14ac:dyDescent="0.25">
      <c r="A166" s="148" t="s">
        <v>639</v>
      </c>
      <c r="B166" s="151" t="s">
        <v>640</v>
      </c>
      <c r="C166" s="148" t="s">
        <v>577</v>
      </c>
      <c r="D166" s="148" t="str">
        <f t="shared" si="3"/>
        <v>ILAVE / CUTINI PUCARA</v>
      </c>
      <c r="E166" s="148" t="s">
        <v>179</v>
      </c>
      <c r="F166" s="148" t="s">
        <v>384</v>
      </c>
      <c r="G166" s="152">
        <v>2</v>
      </c>
      <c r="H166" s="153">
        <v>2</v>
      </c>
      <c r="I166" s="153">
        <v>2</v>
      </c>
      <c r="J166" s="153">
        <v>0</v>
      </c>
      <c r="K166" s="153">
        <v>0</v>
      </c>
      <c r="L166" s="153">
        <v>0</v>
      </c>
      <c r="M166" s="153">
        <v>0</v>
      </c>
      <c r="N166" s="153"/>
      <c r="O166"/>
      <c r="P166"/>
      <c r="Q166"/>
      <c r="R166"/>
      <c r="S166"/>
    </row>
    <row r="167" spans="1:19" ht="18" x14ac:dyDescent="0.25">
      <c r="A167" s="148" t="s">
        <v>641</v>
      </c>
      <c r="B167" s="151" t="s">
        <v>642</v>
      </c>
      <c r="C167" s="148" t="s">
        <v>577</v>
      </c>
      <c r="D167" s="148" t="str">
        <f t="shared" si="3"/>
        <v>PILCUYO / MAQUERCOTA</v>
      </c>
      <c r="E167" s="148" t="s">
        <v>186</v>
      </c>
      <c r="F167" s="148" t="s">
        <v>237</v>
      </c>
      <c r="G167" s="152">
        <v>3</v>
      </c>
      <c r="H167" s="153">
        <v>3</v>
      </c>
      <c r="I167" s="153">
        <v>3</v>
      </c>
      <c r="J167" s="153">
        <v>0</v>
      </c>
      <c r="K167" s="153">
        <v>0</v>
      </c>
      <c r="L167" s="153">
        <v>0</v>
      </c>
      <c r="M167" s="153">
        <v>0</v>
      </c>
      <c r="N167" s="153"/>
      <c r="O167"/>
      <c r="P167"/>
      <c r="Q167"/>
      <c r="R167"/>
      <c r="S167"/>
    </row>
    <row r="168" spans="1:19" ht="18" x14ac:dyDescent="0.25">
      <c r="A168" s="148" t="s">
        <v>643</v>
      </c>
      <c r="B168" s="151" t="s">
        <v>644</v>
      </c>
      <c r="C168" s="148" t="s">
        <v>577</v>
      </c>
      <c r="D168" s="148" t="str">
        <f t="shared" si="3"/>
        <v>PILCUYO / HUARIQUISAMA</v>
      </c>
      <c r="E168" s="148" t="s">
        <v>186</v>
      </c>
      <c r="F168" s="148" t="s">
        <v>408</v>
      </c>
      <c r="G168" s="152">
        <v>3</v>
      </c>
      <c r="H168" s="153">
        <v>2</v>
      </c>
      <c r="I168" s="153">
        <v>2</v>
      </c>
      <c r="J168" s="153">
        <v>0</v>
      </c>
      <c r="K168" s="153">
        <v>1</v>
      </c>
      <c r="L168" s="153">
        <v>0</v>
      </c>
      <c r="M168" s="153">
        <v>0</v>
      </c>
      <c r="N168" s="153"/>
      <c r="O168"/>
      <c r="P168"/>
      <c r="Q168"/>
      <c r="R168"/>
      <c r="S168"/>
    </row>
    <row r="169" spans="1:19" ht="18" x14ac:dyDescent="0.25">
      <c r="A169" s="148" t="s">
        <v>645</v>
      </c>
      <c r="B169" s="151" t="s">
        <v>646</v>
      </c>
      <c r="C169" s="148" t="s">
        <v>577</v>
      </c>
      <c r="D169" s="148" t="str">
        <f t="shared" si="3"/>
        <v>PILCUYO / ACCASO</v>
      </c>
      <c r="E169" s="148" t="s">
        <v>186</v>
      </c>
      <c r="F169" s="148" t="s">
        <v>252</v>
      </c>
      <c r="G169" s="152">
        <v>5</v>
      </c>
      <c r="H169" s="153">
        <v>4</v>
      </c>
      <c r="I169" s="153">
        <v>3</v>
      </c>
      <c r="J169" s="153">
        <v>1</v>
      </c>
      <c r="K169" s="153">
        <v>0</v>
      </c>
      <c r="L169" s="153">
        <v>0</v>
      </c>
      <c r="M169" s="153">
        <v>1</v>
      </c>
      <c r="N169" s="153"/>
      <c r="O169"/>
      <c r="P169"/>
      <c r="Q169"/>
      <c r="R169"/>
      <c r="S169"/>
    </row>
    <row r="170" spans="1:19" ht="18" x14ac:dyDescent="0.25">
      <c r="A170" s="148" t="s">
        <v>647</v>
      </c>
      <c r="B170" s="151" t="s">
        <v>648</v>
      </c>
      <c r="C170" s="148" t="s">
        <v>577</v>
      </c>
      <c r="D170" s="148" t="str">
        <f t="shared" si="3"/>
        <v>PILCUYO / MULLACANI</v>
      </c>
      <c r="E170" s="148" t="s">
        <v>186</v>
      </c>
      <c r="F170" s="148" t="s">
        <v>402</v>
      </c>
      <c r="G170" s="152">
        <v>3</v>
      </c>
      <c r="H170" s="153">
        <v>3</v>
      </c>
      <c r="I170" s="153">
        <v>3</v>
      </c>
      <c r="J170" s="153">
        <v>0</v>
      </c>
      <c r="K170" s="153">
        <v>0</v>
      </c>
      <c r="L170" s="153">
        <v>0</v>
      </c>
      <c r="M170" s="153">
        <v>0</v>
      </c>
      <c r="N170" s="153"/>
      <c r="O170"/>
      <c r="P170"/>
      <c r="Q170"/>
      <c r="R170"/>
      <c r="S170"/>
    </row>
    <row r="171" spans="1:19" ht="18" x14ac:dyDescent="0.25">
      <c r="A171" s="148" t="s">
        <v>649</v>
      </c>
      <c r="B171" s="151" t="s">
        <v>650</v>
      </c>
      <c r="C171" s="148" t="s">
        <v>577</v>
      </c>
      <c r="D171" s="148" t="str">
        <f t="shared" si="3"/>
        <v>PILCUYO / JILAMAICO</v>
      </c>
      <c r="E171" s="148" t="s">
        <v>186</v>
      </c>
      <c r="F171" s="148" t="s">
        <v>651</v>
      </c>
      <c r="G171" s="152">
        <v>1</v>
      </c>
      <c r="H171" s="153">
        <v>1</v>
      </c>
      <c r="I171" s="153">
        <v>1</v>
      </c>
      <c r="J171" s="153">
        <v>0</v>
      </c>
      <c r="K171" s="153">
        <v>0</v>
      </c>
      <c r="L171" s="153">
        <v>0</v>
      </c>
      <c r="M171" s="153">
        <v>0</v>
      </c>
      <c r="N171" s="153"/>
      <c r="O171"/>
      <c r="P171"/>
      <c r="Q171"/>
      <c r="R171"/>
      <c r="S171"/>
    </row>
    <row r="172" spans="1:19" ht="18" x14ac:dyDescent="0.25">
      <c r="A172" s="148" t="s">
        <v>652</v>
      </c>
      <c r="B172" s="151" t="s">
        <v>653</v>
      </c>
      <c r="C172" s="148" t="s">
        <v>577</v>
      </c>
      <c r="D172" s="148" t="str">
        <f t="shared" si="3"/>
        <v>PILCUYO / CACHIPUCARA</v>
      </c>
      <c r="E172" s="148" t="s">
        <v>186</v>
      </c>
      <c r="F172" s="148" t="s">
        <v>305</v>
      </c>
      <c r="G172" s="152">
        <v>6</v>
      </c>
      <c r="H172" s="153">
        <v>5</v>
      </c>
      <c r="I172" s="153">
        <v>4</v>
      </c>
      <c r="J172" s="153">
        <v>1</v>
      </c>
      <c r="K172" s="153">
        <v>0</v>
      </c>
      <c r="L172" s="153">
        <v>0</v>
      </c>
      <c r="M172" s="153">
        <v>1</v>
      </c>
      <c r="N172" s="153"/>
      <c r="O172"/>
      <c r="P172"/>
      <c r="Q172"/>
      <c r="R172"/>
      <c r="S172"/>
    </row>
    <row r="173" spans="1:19" ht="36" x14ac:dyDescent="0.25">
      <c r="A173" s="148" t="s">
        <v>654</v>
      </c>
      <c r="B173" s="151" t="s">
        <v>655</v>
      </c>
      <c r="C173" s="148" t="s">
        <v>577</v>
      </c>
      <c r="D173" s="148" t="str">
        <f t="shared" si="3"/>
        <v>PILCUYO / TARACANCAMAYA / CANCAMAYA</v>
      </c>
      <c r="E173" s="148" t="s">
        <v>186</v>
      </c>
      <c r="F173" s="148" t="s">
        <v>399</v>
      </c>
      <c r="G173" s="152">
        <v>4</v>
      </c>
      <c r="H173" s="153">
        <v>3</v>
      </c>
      <c r="I173" s="153">
        <v>3</v>
      </c>
      <c r="J173" s="153">
        <v>0</v>
      </c>
      <c r="K173" s="153">
        <v>1</v>
      </c>
      <c r="L173" s="153">
        <v>0</v>
      </c>
      <c r="M173" s="153">
        <v>0</v>
      </c>
      <c r="N173" s="153"/>
      <c r="O173"/>
      <c r="P173"/>
      <c r="Q173"/>
      <c r="R173"/>
      <c r="S173"/>
    </row>
    <row r="174" spans="1:19" ht="36" x14ac:dyDescent="0.25">
      <c r="A174" s="148" t="s">
        <v>656</v>
      </c>
      <c r="B174" s="151" t="s">
        <v>657</v>
      </c>
      <c r="C174" s="148" t="s">
        <v>577</v>
      </c>
      <c r="D174" s="148" t="str">
        <f t="shared" si="3"/>
        <v>PILCUYO / CONAPI SUMARIRE / JONAPI</v>
      </c>
      <c r="E174" s="148" t="s">
        <v>186</v>
      </c>
      <c r="F174" s="148" t="s">
        <v>658</v>
      </c>
      <c r="G174" s="152">
        <v>1</v>
      </c>
      <c r="H174" s="153">
        <v>1</v>
      </c>
      <c r="I174" s="153">
        <v>0</v>
      </c>
      <c r="J174" s="153">
        <v>1</v>
      </c>
      <c r="K174" s="153">
        <v>0</v>
      </c>
      <c r="L174" s="153">
        <v>0</v>
      </c>
      <c r="M174" s="153">
        <v>0</v>
      </c>
      <c r="N174" s="153"/>
      <c r="O174"/>
      <c r="P174"/>
      <c r="Q174"/>
      <c r="R174"/>
      <c r="S174"/>
    </row>
    <row r="175" spans="1:19" ht="27" x14ac:dyDescent="0.25">
      <c r="A175" s="148" t="s">
        <v>659</v>
      </c>
      <c r="B175" s="151" t="s">
        <v>660</v>
      </c>
      <c r="C175" s="148" t="s">
        <v>577</v>
      </c>
      <c r="D175" s="148" t="str">
        <f t="shared" si="3"/>
        <v>PILCUYO / YAJACIRCATUYO / TUYO / TUCO</v>
      </c>
      <c r="E175" s="148" t="s">
        <v>186</v>
      </c>
      <c r="F175" s="148" t="s">
        <v>417</v>
      </c>
      <c r="G175" s="152">
        <v>2</v>
      </c>
      <c r="H175" s="153">
        <v>2</v>
      </c>
      <c r="I175" s="153">
        <v>2</v>
      </c>
      <c r="J175" s="153">
        <v>0</v>
      </c>
      <c r="K175" s="153">
        <v>0</v>
      </c>
      <c r="L175" s="153">
        <v>0</v>
      </c>
      <c r="M175" s="153">
        <v>0</v>
      </c>
      <c r="N175" s="153"/>
      <c r="O175"/>
      <c r="P175"/>
      <c r="Q175"/>
      <c r="R175"/>
      <c r="S175"/>
    </row>
    <row r="176" spans="1:19" ht="18" x14ac:dyDescent="0.25">
      <c r="A176" s="148" t="s">
        <v>661</v>
      </c>
      <c r="B176" s="151" t="s">
        <v>662</v>
      </c>
      <c r="C176" s="148" t="s">
        <v>577</v>
      </c>
      <c r="D176" s="148" t="str">
        <f t="shared" si="3"/>
        <v>PILCUYO / CHIPANA</v>
      </c>
      <c r="E176" s="148" t="s">
        <v>186</v>
      </c>
      <c r="F176" s="148" t="s">
        <v>215</v>
      </c>
      <c r="G176" s="152">
        <v>6</v>
      </c>
      <c r="H176" s="153">
        <v>5</v>
      </c>
      <c r="I176" s="153">
        <v>5</v>
      </c>
      <c r="J176" s="153">
        <v>0</v>
      </c>
      <c r="K176" s="153">
        <v>0</v>
      </c>
      <c r="L176" s="153">
        <v>0</v>
      </c>
      <c r="M176" s="153">
        <v>1</v>
      </c>
      <c r="N176" s="153"/>
      <c r="O176"/>
      <c r="P176"/>
      <c r="Q176"/>
      <c r="R176"/>
      <c r="S176"/>
    </row>
    <row r="177" spans="1:19" ht="36" x14ac:dyDescent="0.25">
      <c r="A177" s="148" t="s">
        <v>663</v>
      </c>
      <c r="B177" s="151" t="s">
        <v>664</v>
      </c>
      <c r="C177" s="148" t="s">
        <v>577</v>
      </c>
      <c r="D177" s="148" t="str">
        <f t="shared" si="3"/>
        <v>PILCUYO / PILCUYO</v>
      </c>
      <c r="E177" s="148" t="s">
        <v>186</v>
      </c>
      <c r="F177" s="148" t="s">
        <v>186</v>
      </c>
      <c r="G177" s="152">
        <v>10</v>
      </c>
      <c r="H177" s="153">
        <v>8</v>
      </c>
      <c r="I177" s="153">
        <v>6</v>
      </c>
      <c r="J177" s="153">
        <v>2</v>
      </c>
      <c r="K177" s="153">
        <v>0</v>
      </c>
      <c r="L177" s="153">
        <v>0</v>
      </c>
      <c r="M177" s="153">
        <v>2</v>
      </c>
      <c r="N177" s="153"/>
      <c r="O177"/>
      <c r="P177"/>
      <c r="Q177"/>
      <c r="R177"/>
      <c r="S177"/>
    </row>
    <row r="178" spans="1:19" ht="18" x14ac:dyDescent="0.25">
      <c r="A178" s="148" t="s">
        <v>665</v>
      </c>
      <c r="B178" s="151">
        <v>70341</v>
      </c>
      <c r="C178" s="148" t="s">
        <v>577</v>
      </c>
      <c r="D178" s="148" t="str">
        <f t="shared" si="3"/>
        <v>SANTA ROSA / SANTA ROSA</v>
      </c>
      <c r="E178" s="148" t="s">
        <v>190</v>
      </c>
      <c r="F178" s="148" t="s">
        <v>190</v>
      </c>
      <c r="G178" s="152">
        <v>5</v>
      </c>
      <c r="H178" s="153">
        <v>4</v>
      </c>
      <c r="I178" s="153">
        <v>3</v>
      </c>
      <c r="J178" s="153">
        <v>1</v>
      </c>
      <c r="K178" s="153">
        <v>0</v>
      </c>
      <c r="L178" s="153">
        <v>0</v>
      </c>
      <c r="M178" s="153">
        <v>1</v>
      </c>
      <c r="N178" s="153"/>
      <c r="O178"/>
      <c r="P178"/>
      <c r="Q178"/>
      <c r="R178"/>
      <c r="S178"/>
    </row>
    <row r="179" spans="1:19" ht="18" x14ac:dyDescent="0.25">
      <c r="A179" s="148" t="s">
        <v>666</v>
      </c>
      <c r="B179" s="151" t="s">
        <v>667</v>
      </c>
      <c r="C179" s="148" t="s">
        <v>577</v>
      </c>
      <c r="D179" s="148" t="str">
        <f t="shared" si="3"/>
        <v>SANTA ROSA / CHINCHILLAPI</v>
      </c>
      <c r="E179" s="148" t="s">
        <v>190</v>
      </c>
      <c r="F179" s="148" t="s">
        <v>668</v>
      </c>
      <c r="G179" s="152">
        <v>1</v>
      </c>
      <c r="H179" s="153">
        <v>1</v>
      </c>
      <c r="I179" s="153">
        <v>1</v>
      </c>
      <c r="J179" s="153">
        <v>0</v>
      </c>
      <c r="K179" s="153">
        <v>0</v>
      </c>
      <c r="L179" s="153">
        <v>0</v>
      </c>
      <c r="M179" s="153">
        <v>0</v>
      </c>
      <c r="N179" s="153"/>
      <c r="O179"/>
      <c r="P179"/>
      <c r="Q179"/>
      <c r="R179"/>
      <c r="S179"/>
    </row>
    <row r="180" spans="1:19" ht="18" x14ac:dyDescent="0.25">
      <c r="A180" s="148" t="s">
        <v>669</v>
      </c>
      <c r="B180" s="151" t="s">
        <v>670</v>
      </c>
      <c r="C180" s="148" t="s">
        <v>577</v>
      </c>
      <c r="D180" s="148" t="str">
        <f t="shared" si="3"/>
        <v>SANTA ROSA / ALIANZA</v>
      </c>
      <c r="E180" s="148" t="s">
        <v>190</v>
      </c>
      <c r="F180" s="148" t="s">
        <v>671</v>
      </c>
      <c r="G180" s="152">
        <v>19</v>
      </c>
      <c r="H180" s="153">
        <v>16</v>
      </c>
      <c r="I180" s="153">
        <v>9</v>
      </c>
      <c r="J180" s="153">
        <v>7</v>
      </c>
      <c r="K180" s="153">
        <v>1</v>
      </c>
      <c r="L180" s="153">
        <v>0</v>
      </c>
      <c r="M180" s="153">
        <v>2</v>
      </c>
      <c r="N180" s="153"/>
      <c r="O180"/>
      <c r="P180"/>
      <c r="Q180"/>
      <c r="R180"/>
      <c r="S180"/>
    </row>
    <row r="181" spans="1:19" ht="18" x14ac:dyDescent="0.25">
      <c r="A181" s="148" t="s">
        <v>672</v>
      </c>
      <c r="B181" s="151" t="s">
        <v>673</v>
      </c>
      <c r="C181" s="148" t="s">
        <v>577</v>
      </c>
      <c r="D181" s="148" t="str">
        <f t="shared" si="3"/>
        <v>ILAVE / CALLATA</v>
      </c>
      <c r="E181" s="148" t="s">
        <v>179</v>
      </c>
      <c r="F181" s="148" t="s">
        <v>271</v>
      </c>
      <c r="G181" s="152">
        <v>5</v>
      </c>
      <c r="H181" s="153">
        <v>4</v>
      </c>
      <c r="I181" s="153">
        <v>4</v>
      </c>
      <c r="J181" s="153">
        <v>0</v>
      </c>
      <c r="K181" s="153">
        <v>0</v>
      </c>
      <c r="L181" s="153">
        <v>0</v>
      </c>
      <c r="M181" s="153">
        <v>1</v>
      </c>
      <c r="N181" s="153"/>
      <c r="O181"/>
      <c r="P181"/>
      <c r="Q181"/>
      <c r="R181"/>
      <c r="S181"/>
    </row>
    <row r="182" spans="1:19" ht="18" x14ac:dyDescent="0.25">
      <c r="A182" s="148" t="s">
        <v>674</v>
      </c>
      <c r="B182" s="151" t="s">
        <v>675</v>
      </c>
      <c r="C182" s="148" t="s">
        <v>577</v>
      </c>
      <c r="D182" s="148" t="str">
        <f t="shared" si="3"/>
        <v>ILAVE / CHALLA CCOLLO</v>
      </c>
      <c r="E182" s="148" t="s">
        <v>179</v>
      </c>
      <c r="F182" s="148" t="s">
        <v>676</v>
      </c>
      <c r="G182" s="152">
        <v>3</v>
      </c>
      <c r="H182" s="153">
        <v>3</v>
      </c>
      <c r="I182" s="153">
        <v>2</v>
      </c>
      <c r="J182" s="153">
        <v>1</v>
      </c>
      <c r="K182" s="153">
        <v>0</v>
      </c>
      <c r="L182" s="153">
        <v>0</v>
      </c>
      <c r="M182" s="153">
        <v>0</v>
      </c>
      <c r="N182" s="153"/>
      <c r="O182"/>
      <c r="P182"/>
      <c r="Q182"/>
      <c r="R182"/>
      <c r="S182"/>
    </row>
    <row r="183" spans="1:19" ht="27" x14ac:dyDescent="0.25">
      <c r="A183" s="148" t="s">
        <v>677</v>
      </c>
      <c r="B183" s="151" t="s">
        <v>678</v>
      </c>
      <c r="C183" s="148" t="s">
        <v>577</v>
      </c>
      <c r="D183" s="148" t="str">
        <f t="shared" si="3"/>
        <v>ILAVE / COPACACHI CHILACOLLO</v>
      </c>
      <c r="E183" s="148" t="s">
        <v>179</v>
      </c>
      <c r="F183" s="148" t="s">
        <v>679</v>
      </c>
      <c r="G183" s="152">
        <v>3</v>
      </c>
      <c r="H183" s="153">
        <v>3</v>
      </c>
      <c r="I183" s="153">
        <v>3</v>
      </c>
      <c r="J183" s="153">
        <v>0</v>
      </c>
      <c r="K183" s="153">
        <v>0</v>
      </c>
      <c r="L183" s="153">
        <v>0</v>
      </c>
      <c r="M183" s="153">
        <v>0</v>
      </c>
      <c r="N183" s="153"/>
      <c r="O183"/>
      <c r="P183"/>
      <c r="Q183"/>
      <c r="R183"/>
      <c r="S183"/>
    </row>
    <row r="184" spans="1:19" ht="18" x14ac:dyDescent="0.25">
      <c r="A184" s="148" t="s">
        <v>680</v>
      </c>
      <c r="B184" s="151">
        <v>70348</v>
      </c>
      <c r="C184" s="148" t="s">
        <v>577</v>
      </c>
      <c r="D184" s="148" t="str">
        <f t="shared" si="3"/>
        <v>ILAVE / JAQUENCACHI</v>
      </c>
      <c r="E184" s="148" t="s">
        <v>179</v>
      </c>
      <c r="F184" s="148" t="s">
        <v>504</v>
      </c>
      <c r="G184" s="152">
        <v>4</v>
      </c>
      <c r="H184" s="153">
        <v>3</v>
      </c>
      <c r="I184" s="153">
        <v>3</v>
      </c>
      <c r="J184" s="153">
        <v>0</v>
      </c>
      <c r="K184" s="153">
        <v>0</v>
      </c>
      <c r="L184" s="153">
        <v>0</v>
      </c>
      <c r="M184" s="153">
        <v>1</v>
      </c>
      <c r="N184" s="153"/>
      <c r="O184"/>
      <c r="P184"/>
      <c r="Q184"/>
      <c r="R184"/>
      <c r="S184"/>
    </row>
    <row r="185" spans="1:19" x14ac:dyDescent="0.25">
      <c r="A185" s="148" t="s">
        <v>681</v>
      </c>
      <c r="B185" s="151" t="s">
        <v>682</v>
      </c>
      <c r="C185" s="148" t="s">
        <v>577</v>
      </c>
      <c r="D185" s="148" t="str">
        <f t="shared" si="3"/>
        <v>ILAVE / URANI</v>
      </c>
      <c r="E185" s="148" t="s">
        <v>179</v>
      </c>
      <c r="F185" s="148" t="s">
        <v>302</v>
      </c>
      <c r="G185" s="152">
        <v>4</v>
      </c>
      <c r="H185" s="153">
        <v>4</v>
      </c>
      <c r="I185" s="153">
        <v>4</v>
      </c>
      <c r="J185" s="153">
        <v>0</v>
      </c>
      <c r="K185" s="153">
        <v>0</v>
      </c>
      <c r="L185" s="153">
        <v>0</v>
      </c>
      <c r="M185" s="153">
        <v>0</v>
      </c>
      <c r="N185" s="153"/>
      <c r="O185"/>
      <c r="P185"/>
      <c r="Q185"/>
      <c r="R185"/>
      <c r="S185"/>
    </row>
    <row r="186" spans="1:19" ht="18" x14ac:dyDescent="0.25">
      <c r="A186" s="148" t="s">
        <v>683</v>
      </c>
      <c r="B186" s="151" t="s">
        <v>684</v>
      </c>
      <c r="C186" s="148" t="s">
        <v>577</v>
      </c>
      <c r="D186" s="148" t="str">
        <f t="shared" si="3"/>
        <v>ILAVE / PICHINCOTA</v>
      </c>
      <c r="E186" s="148" t="s">
        <v>179</v>
      </c>
      <c r="F186" s="148" t="s">
        <v>685</v>
      </c>
      <c r="G186" s="152">
        <v>4</v>
      </c>
      <c r="H186" s="153">
        <v>4</v>
      </c>
      <c r="I186" s="153">
        <v>4</v>
      </c>
      <c r="J186" s="153">
        <v>0</v>
      </c>
      <c r="K186" s="153">
        <v>0</v>
      </c>
      <c r="L186" s="153">
        <v>0</v>
      </c>
      <c r="M186" s="153">
        <v>0</v>
      </c>
      <c r="N186" s="153"/>
      <c r="O186"/>
      <c r="P186"/>
      <c r="Q186"/>
      <c r="R186"/>
      <c r="S186"/>
    </row>
    <row r="187" spans="1:19" x14ac:dyDescent="0.25">
      <c r="A187" s="148" t="s">
        <v>686</v>
      </c>
      <c r="B187" s="151" t="s">
        <v>687</v>
      </c>
      <c r="C187" s="148" t="s">
        <v>577</v>
      </c>
      <c r="D187" s="148" t="str">
        <f t="shared" si="3"/>
        <v>ILAVE / SENCA</v>
      </c>
      <c r="E187" s="148" t="s">
        <v>179</v>
      </c>
      <c r="F187" s="148" t="s">
        <v>688</v>
      </c>
      <c r="G187" s="152">
        <v>2</v>
      </c>
      <c r="H187" s="153">
        <v>2</v>
      </c>
      <c r="I187" s="153">
        <v>1</v>
      </c>
      <c r="J187" s="153">
        <v>1</v>
      </c>
      <c r="K187" s="153">
        <v>0</v>
      </c>
      <c r="L187" s="153">
        <v>0</v>
      </c>
      <c r="M187" s="153">
        <v>0</v>
      </c>
      <c r="N187" s="153"/>
      <c r="O187"/>
      <c r="P187"/>
      <c r="Q187"/>
      <c r="R187"/>
      <c r="S187"/>
    </row>
    <row r="188" spans="1:19" ht="18" x14ac:dyDescent="0.25">
      <c r="A188" s="148" t="s">
        <v>689</v>
      </c>
      <c r="B188" s="151">
        <v>70352</v>
      </c>
      <c r="C188" s="148" t="s">
        <v>577</v>
      </c>
      <c r="D188" s="148" t="str">
        <f t="shared" si="3"/>
        <v>ILAVE / ALQUIPA</v>
      </c>
      <c r="E188" s="148" t="s">
        <v>179</v>
      </c>
      <c r="F188" s="148" t="s">
        <v>560</v>
      </c>
      <c r="G188" s="152">
        <v>4</v>
      </c>
      <c r="H188" s="153">
        <v>3</v>
      </c>
      <c r="I188" s="153">
        <v>3</v>
      </c>
      <c r="J188" s="153">
        <v>0</v>
      </c>
      <c r="K188" s="153">
        <v>0</v>
      </c>
      <c r="L188" s="153">
        <v>0</v>
      </c>
      <c r="M188" s="153">
        <v>1</v>
      </c>
      <c r="N188" s="153"/>
      <c r="O188"/>
      <c r="P188"/>
      <c r="Q188"/>
      <c r="R188"/>
      <c r="S188"/>
    </row>
    <row r="189" spans="1:19" ht="18" x14ac:dyDescent="0.25">
      <c r="A189" s="148" t="s">
        <v>690</v>
      </c>
      <c r="B189" s="151" t="s">
        <v>691</v>
      </c>
      <c r="C189" s="148" t="s">
        <v>577</v>
      </c>
      <c r="D189" s="148" t="str">
        <f t="shared" si="3"/>
        <v>ILAVE / ANCOAMAYA</v>
      </c>
      <c r="E189" s="148" t="s">
        <v>179</v>
      </c>
      <c r="F189" s="148" t="s">
        <v>268</v>
      </c>
      <c r="G189" s="152">
        <v>2</v>
      </c>
      <c r="H189" s="153">
        <v>2</v>
      </c>
      <c r="I189" s="153">
        <v>2</v>
      </c>
      <c r="J189" s="153">
        <v>0</v>
      </c>
      <c r="K189" s="153">
        <v>0</v>
      </c>
      <c r="L189" s="153">
        <v>0</v>
      </c>
      <c r="M189" s="153">
        <v>0</v>
      </c>
      <c r="N189" s="153"/>
      <c r="O189"/>
      <c r="P189"/>
      <c r="Q189"/>
      <c r="R189"/>
      <c r="S189"/>
    </row>
    <row r="190" spans="1:19" x14ac:dyDescent="0.25">
      <c r="A190" s="148" t="s">
        <v>692</v>
      </c>
      <c r="B190" s="151" t="s">
        <v>693</v>
      </c>
      <c r="C190" s="148" t="s">
        <v>577</v>
      </c>
      <c r="D190" s="148" t="str">
        <f t="shared" si="3"/>
        <v>ILAVE / PUSUYO</v>
      </c>
      <c r="E190" s="148" t="s">
        <v>179</v>
      </c>
      <c r="F190" s="148" t="s">
        <v>566</v>
      </c>
      <c r="G190" s="152">
        <v>2</v>
      </c>
      <c r="H190" s="153">
        <v>2</v>
      </c>
      <c r="I190" s="153">
        <v>2</v>
      </c>
      <c r="J190" s="153">
        <v>0</v>
      </c>
      <c r="K190" s="153">
        <v>0</v>
      </c>
      <c r="L190" s="153">
        <v>0</v>
      </c>
      <c r="M190" s="153">
        <v>0</v>
      </c>
      <c r="N190" s="153"/>
      <c r="O190"/>
      <c r="P190"/>
      <c r="Q190"/>
      <c r="R190"/>
      <c r="S190"/>
    </row>
    <row r="191" spans="1:19" ht="27" x14ac:dyDescent="0.25">
      <c r="A191" s="148" t="s">
        <v>694</v>
      </c>
      <c r="B191" s="151" t="s">
        <v>695</v>
      </c>
      <c r="C191" s="148" t="s">
        <v>577</v>
      </c>
      <c r="D191" s="148" t="str">
        <f t="shared" si="3"/>
        <v>ILAVE / CCACCATA</v>
      </c>
      <c r="E191" s="148" t="s">
        <v>179</v>
      </c>
      <c r="F191" s="148" t="s">
        <v>481</v>
      </c>
      <c r="G191" s="152">
        <v>2</v>
      </c>
      <c r="H191" s="153">
        <v>2</v>
      </c>
      <c r="I191" s="153">
        <v>2</v>
      </c>
      <c r="J191" s="153">
        <v>0</v>
      </c>
      <c r="K191" s="153">
        <v>0</v>
      </c>
      <c r="L191" s="153">
        <v>0</v>
      </c>
      <c r="M191" s="153">
        <v>0</v>
      </c>
      <c r="N191" s="153"/>
      <c r="O191"/>
      <c r="P191"/>
      <c r="Q191"/>
      <c r="R191"/>
      <c r="S191"/>
    </row>
    <row r="192" spans="1:19" ht="18" x14ac:dyDescent="0.25">
      <c r="A192" s="155" t="s">
        <v>696</v>
      </c>
      <c r="B192" s="156" t="s">
        <v>697</v>
      </c>
      <c r="C192" s="155" t="s">
        <v>577</v>
      </c>
      <c r="D192" s="148" t="str">
        <f t="shared" si="3"/>
        <v>ILAVE / CHIJICHAYA</v>
      </c>
      <c r="E192" s="148" t="s">
        <v>179</v>
      </c>
      <c r="F192" s="155" t="s">
        <v>229</v>
      </c>
      <c r="G192" s="152">
        <v>4</v>
      </c>
      <c r="H192" s="153">
        <v>4</v>
      </c>
      <c r="I192" s="153">
        <v>3</v>
      </c>
      <c r="J192" s="153">
        <v>1</v>
      </c>
      <c r="K192" s="153">
        <v>0</v>
      </c>
      <c r="L192" s="153">
        <v>0</v>
      </c>
      <c r="M192" s="153">
        <v>0</v>
      </c>
      <c r="N192" s="153"/>
      <c r="O192"/>
      <c r="P192"/>
      <c r="Q192"/>
      <c r="R192"/>
      <c r="S192"/>
    </row>
    <row r="193" spans="1:19" ht="27" x14ac:dyDescent="0.25">
      <c r="A193" s="148" t="s">
        <v>698</v>
      </c>
      <c r="B193" s="151" t="s">
        <v>699</v>
      </c>
      <c r="C193" s="148" t="s">
        <v>577</v>
      </c>
      <c r="D193" s="148" t="str">
        <f t="shared" si="3"/>
        <v>ILAVE / MULLACONIHUECO</v>
      </c>
      <c r="E193" s="148" t="s">
        <v>179</v>
      </c>
      <c r="F193" s="148" t="s">
        <v>226</v>
      </c>
      <c r="G193" s="152">
        <v>3</v>
      </c>
      <c r="H193" s="153">
        <v>3</v>
      </c>
      <c r="I193" s="153">
        <v>3</v>
      </c>
      <c r="J193" s="153">
        <v>0</v>
      </c>
      <c r="K193" s="153">
        <v>0</v>
      </c>
      <c r="L193" s="153">
        <v>0</v>
      </c>
      <c r="M193" s="153">
        <v>0</v>
      </c>
      <c r="N193" s="153"/>
      <c r="O193"/>
      <c r="P193"/>
      <c r="Q193"/>
      <c r="R193"/>
      <c r="S193"/>
    </row>
    <row r="194" spans="1:19" ht="18" x14ac:dyDescent="0.25">
      <c r="A194" s="148" t="s">
        <v>700</v>
      </c>
      <c r="B194" s="151">
        <v>70358</v>
      </c>
      <c r="C194" s="148" t="s">
        <v>577</v>
      </c>
      <c r="D194" s="148" t="str">
        <f t="shared" si="3"/>
        <v>ILAVE / CONCAHUI</v>
      </c>
      <c r="E194" s="148" t="s">
        <v>179</v>
      </c>
      <c r="F194" s="148" t="s">
        <v>530</v>
      </c>
      <c r="G194" s="152">
        <v>5</v>
      </c>
      <c r="H194" s="153">
        <v>4</v>
      </c>
      <c r="I194" s="153">
        <v>3</v>
      </c>
      <c r="J194" s="153">
        <v>1</v>
      </c>
      <c r="K194" s="153">
        <v>0</v>
      </c>
      <c r="L194" s="153">
        <v>0</v>
      </c>
      <c r="M194" s="153">
        <v>1</v>
      </c>
      <c r="N194" s="153"/>
      <c r="O194"/>
      <c r="P194"/>
      <c r="Q194"/>
      <c r="R194"/>
      <c r="S194"/>
    </row>
    <row r="195" spans="1:19" ht="18" x14ac:dyDescent="0.25">
      <c r="A195" s="148" t="s">
        <v>701</v>
      </c>
      <c r="B195" s="151" t="s">
        <v>702</v>
      </c>
      <c r="C195" s="148" t="s">
        <v>577</v>
      </c>
      <c r="D195" s="148" t="str">
        <f t="shared" si="3"/>
        <v>ILAVE / CORARACA</v>
      </c>
      <c r="E195" s="148" t="s">
        <v>179</v>
      </c>
      <c r="F195" s="148" t="s">
        <v>519</v>
      </c>
      <c r="G195" s="152">
        <v>3</v>
      </c>
      <c r="H195" s="153">
        <v>3</v>
      </c>
      <c r="I195" s="153">
        <v>2</v>
      </c>
      <c r="J195" s="153">
        <v>1</v>
      </c>
      <c r="K195" s="153">
        <v>0</v>
      </c>
      <c r="L195" s="153">
        <v>0</v>
      </c>
      <c r="M195" s="153">
        <v>0</v>
      </c>
      <c r="N195" s="153"/>
      <c r="O195"/>
      <c r="P195"/>
      <c r="Q195"/>
      <c r="R195"/>
      <c r="S195"/>
    </row>
    <row r="196" spans="1:19" ht="18" x14ac:dyDescent="0.25">
      <c r="A196" s="148" t="s">
        <v>703</v>
      </c>
      <c r="B196" s="151" t="s">
        <v>704</v>
      </c>
      <c r="C196" s="148" t="s">
        <v>577</v>
      </c>
      <c r="D196" s="148" t="str">
        <f t="shared" si="3"/>
        <v>ILAVE / SIMILLACA</v>
      </c>
      <c r="E196" s="148" t="s">
        <v>179</v>
      </c>
      <c r="F196" s="148" t="s">
        <v>360</v>
      </c>
      <c r="G196" s="152">
        <v>2</v>
      </c>
      <c r="H196" s="153">
        <v>2</v>
      </c>
      <c r="I196" s="153">
        <v>2</v>
      </c>
      <c r="J196" s="153">
        <v>0</v>
      </c>
      <c r="K196" s="153">
        <v>0</v>
      </c>
      <c r="L196" s="153">
        <v>0</v>
      </c>
      <c r="M196" s="153">
        <v>0</v>
      </c>
      <c r="N196" s="153"/>
      <c r="O196"/>
      <c r="P196"/>
      <c r="Q196"/>
      <c r="R196"/>
      <c r="S196"/>
    </row>
    <row r="197" spans="1:19" ht="18" x14ac:dyDescent="0.25">
      <c r="A197" s="148" t="s">
        <v>705</v>
      </c>
      <c r="B197" s="151" t="s">
        <v>706</v>
      </c>
      <c r="C197" s="148" t="s">
        <v>577</v>
      </c>
      <c r="D197" s="148" t="str">
        <f t="shared" si="3"/>
        <v>ILAVE / JICHU CCOLLO</v>
      </c>
      <c r="E197" s="148" t="s">
        <v>179</v>
      </c>
      <c r="F197" s="148" t="s">
        <v>707</v>
      </c>
      <c r="G197" s="152">
        <v>1</v>
      </c>
      <c r="H197" s="153">
        <v>1</v>
      </c>
      <c r="I197" s="153">
        <v>1</v>
      </c>
      <c r="J197" s="153">
        <v>0</v>
      </c>
      <c r="K197" s="153">
        <v>0</v>
      </c>
      <c r="L197" s="153">
        <v>0</v>
      </c>
      <c r="M197" s="153">
        <v>0</v>
      </c>
      <c r="N197" s="153"/>
      <c r="O197"/>
      <c r="P197"/>
      <c r="Q197"/>
      <c r="R197"/>
      <c r="S197"/>
    </row>
    <row r="198" spans="1:19" ht="18" x14ac:dyDescent="0.25">
      <c r="A198" s="148" t="s">
        <v>708</v>
      </c>
      <c r="B198" s="151">
        <v>70363</v>
      </c>
      <c r="C198" s="148" t="s">
        <v>577</v>
      </c>
      <c r="D198" s="148" t="str">
        <f t="shared" si="3"/>
        <v>ILAVE / CONCHACA</v>
      </c>
      <c r="E198" s="148" t="s">
        <v>179</v>
      </c>
      <c r="F198" s="148" t="s">
        <v>378</v>
      </c>
      <c r="G198" s="152">
        <v>5</v>
      </c>
      <c r="H198" s="153">
        <v>5</v>
      </c>
      <c r="I198" s="153">
        <v>4</v>
      </c>
      <c r="J198" s="153">
        <v>1</v>
      </c>
      <c r="K198" s="153">
        <v>0</v>
      </c>
      <c r="L198" s="153">
        <v>0</v>
      </c>
      <c r="M198" s="153">
        <v>0</v>
      </c>
      <c r="N198" s="153"/>
      <c r="O198"/>
      <c r="P198"/>
      <c r="Q198"/>
      <c r="R198"/>
      <c r="S198"/>
    </row>
    <row r="199" spans="1:19" ht="18" x14ac:dyDescent="0.25">
      <c r="A199" s="148" t="s">
        <v>709</v>
      </c>
      <c r="B199" s="151" t="s">
        <v>710</v>
      </c>
      <c r="C199" s="148" t="s">
        <v>577</v>
      </c>
      <c r="D199" s="148" t="str">
        <f t="shared" si="3"/>
        <v>ILAVE / CHIRIMAYA</v>
      </c>
      <c r="E199" s="148" t="s">
        <v>179</v>
      </c>
      <c r="F199" s="148" t="s">
        <v>449</v>
      </c>
      <c r="G199" s="152">
        <v>2</v>
      </c>
      <c r="H199" s="153">
        <v>2</v>
      </c>
      <c r="I199" s="153">
        <v>2</v>
      </c>
      <c r="J199" s="153">
        <v>0</v>
      </c>
      <c r="K199" s="153">
        <v>0</v>
      </c>
      <c r="L199" s="153">
        <v>0</v>
      </c>
      <c r="M199" s="153">
        <v>0</v>
      </c>
      <c r="N199" s="153"/>
      <c r="O199"/>
      <c r="P199"/>
      <c r="Q199"/>
      <c r="R199"/>
      <c r="S199"/>
    </row>
    <row r="200" spans="1:19" ht="18" x14ac:dyDescent="0.25">
      <c r="A200" s="148" t="s">
        <v>711</v>
      </c>
      <c r="B200" s="151" t="s">
        <v>712</v>
      </c>
      <c r="C200" s="148" t="s">
        <v>577</v>
      </c>
      <c r="D200" s="148" t="str">
        <f t="shared" si="3"/>
        <v>ILAVE / HUARIHUARANI</v>
      </c>
      <c r="E200" s="148" t="s">
        <v>179</v>
      </c>
      <c r="F200" s="148" t="s">
        <v>713</v>
      </c>
      <c r="G200" s="152">
        <v>2</v>
      </c>
      <c r="H200" s="153">
        <v>2</v>
      </c>
      <c r="I200" s="153">
        <v>1</v>
      </c>
      <c r="J200" s="153">
        <v>1</v>
      </c>
      <c r="K200" s="153">
        <v>0</v>
      </c>
      <c r="L200" s="153">
        <v>0</v>
      </c>
      <c r="M200" s="153">
        <v>0</v>
      </c>
      <c r="N200" s="153"/>
      <c r="O200"/>
      <c r="P200"/>
      <c r="Q200"/>
      <c r="R200"/>
      <c r="S200"/>
    </row>
    <row r="201" spans="1:19" x14ac:dyDescent="0.25">
      <c r="A201" s="148" t="s">
        <v>714</v>
      </c>
      <c r="B201" s="151">
        <v>70367</v>
      </c>
      <c r="C201" s="148" t="s">
        <v>577</v>
      </c>
      <c r="D201" s="148" t="str">
        <f t="shared" si="3"/>
        <v>ILAVE / CORPA</v>
      </c>
      <c r="E201" s="148" t="s">
        <v>179</v>
      </c>
      <c r="F201" s="148" t="s">
        <v>525</v>
      </c>
      <c r="G201" s="152">
        <v>4</v>
      </c>
      <c r="H201" s="153">
        <v>4</v>
      </c>
      <c r="I201" s="153">
        <v>2</v>
      </c>
      <c r="J201" s="153">
        <v>2</v>
      </c>
      <c r="K201" s="153">
        <v>0</v>
      </c>
      <c r="L201" s="153">
        <v>0</v>
      </c>
      <c r="M201" s="153">
        <v>0</v>
      </c>
      <c r="N201" s="153"/>
      <c r="O201"/>
      <c r="P201"/>
      <c r="Q201"/>
      <c r="R201"/>
      <c r="S201"/>
    </row>
    <row r="202" spans="1:19" ht="27" x14ac:dyDescent="0.25">
      <c r="A202" s="148" t="s">
        <v>715</v>
      </c>
      <c r="B202" s="151" t="s">
        <v>716</v>
      </c>
      <c r="C202" s="148" t="s">
        <v>577</v>
      </c>
      <c r="D202" s="148" t="str">
        <f t="shared" si="3"/>
        <v>ILAVE / PHARATA COPANI</v>
      </c>
      <c r="E202" s="148" t="s">
        <v>179</v>
      </c>
      <c r="F202" s="148" t="s">
        <v>293</v>
      </c>
      <c r="G202" s="152">
        <v>5</v>
      </c>
      <c r="H202" s="153">
        <v>4</v>
      </c>
      <c r="I202" s="153">
        <v>4</v>
      </c>
      <c r="J202" s="153">
        <v>0</v>
      </c>
      <c r="K202" s="153">
        <v>0</v>
      </c>
      <c r="L202" s="153">
        <v>0</v>
      </c>
      <c r="M202" s="153">
        <v>1</v>
      </c>
      <c r="N202" s="153"/>
      <c r="O202"/>
      <c r="P202"/>
      <c r="Q202"/>
      <c r="R202"/>
      <c r="S202"/>
    </row>
    <row r="203" spans="1:19" ht="18" x14ac:dyDescent="0.25">
      <c r="A203" s="148" t="s">
        <v>717</v>
      </c>
      <c r="B203" s="151" t="s">
        <v>718</v>
      </c>
      <c r="C203" s="148" t="s">
        <v>577</v>
      </c>
      <c r="D203" s="148" t="str">
        <f t="shared" si="3"/>
        <v>ILAVE / SAN CRISTOBAL</v>
      </c>
      <c r="E203" s="148" t="s">
        <v>179</v>
      </c>
      <c r="F203" s="148" t="s">
        <v>240</v>
      </c>
      <c r="G203" s="152">
        <v>8</v>
      </c>
      <c r="H203" s="153">
        <v>6</v>
      </c>
      <c r="I203" s="153">
        <v>5</v>
      </c>
      <c r="J203" s="153">
        <v>1</v>
      </c>
      <c r="K203" s="153">
        <v>2</v>
      </c>
      <c r="L203" s="153">
        <v>0</v>
      </c>
      <c r="M203" s="153">
        <v>0</v>
      </c>
      <c r="N203" s="153"/>
      <c r="O203"/>
      <c r="P203"/>
      <c r="Q203"/>
      <c r="R203"/>
      <c r="S203"/>
    </row>
    <row r="204" spans="1:19" ht="27" x14ac:dyDescent="0.25">
      <c r="A204" s="148" t="s">
        <v>719</v>
      </c>
      <c r="B204" s="151">
        <v>70371</v>
      </c>
      <c r="C204" s="148" t="s">
        <v>577</v>
      </c>
      <c r="D204" s="148" t="str">
        <f t="shared" si="3"/>
        <v>ILAVE / SANTA ROSA DE HUAYLLATA</v>
      </c>
      <c r="E204" s="148" t="s">
        <v>179</v>
      </c>
      <c r="F204" s="148" t="s">
        <v>387</v>
      </c>
      <c r="G204" s="152">
        <v>4</v>
      </c>
      <c r="H204" s="153">
        <v>3</v>
      </c>
      <c r="I204" s="153">
        <v>3</v>
      </c>
      <c r="J204" s="153">
        <v>0</v>
      </c>
      <c r="K204" s="153">
        <v>0</v>
      </c>
      <c r="L204" s="153">
        <v>0</v>
      </c>
      <c r="M204" s="153">
        <v>1</v>
      </c>
      <c r="N204" s="153"/>
      <c r="O204"/>
      <c r="P204"/>
      <c r="Q204"/>
      <c r="R204"/>
      <c r="S204"/>
    </row>
    <row r="205" spans="1:19" ht="27" x14ac:dyDescent="0.25">
      <c r="A205" s="148" t="s">
        <v>720</v>
      </c>
      <c r="B205" s="151" t="s">
        <v>721</v>
      </c>
      <c r="C205" s="148" t="s">
        <v>577</v>
      </c>
      <c r="D205" s="148" t="str">
        <f t="shared" ref="D205:D263" si="4">CONCATENATE(E205," / ",F205)</f>
        <v>ILAVE / COLLATA</v>
      </c>
      <c r="E205" s="148" t="s">
        <v>179</v>
      </c>
      <c r="F205" s="148" t="s">
        <v>337</v>
      </c>
      <c r="G205" s="152">
        <v>3</v>
      </c>
      <c r="H205" s="153">
        <v>3</v>
      </c>
      <c r="I205" s="153">
        <v>3</v>
      </c>
      <c r="J205" s="153">
        <v>0</v>
      </c>
      <c r="K205" s="153">
        <v>0</v>
      </c>
      <c r="L205" s="153">
        <v>0</v>
      </c>
      <c r="M205" s="153">
        <v>0</v>
      </c>
      <c r="N205" s="153"/>
      <c r="O205"/>
      <c r="P205"/>
      <c r="Q205"/>
      <c r="R205"/>
      <c r="S205"/>
    </row>
    <row r="206" spans="1:19" ht="18" x14ac:dyDescent="0.25">
      <c r="A206" s="148" t="s">
        <v>722</v>
      </c>
      <c r="B206" s="151">
        <v>70373</v>
      </c>
      <c r="C206" s="148" t="s">
        <v>577</v>
      </c>
      <c r="D206" s="148" t="str">
        <f t="shared" si="4"/>
        <v>ILAVE / HUANCARANI</v>
      </c>
      <c r="E206" s="148" t="s">
        <v>179</v>
      </c>
      <c r="F206" s="148" t="s">
        <v>340</v>
      </c>
      <c r="G206" s="152">
        <v>3</v>
      </c>
      <c r="H206" s="153">
        <v>3</v>
      </c>
      <c r="I206" s="153">
        <v>2</v>
      </c>
      <c r="J206" s="153">
        <v>1</v>
      </c>
      <c r="K206" s="153">
        <v>0</v>
      </c>
      <c r="L206" s="153">
        <v>0</v>
      </c>
      <c r="M206" s="153">
        <v>0</v>
      </c>
      <c r="N206" s="153"/>
      <c r="O206"/>
      <c r="P206"/>
      <c r="Q206"/>
      <c r="R206"/>
      <c r="S206"/>
    </row>
    <row r="207" spans="1:19" ht="18" x14ac:dyDescent="0.25">
      <c r="A207" s="148" t="s">
        <v>723</v>
      </c>
      <c r="B207" s="151" t="s">
        <v>724</v>
      </c>
      <c r="C207" s="148" t="s">
        <v>577</v>
      </c>
      <c r="D207" s="148" t="str">
        <f t="shared" si="4"/>
        <v>ILAVE / HUINI HUININI</v>
      </c>
      <c r="E207" s="148" t="s">
        <v>179</v>
      </c>
      <c r="F207" s="148" t="s">
        <v>390</v>
      </c>
      <c r="G207" s="152">
        <v>3</v>
      </c>
      <c r="H207" s="153">
        <v>3</v>
      </c>
      <c r="I207" s="153">
        <v>3</v>
      </c>
      <c r="J207" s="153">
        <v>0</v>
      </c>
      <c r="K207" s="153">
        <v>0</v>
      </c>
      <c r="L207" s="153">
        <v>0</v>
      </c>
      <c r="M207" s="153">
        <v>0</v>
      </c>
      <c r="N207" s="153"/>
      <c r="O207"/>
      <c r="P207"/>
      <c r="Q207"/>
      <c r="R207"/>
      <c r="S207"/>
    </row>
    <row r="208" spans="1:19" ht="18" x14ac:dyDescent="0.25">
      <c r="A208" s="148" t="s">
        <v>725</v>
      </c>
      <c r="B208" s="151" t="s">
        <v>726</v>
      </c>
      <c r="C208" s="148" t="s">
        <v>577</v>
      </c>
      <c r="D208" s="148" t="str">
        <f t="shared" si="4"/>
        <v>ILAVE / COMPACAZO</v>
      </c>
      <c r="E208" s="148" t="s">
        <v>179</v>
      </c>
      <c r="F208" s="148" t="s">
        <v>372</v>
      </c>
      <c r="G208" s="152">
        <v>4</v>
      </c>
      <c r="H208" s="153">
        <v>3</v>
      </c>
      <c r="I208" s="153">
        <v>3</v>
      </c>
      <c r="J208" s="153">
        <v>0</v>
      </c>
      <c r="K208" s="153">
        <v>1</v>
      </c>
      <c r="L208" s="153">
        <v>0</v>
      </c>
      <c r="M208" s="153">
        <v>0</v>
      </c>
      <c r="N208" s="153"/>
      <c r="O208"/>
      <c r="P208"/>
      <c r="Q208"/>
      <c r="R208"/>
      <c r="S208"/>
    </row>
    <row r="209" spans="1:19" ht="18" x14ac:dyDescent="0.25">
      <c r="A209" s="148" t="s">
        <v>727</v>
      </c>
      <c r="B209" s="151" t="s">
        <v>728</v>
      </c>
      <c r="C209" s="148" t="s">
        <v>577</v>
      </c>
      <c r="D209" s="148" t="str">
        <f t="shared" si="4"/>
        <v>PILCUYO / VILCATURPO</v>
      </c>
      <c r="E209" s="148" t="s">
        <v>186</v>
      </c>
      <c r="F209" s="148" t="s">
        <v>729</v>
      </c>
      <c r="G209" s="152">
        <v>3</v>
      </c>
      <c r="H209" s="153">
        <v>3</v>
      </c>
      <c r="I209" s="153">
        <v>2</v>
      </c>
      <c r="J209" s="153">
        <v>1</v>
      </c>
      <c r="K209" s="153">
        <v>0</v>
      </c>
      <c r="L209" s="153">
        <v>0</v>
      </c>
      <c r="M209" s="153">
        <v>0</v>
      </c>
      <c r="N209" s="153"/>
      <c r="O209"/>
      <c r="P209"/>
      <c r="Q209"/>
      <c r="R209"/>
      <c r="S209"/>
    </row>
    <row r="210" spans="1:19" ht="18" x14ac:dyDescent="0.25">
      <c r="A210" s="148" t="s">
        <v>730</v>
      </c>
      <c r="B210" s="151" t="s">
        <v>731</v>
      </c>
      <c r="C210" s="148" t="s">
        <v>577</v>
      </c>
      <c r="D210" s="148" t="str">
        <f t="shared" si="4"/>
        <v>PILCUYO / HUAYLLATA</v>
      </c>
      <c r="E210" s="148" t="s">
        <v>186</v>
      </c>
      <c r="F210" s="148" t="s">
        <v>420</v>
      </c>
      <c r="G210" s="152">
        <v>3</v>
      </c>
      <c r="H210" s="153">
        <v>3</v>
      </c>
      <c r="I210" s="153">
        <v>3</v>
      </c>
      <c r="J210" s="153">
        <v>0</v>
      </c>
      <c r="K210" s="153">
        <v>0</v>
      </c>
      <c r="L210" s="153">
        <v>0</v>
      </c>
      <c r="M210" s="153">
        <v>0</v>
      </c>
      <c r="N210" s="153"/>
      <c r="O210"/>
      <c r="P210"/>
      <c r="Q210"/>
      <c r="R210"/>
      <c r="S210"/>
    </row>
    <row r="211" spans="1:19" ht="18" x14ac:dyDescent="0.25">
      <c r="A211" s="148" t="s">
        <v>732</v>
      </c>
      <c r="B211" s="151" t="s">
        <v>733</v>
      </c>
      <c r="C211" s="148" t="s">
        <v>577</v>
      </c>
      <c r="D211" s="148" t="str">
        <f t="shared" si="4"/>
        <v>PILCUYO / CALLACHOCO</v>
      </c>
      <c r="E211" s="148" t="s">
        <v>186</v>
      </c>
      <c r="F211" s="148" t="s">
        <v>572</v>
      </c>
      <c r="G211" s="152">
        <v>3</v>
      </c>
      <c r="H211" s="153">
        <v>3</v>
      </c>
      <c r="I211" s="153">
        <v>3</v>
      </c>
      <c r="J211" s="153">
        <v>0</v>
      </c>
      <c r="K211" s="153">
        <v>0</v>
      </c>
      <c r="L211" s="153">
        <v>0</v>
      </c>
      <c r="M211" s="153">
        <v>0</v>
      </c>
      <c r="N211" s="153"/>
      <c r="O211"/>
      <c r="P211"/>
      <c r="Q211"/>
      <c r="R211"/>
      <c r="S211"/>
    </row>
    <row r="212" spans="1:19" ht="18" x14ac:dyDescent="0.25">
      <c r="A212" s="148" t="s">
        <v>734</v>
      </c>
      <c r="B212" s="151" t="s">
        <v>735</v>
      </c>
      <c r="C212" s="148" t="s">
        <v>577</v>
      </c>
      <c r="D212" s="148" t="str">
        <f t="shared" si="4"/>
        <v>PILCUYO / QUETY</v>
      </c>
      <c r="E212" s="148" t="s">
        <v>186</v>
      </c>
      <c r="F212" s="148" t="s">
        <v>405</v>
      </c>
      <c r="G212" s="152">
        <v>2</v>
      </c>
      <c r="H212" s="153">
        <v>1</v>
      </c>
      <c r="I212" s="153">
        <v>1</v>
      </c>
      <c r="J212" s="153">
        <v>0</v>
      </c>
      <c r="K212" s="153">
        <v>1</v>
      </c>
      <c r="L212" s="153">
        <v>0</v>
      </c>
      <c r="M212" s="153">
        <v>0</v>
      </c>
      <c r="N212" s="153"/>
      <c r="O212"/>
      <c r="P212"/>
      <c r="Q212"/>
      <c r="R212"/>
      <c r="S212"/>
    </row>
    <row r="213" spans="1:19" ht="27" x14ac:dyDescent="0.25">
      <c r="A213" s="148" t="s">
        <v>736</v>
      </c>
      <c r="B213" s="151" t="s">
        <v>737</v>
      </c>
      <c r="C213" s="148" t="s">
        <v>577</v>
      </c>
      <c r="D213" s="148" t="str">
        <f t="shared" si="4"/>
        <v>PILCUYO / SARAPI ARROYO</v>
      </c>
      <c r="E213" s="148" t="s">
        <v>186</v>
      </c>
      <c r="F213" s="148" t="s">
        <v>249</v>
      </c>
      <c r="G213" s="152">
        <v>3</v>
      </c>
      <c r="H213" s="153">
        <v>3</v>
      </c>
      <c r="I213" s="153">
        <v>3</v>
      </c>
      <c r="J213" s="153">
        <v>0</v>
      </c>
      <c r="K213" s="153">
        <v>0</v>
      </c>
      <c r="L213" s="153">
        <v>0</v>
      </c>
      <c r="M213" s="153">
        <v>0</v>
      </c>
      <c r="N213" s="153"/>
      <c r="O213"/>
      <c r="P213"/>
      <c r="Q213"/>
      <c r="R213"/>
      <c r="S213"/>
    </row>
    <row r="214" spans="1:19" x14ac:dyDescent="0.25">
      <c r="A214" s="148" t="s">
        <v>738</v>
      </c>
      <c r="B214" s="151" t="s">
        <v>739</v>
      </c>
      <c r="C214" s="148" t="s">
        <v>577</v>
      </c>
      <c r="D214" s="148" t="str">
        <f t="shared" si="4"/>
        <v>ILAVE / OCOÑA</v>
      </c>
      <c r="E214" s="148" t="s">
        <v>179</v>
      </c>
      <c r="F214" s="148" t="s">
        <v>290</v>
      </c>
      <c r="G214" s="152">
        <v>3</v>
      </c>
      <c r="H214" s="153">
        <v>3</v>
      </c>
      <c r="I214" s="153">
        <v>3</v>
      </c>
      <c r="J214" s="153">
        <v>0</v>
      </c>
      <c r="K214" s="153">
        <v>0</v>
      </c>
      <c r="L214" s="153">
        <v>0</v>
      </c>
      <c r="M214" s="153">
        <v>0</v>
      </c>
      <c r="N214" s="153"/>
      <c r="O214"/>
      <c r="P214"/>
      <c r="Q214"/>
      <c r="R214"/>
      <c r="S214"/>
    </row>
    <row r="215" spans="1:19" ht="18" x14ac:dyDescent="0.25">
      <c r="A215" s="148" t="s">
        <v>740</v>
      </c>
      <c r="B215" s="151" t="s">
        <v>741</v>
      </c>
      <c r="C215" s="148" t="s">
        <v>577</v>
      </c>
      <c r="D215" s="148" t="str">
        <f t="shared" si="4"/>
        <v>PILCUYO / SANCUTA</v>
      </c>
      <c r="E215" s="148" t="s">
        <v>186</v>
      </c>
      <c r="F215" s="148" t="s">
        <v>487</v>
      </c>
      <c r="G215" s="152">
        <v>4</v>
      </c>
      <c r="H215" s="153">
        <v>3</v>
      </c>
      <c r="I215" s="153">
        <v>3</v>
      </c>
      <c r="J215" s="153">
        <v>0</v>
      </c>
      <c r="K215" s="153">
        <v>0</v>
      </c>
      <c r="L215" s="153">
        <v>0</v>
      </c>
      <c r="M215" s="153">
        <v>1</v>
      </c>
      <c r="N215" s="153"/>
      <c r="O215"/>
      <c r="P215"/>
      <c r="Q215"/>
      <c r="R215"/>
      <c r="S215"/>
    </row>
    <row r="216" spans="1:19" ht="18" x14ac:dyDescent="0.25">
      <c r="A216" s="148" t="s">
        <v>742</v>
      </c>
      <c r="B216" s="151" t="s">
        <v>743</v>
      </c>
      <c r="C216" s="148" t="s">
        <v>577</v>
      </c>
      <c r="D216" s="148" t="str">
        <f t="shared" si="4"/>
        <v>PILCUYO / MARCOLLO</v>
      </c>
      <c r="E216" s="148" t="s">
        <v>186</v>
      </c>
      <c r="F216" s="148" t="s">
        <v>258</v>
      </c>
      <c r="G216" s="152">
        <v>4</v>
      </c>
      <c r="H216" s="153">
        <v>3</v>
      </c>
      <c r="I216" s="153">
        <v>3</v>
      </c>
      <c r="J216" s="153">
        <v>0</v>
      </c>
      <c r="K216" s="153">
        <v>0</v>
      </c>
      <c r="L216" s="153">
        <v>0</v>
      </c>
      <c r="M216" s="153">
        <v>1</v>
      </c>
      <c r="N216" s="153"/>
      <c r="O216"/>
      <c r="P216"/>
      <c r="Q216"/>
      <c r="R216"/>
      <c r="S216"/>
    </row>
    <row r="217" spans="1:19" ht="45" x14ac:dyDescent="0.25">
      <c r="A217" s="148" t="s">
        <v>744</v>
      </c>
      <c r="B217" s="151">
        <v>70385</v>
      </c>
      <c r="C217" s="148" t="s">
        <v>577</v>
      </c>
      <c r="D217" s="148" t="str">
        <f t="shared" si="4"/>
        <v>PILCUYO / SARAPI PEÑALOSA / SACARE PEÑALOSA</v>
      </c>
      <c r="E217" s="148" t="s">
        <v>186</v>
      </c>
      <c r="F217" s="148" t="s">
        <v>745</v>
      </c>
      <c r="G217" s="152">
        <v>2</v>
      </c>
      <c r="H217" s="153">
        <v>2</v>
      </c>
      <c r="I217" s="153">
        <v>2</v>
      </c>
      <c r="J217" s="153">
        <v>0</v>
      </c>
      <c r="K217" s="153">
        <v>0</v>
      </c>
      <c r="L217" s="153">
        <v>0</v>
      </c>
      <c r="M217" s="153">
        <v>0</v>
      </c>
      <c r="N217" s="153"/>
      <c r="O217"/>
      <c r="P217"/>
      <c r="Q217"/>
      <c r="R217"/>
      <c r="S217"/>
    </row>
    <row r="218" spans="1:19" ht="18" x14ac:dyDescent="0.25">
      <c r="A218" s="148" t="s">
        <v>746</v>
      </c>
      <c r="B218" s="151" t="s">
        <v>747</v>
      </c>
      <c r="C218" s="148" t="s">
        <v>577</v>
      </c>
      <c r="D218" s="148" t="str">
        <f t="shared" si="4"/>
        <v>SANTA ROSA / LLUSTA</v>
      </c>
      <c r="E218" s="148" t="s">
        <v>190</v>
      </c>
      <c r="F218" s="148" t="s">
        <v>748</v>
      </c>
      <c r="G218" s="152">
        <v>1</v>
      </c>
      <c r="H218" s="153">
        <v>1</v>
      </c>
      <c r="I218" s="153">
        <v>1</v>
      </c>
      <c r="J218" s="153">
        <v>0</v>
      </c>
      <c r="K218" s="153">
        <v>0</v>
      </c>
      <c r="L218" s="153">
        <v>0</v>
      </c>
      <c r="M218" s="153">
        <v>0</v>
      </c>
      <c r="N218" s="153"/>
      <c r="O218"/>
      <c r="P218"/>
      <c r="Q218"/>
      <c r="R218"/>
      <c r="S218"/>
    </row>
    <row r="219" spans="1:19" ht="27" x14ac:dyDescent="0.25">
      <c r="A219" s="148" t="s">
        <v>749</v>
      </c>
      <c r="B219" s="151" t="s">
        <v>750</v>
      </c>
      <c r="C219" s="148" t="s">
        <v>577</v>
      </c>
      <c r="D219" s="148" t="str">
        <f t="shared" si="4"/>
        <v>SANTA ROSA / HUANACACAMAYA</v>
      </c>
      <c r="E219" s="148" t="s">
        <v>190</v>
      </c>
      <c r="F219" s="148" t="s">
        <v>478</v>
      </c>
      <c r="G219" s="152">
        <v>1</v>
      </c>
      <c r="H219" s="153">
        <v>1</v>
      </c>
      <c r="I219" s="153">
        <v>1</v>
      </c>
      <c r="J219" s="153">
        <v>0</v>
      </c>
      <c r="K219" s="153">
        <v>0</v>
      </c>
      <c r="L219" s="153">
        <v>0</v>
      </c>
      <c r="M219" s="153">
        <v>0</v>
      </c>
      <c r="N219" s="153"/>
      <c r="O219"/>
      <c r="P219"/>
      <c r="Q219"/>
      <c r="R219"/>
      <c r="S219"/>
    </row>
    <row r="220" spans="1:19" ht="18" x14ac:dyDescent="0.25">
      <c r="A220" s="148" t="s">
        <v>751</v>
      </c>
      <c r="B220" s="151" t="s">
        <v>752</v>
      </c>
      <c r="C220" s="148" t="s">
        <v>577</v>
      </c>
      <c r="D220" s="148" t="str">
        <f t="shared" si="4"/>
        <v>SANTA ROSA / SULCANACA</v>
      </c>
      <c r="E220" s="148" t="s">
        <v>190</v>
      </c>
      <c r="F220" s="148" t="s">
        <v>349</v>
      </c>
      <c r="G220" s="152">
        <v>2</v>
      </c>
      <c r="H220" s="153">
        <v>2</v>
      </c>
      <c r="I220" s="153">
        <v>2</v>
      </c>
      <c r="J220" s="153">
        <v>0</v>
      </c>
      <c r="K220" s="153">
        <v>0</v>
      </c>
      <c r="L220" s="153">
        <v>0</v>
      </c>
      <c r="M220" s="153">
        <v>0</v>
      </c>
      <c r="N220" s="153"/>
      <c r="O220"/>
      <c r="P220"/>
      <c r="Q220"/>
      <c r="R220"/>
      <c r="S220"/>
    </row>
    <row r="221" spans="1:19" ht="18" x14ac:dyDescent="0.25">
      <c r="A221" s="148" t="s">
        <v>753</v>
      </c>
      <c r="B221" s="151" t="s">
        <v>754</v>
      </c>
      <c r="C221" s="148" t="s">
        <v>577</v>
      </c>
      <c r="D221" s="148" t="str">
        <f t="shared" si="4"/>
        <v>SANTA ROSA / PATAPATA</v>
      </c>
      <c r="E221" s="148" t="s">
        <v>190</v>
      </c>
      <c r="F221" s="148" t="s">
        <v>755</v>
      </c>
      <c r="G221" s="152">
        <v>1</v>
      </c>
      <c r="H221" s="153">
        <v>1</v>
      </c>
      <c r="I221" s="153">
        <v>1</v>
      </c>
      <c r="J221" s="153">
        <v>0</v>
      </c>
      <c r="K221" s="153">
        <v>0</v>
      </c>
      <c r="L221" s="153">
        <v>0</v>
      </c>
      <c r="M221" s="153">
        <v>0</v>
      </c>
      <c r="N221" s="153"/>
      <c r="O221"/>
      <c r="P221"/>
      <c r="Q221"/>
      <c r="R221"/>
      <c r="S221"/>
    </row>
    <row r="222" spans="1:19" ht="18" x14ac:dyDescent="0.25">
      <c r="A222" s="148" t="s">
        <v>756</v>
      </c>
      <c r="B222" s="151">
        <v>70607</v>
      </c>
      <c r="C222" s="148" t="s">
        <v>577</v>
      </c>
      <c r="D222" s="148" t="str">
        <f t="shared" si="4"/>
        <v>ILAVE / VILCACHILI</v>
      </c>
      <c r="E222" s="148" t="s">
        <v>179</v>
      </c>
      <c r="F222" s="148" t="s">
        <v>757</v>
      </c>
      <c r="G222" s="152">
        <v>4</v>
      </c>
      <c r="H222" s="153">
        <v>4</v>
      </c>
      <c r="I222" s="153">
        <v>3</v>
      </c>
      <c r="J222" s="153">
        <v>1</v>
      </c>
      <c r="K222" s="153">
        <v>0</v>
      </c>
      <c r="L222" s="153">
        <v>0</v>
      </c>
      <c r="M222" s="153">
        <v>0</v>
      </c>
      <c r="N222" s="153"/>
      <c r="O222"/>
      <c r="P222"/>
      <c r="Q222"/>
      <c r="R222"/>
      <c r="S222"/>
    </row>
    <row r="223" spans="1:19" ht="18" x14ac:dyDescent="0.25">
      <c r="A223" s="148" t="s">
        <v>758</v>
      </c>
      <c r="B223" s="151" t="s">
        <v>759</v>
      </c>
      <c r="C223" s="148" t="s">
        <v>577</v>
      </c>
      <c r="D223" s="148" t="str">
        <f t="shared" si="4"/>
        <v>CONDURIRI / MIRAFLORES</v>
      </c>
      <c r="E223" s="148" t="s">
        <v>200</v>
      </c>
      <c r="F223" s="148" t="s">
        <v>760</v>
      </c>
      <c r="G223" s="152">
        <v>8</v>
      </c>
      <c r="H223" s="153">
        <v>7</v>
      </c>
      <c r="I223" s="153">
        <v>5</v>
      </c>
      <c r="J223" s="153">
        <v>2</v>
      </c>
      <c r="K223" s="153">
        <v>0</v>
      </c>
      <c r="L223" s="153">
        <v>0</v>
      </c>
      <c r="M223" s="153">
        <v>1</v>
      </c>
      <c r="N223" s="153"/>
      <c r="O223"/>
      <c r="P223"/>
      <c r="Q223"/>
      <c r="R223"/>
      <c r="S223"/>
    </row>
    <row r="224" spans="1:19" ht="18" x14ac:dyDescent="0.25">
      <c r="A224" s="148" t="s">
        <v>761</v>
      </c>
      <c r="B224" s="151" t="s">
        <v>762</v>
      </c>
      <c r="C224" s="148" t="s">
        <v>577</v>
      </c>
      <c r="D224" s="148" t="str">
        <f t="shared" si="4"/>
        <v>ILAVE / CCOLLPA</v>
      </c>
      <c r="E224" s="148" t="s">
        <v>179</v>
      </c>
      <c r="F224" s="148" t="s">
        <v>763</v>
      </c>
      <c r="G224" s="152">
        <v>4</v>
      </c>
      <c r="H224" s="153">
        <v>3</v>
      </c>
      <c r="I224" s="153">
        <v>3</v>
      </c>
      <c r="J224" s="153">
        <v>0</v>
      </c>
      <c r="K224" s="153">
        <v>1</v>
      </c>
      <c r="L224" s="153">
        <v>0</v>
      </c>
      <c r="M224" s="153">
        <v>0</v>
      </c>
      <c r="N224" s="153"/>
      <c r="O224"/>
      <c r="P224"/>
      <c r="Q224"/>
      <c r="R224"/>
      <c r="S224"/>
    </row>
    <row r="225" spans="1:19" ht="27" x14ac:dyDescent="0.25">
      <c r="A225" s="148" t="s">
        <v>764</v>
      </c>
      <c r="B225" s="151" t="s">
        <v>765</v>
      </c>
      <c r="C225" s="148" t="s">
        <v>577</v>
      </c>
      <c r="D225" s="148" t="str">
        <f t="shared" si="4"/>
        <v>ILAVE / ALASAYA</v>
      </c>
      <c r="E225" s="148" t="s">
        <v>179</v>
      </c>
      <c r="F225" s="148" t="s">
        <v>197</v>
      </c>
      <c r="G225" s="152">
        <v>46</v>
      </c>
      <c r="H225" s="153">
        <v>39</v>
      </c>
      <c r="I225" s="153">
        <v>34</v>
      </c>
      <c r="J225" s="153">
        <v>5</v>
      </c>
      <c r="K225" s="153">
        <v>1</v>
      </c>
      <c r="L225" s="153">
        <v>0</v>
      </c>
      <c r="M225" s="153">
        <v>6</v>
      </c>
      <c r="N225" s="153"/>
      <c r="O225"/>
      <c r="P225"/>
      <c r="Q225"/>
      <c r="R225"/>
      <c r="S225"/>
    </row>
    <row r="226" spans="1:19" ht="27" x14ac:dyDescent="0.25">
      <c r="A226" s="148" t="s">
        <v>766</v>
      </c>
      <c r="B226" s="151" t="s">
        <v>767</v>
      </c>
      <c r="C226" s="148" t="s">
        <v>577</v>
      </c>
      <c r="D226" s="148" t="str">
        <f t="shared" si="4"/>
        <v>PILCUYO / CHAULLACAMANI</v>
      </c>
      <c r="E226" s="148" t="s">
        <v>186</v>
      </c>
      <c r="F226" s="148" t="s">
        <v>414</v>
      </c>
      <c r="G226" s="152">
        <v>2</v>
      </c>
      <c r="H226" s="153">
        <v>2</v>
      </c>
      <c r="I226" s="153">
        <v>2</v>
      </c>
      <c r="J226" s="153">
        <v>0</v>
      </c>
      <c r="K226" s="153">
        <v>0</v>
      </c>
      <c r="L226" s="153">
        <v>0</v>
      </c>
      <c r="M226" s="153">
        <v>0</v>
      </c>
      <c r="N226" s="153"/>
      <c r="O226"/>
      <c r="P226"/>
      <c r="Q226"/>
      <c r="R226"/>
      <c r="S226"/>
    </row>
    <row r="227" spans="1:19" ht="18" x14ac:dyDescent="0.25">
      <c r="A227" s="148" t="s">
        <v>768</v>
      </c>
      <c r="B227" s="151" t="s">
        <v>769</v>
      </c>
      <c r="C227" s="148" t="s">
        <v>577</v>
      </c>
      <c r="D227" s="148" t="str">
        <f t="shared" si="4"/>
        <v>CAPAZO / ANCOMARCA</v>
      </c>
      <c r="E227" s="148" t="s">
        <v>277</v>
      </c>
      <c r="F227" s="148" t="s">
        <v>770</v>
      </c>
      <c r="G227" s="152">
        <v>2</v>
      </c>
      <c r="H227" s="153">
        <v>2</v>
      </c>
      <c r="I227" s="153">
        <v>2</v>
      </c>
      <c r="J227" s="153">
        <v>0</v>
      </c>
      <c r="K227" s="153">
        <v>0</v>
      </c>
      <c r="L227" s="153">
        <v>0</v>
      </c>
      <c r="M227" s="153">
        <v>0</v>
      </c>
      <c r="N227" s="153"/>
      <c r="O227"/>
      <c r="P227"/>
      <c r="Q227"/>
      <c r="R227"/>
      <c r="S227"/>
    </row>
    <row r="228" spans="1:19" ht="27" x14ac:dyDescent="0.25">
      <c r="A228" s="148" t="s">
        <v>771</v>
      </c>
      <c r="B228" s="151" t="s">
        <v>772</v>
      </c>
      <c r="C228" s="148" t="s">
        <v>577</v>
      </c>
      <c r="D228" s="148" t="str">
        <f t="shared" si="4"/>
        <v>SANTA ROSA / PUNTA PERDIDA</v>
      </c>
      <c r="E228" s="148" t="s">
        <v>190</v>
      </c>
      <c r="F228" s="148" t="s">
        <v>773</v>
      </c>
      <c r="G228" s="152">
        <v>1</v>
      </c>
      <c r="H228" s="153">
        <v>1</v>
      </c>
      <c r="I228" s="153">
        <v>1</v>
      </c>
      <c r="J228" s="153">
        <v>0</v>
      </c>
      <c r="K228" s="153">
        <v>0</v>
      </c>
      <c r="L228" s="153">
        <v>0</v>
      </c>
      <c r="M228" s="153">
        <v>0</v>
      </c>
      <c r="N228" s="153"/>
      <c r="O228"/>
      <c r="P228"/>
      <c r="Q228"/>
      <c r="R228"/>
      <c r="S228"/>
    </row>
    <row r="229" spans="1:19" ht="18" x14ac:dyDescent="0.25">
      <c r="A229" s="148" t="s">
        <v>774</v>
      </c>
      <c r="B229" s="151" t="s">
        <v>775</v>
      </c>
      <c r="C229" s="148" t="s">
        <v>577</v>
      </c>
      <c r="D229" s="148" t="str">
        <f t="shared" si="4"/>
        <v>PILCUYO / TICONA</v>
      </c>
      <c r="E229" s="148" t="s">
        <v>186</v>
      </c>
      <c r="F229" s="148" t="s">
        <v>776</v>
      </c>
      <c r="G229" s="152">
        <v>2</v>
      </c>
      <c r="H229" s="153">
        <v>2</v>
      </c>
      <c r="I229" s="153">
        <v>1</v>
      </c>
      <c r="J229" s="153">
        <v>1</v>
      </c>
      <c r="K229" s="153">
        <v>0</v>
      </c>
      <c r="L229" s="153">
        <v>0</v>
      </c>
      <c r="M229" s="153">
        <v>0</v>
      </c>
      <c r="N229" s="153"/>
      <c r="O229"/>
      <c r="P229"/>
      <c r="Q229"/>
      <c r="R229"/>
      <c r="S229"/>
    </row>
    <row r="230" spans="1:19" ht="18" x14ac:dyDescent="0.25">
      <c r="A230" s="148" t="s">
        <v>777</v>
      </c>
      <c r="B230" s="151" t="s">
        <v>778</v>
      </c>
      <c r="C230" s="148" t="s">
        <v>577</v>
      </c>
      <c r="D230" s="148" t="str">
        <f t="shared" si="4"/>
        <v>SANTA ROSA / AROPATA</v>
      </c>
      <c r="E230" s="148" t="s">
        <v>190</v>
      </c>
      <c r="F230" s="148" t="s">
        <v>779</v>
      </c>
      <c r="G230" s="152">
        <v>1</v>
      </c>
      <c r="H230" s="153">
        <v>1</v>
      </c>
      <c r="I230" s="153">
        <v>1</v>
      </c>
      <c r="J230" s="153">
        <v>0</v>
      </c>
      <c r="K230" s="153">
        <v>0</v>
      </c>
      <c r="L230" s="153">
        <v>0</v>
      </c>
      <c r="M230" s="153">
        <v>0</v>
      </c>
      <c r="N230" s="153"/>
      <c r="O230"/>
      <c r="P230"/>
      <c r="Q230"/>
      <c r="R230"/>
      <c r="S230"/>
    </row>
    <row r="231" spans="1:19" ht="27" x14ac:dyDescent="0.25">
      <c r="A231" s="148" t="s">
        <v>780</v>
      </c>
      <c r="B231" s="151">
        <v>70648</v>
      </c>
      <c r="C231" s="148" t="s">
        <v>577</v>
      </c>
      <c r="D231" s="148" t="str">
        <f t="shared" si="4"/>
        <v>ILAVE / THOCORI JARANI</v>
      </c>
      <c r="E231" s="148" t="s">
        <v>179</v>
      </c>
      <c r="F231" s="148" t="s">
        <v>781</v>
      </c>
      <c r="G231" s="152">
        <v>5</v>
      </c>
      <c r="H231" s="153">
        <v>4</v>
      </c>
      <c r="I231" s="153">
        <v>4</v>
      </c>
      <c r="J231" s="153">
        <v>0</v>
      </c>
      <c r="K231" s="153">
        <v>0</v>
      </c>
      <c r="L231" s="153">
        <v>0</v>
      </c>
      <c r="M231" s="153">
        <v>1</v>
      </c>
      <c r="N231" s="153"/>
      <c r="O231"/>
      <c r="P231"/>
      <c r="Q231"/>
      <c r="R231"/>
      <c r="S231"/>
    </row>
    <row r="232" spans="1:19" ht="18" x14ac:dyDescent="0.25">
      <c r="A232" s="148" t="s">
        <v>782</v>
      </c>
      <c r="B232" s="151" t="s">
        <v>783</v>
      </c>
      <c r="C232" s="148" t="s">
        <v>577</v>
      </c>
      <c r="D232" s="148" t="str">
        <f t="shared" si="4"/>
        <v>ILAVE / WENCASI</v>
      </c>
      <c r="E232" s="148" t="s">
        <v>179</v>
      </c>
      <c r="F232" s="148" t="s">
        <v>784</v>
      </c>
      <c r="G232" s="152">
        <v>1</v>
      </c>
      <c r="H232" s="153">
        <v>1</v>
      </c>
      <c r="I232" s="153">
        <v>1</v>
      </c>
      <c r="J232" s="153">
        <v>0</v>
      </c>
      <c r="K232" s="153">
        <v>0</v>
      </c>
      <c r="L232" s="153">
        <v>0</v>
      </c>
      <c r="M232" s="153">
        <v>0</v>
      </c>
      <c r="N232" s="153"/>
      <c r="O232"/>
      <c r="P232"/>
      <c r="Q232"/>
      <c r="R232"/>
      <c r="S232"/>
    </row>
    <row r="233" spans="1:19" x14ac:dyDescent="0.25">
      <c r="A233" s="148" t="s">
        <v>785</v>
      </c>
      <c r="B233" s="151" t="s">
        <v>786</v>
      </c>
      <c r="C233" s="148" t="s">
        <v>577</v>
      </c>
      <c r="D233" s="148" t="str">
        <f t="shared" si="4"/>
        <v>ILAVE / CHOQUE</v>
      </c>
      <c r="E233" s="148" t="s">
        <v>179</v>
      </c>
      <c r="F233" s="148" t="s">
        <v>464</v>
      </c>
      <c r="G233" s="152">
        <v>3</v>
      </c>
      <c r="H233" s="153">
        <v>3</v>
      </c>
      <c r="I233" s="153">
        <v>3</v>
      </c>
      <c r="J233" s="153">
        <v>0</v>
      </c>
      <c r="K233" s="153">
        <v>0</v>
      </c>
      <c r="L233" s="153">
        <v>0</v>
      </c>
      <c r="M233" s="153">
        <v>0</v>
      </c>
      <c r="N233" s="153"/>
      <c r="O233"/>
      <c r="P233"/>
      <c r="Q233"/>
      <c r="R233"/>
      <c r="S233"/>
    </row>
    <row r="234" spans="1:19" ht="18" x14ac:dyDescent="0.25">
      <c r="A234" s="148" t="s">
        <v>787</v>
      </c>
      <c r="B234" s="151" t="s">
        <v>788</v>
      </c>
      <c r="C234" s="148" t="s">
        <v>577</v>
      </c>
      <c r="D234" s="148" t="str">
        <f t="shared" si="4"/>
        <v>SANTA ROSA / CUIPACUIPA</v>
      </c>
      <c r="E234" s="148" t="s">
        <v>190</v>
      </c>
      <c r="F234" s="148" t="s">
        <v>789</v>
      </c>
      <c r="G234" s="152">
        <v>1</v>
      </c>
      <c r="H234" s="153">
        <v>1</v>
      </c>
      <c r="I234" s="153">
        <v>1</v>
      </c>
      <c r="J234" s="153">
        <v>0</v>
      </c>
      <c r="K234" s="153">
        <v>0</v>
      </c>
      <c r="L234" s="153">
        <v>0</v>
      </c>
      <c r="M234" s="153">
        <v>0</v>
      </c>
      <c r="N234" s="153"/>
      <c r="O234"/>
      <c r="P234"/>
      <c r="Q234"/>
      <c r="R234"/>
      <c r="S234"/>
    </row>
    <row r="235" spans="1:19" ht="45" x14ac:dyDescent="0.25">
      <c r="A235" s="148" t="s">
        <v>790</v>
      </c>
      <c r="B235" s="151" t="s">
        <v>791</v>
      </c>
      <c r="C235" s="148" t="s">
        <v>577</v>
      </c>
      <c r="D235" s="148" t="str">
        <f t="shared" si="4"/>
        <v>PILCUYO / CHAJÑA CHAJÑANI / CHOJNECHOUNA</v>
      </c>
      <c r="E235" s="148" t="s">
        <v>186</v>
      </c>
      <c r="F235" s="148" t="s">
        <v>792</v>
      </c>
      <c r="G235" s="152">
        <v>3</v>
      </c>
      <c r="H235" s="153">
        <v>3</v>
      </c>
      <c r="I235" s="153">
        <v>3</v>
      </c>
      <c r="J235" s="153">
        <v>0</v>
      </c>
      <c r="K235" s="153">
        <v>0</v>
      </c>
      <c r="L235" s="153">
        <v>0</v>
      </c>
      <c r="M235" s="153">
        <v>0</v>
      </c>
      <c r="N235" s="153"/>
      <c r="O235"/>
      <c r="P235"/>
      <c r="Q235"/>
      <c r="R235"/>
      <c r="S235"/>
    </row>
    <row r="236" spans="1:19" ht="27" x14ac:dyDescent="0.25">
      <c r="A236" s="148" t="s">
        <v>793</v>
      </c>
      <c r="B236" s="151">
        <v>70686</v>
      </c>
      <c r="C236" s="148" t="s">
        <v>577</v>
      </c>
      <c r="D236" s="148" t="str">
        <f t="shared" si="4"/>
        <v>ILAVE / CHOCOQUELCANI</v>
      </c>
      <c r="E236" s="148" t="s">
        <v>179</v>
      </c>
      <c r="F236" s="148" t="s">
        <v>794</v>
      </c>
      <c r="G236" s="152">
        <v>6</v>
      </c>
      <c r="H236" s="153">
        <v>5</v>
      </c>
      <c r="I236" s="153">
        <v>3</v>
      </c>
      <c r="J236" s="153">
        <v>2</v>
      </c>
      <c r="K236" s="153">
        <v>0</v>
      </c>
      <c r="L236" s="153">
        <v>0</v>
      </c>
      <c r="M236" s="153">
        <v>1</v>
      </c>
      <c r="N236" s="153"/>
      <c r="O236"/>
      <c r="P236"/>
      <c r="Q236"/>
      <c r="R236"/>
      <c r="S236"/>
    </row>
    <row r="237" spans="1:19" ht="27" x14ac:dyDescent="0.25">
      <c r="A237" s="148" t="s">
        <v>795</v>
      </c>
      <c r="B237" s="151" t="s">
        <v>796</v>
      </c>
      <c r="C237" s="148" t="s">
        <v>577</v>
      </c>
      <c r="D237" s="148" t="str">
        <f t="shared" si="4"/>
        <v>ILAVE / PUCARA YACANGO</v>
      </c>
      <c r="E237" s="148" t="s">
        <v>179</v>
      </c>
      <c r="F237" s="148" t="s">
        <v>797</v>
      </c>
      <c r="G237" s="152">
        <v>2</v>
      </c>
      <c r="H237" s="153">
        <v>2</v>
      </c>
      <c r="I237" s="153">
        <v>2</v>
      </c>
      <c r="J237" s="153">
        <v>0</v>
      </c>
      <c r="K237" s="153">
        <v>0</v>
      </c>
      <c r="L237" s="153">
        <v>0</v>
      </c>
      <c r="M237" s="153">
        <v>0</v>
      </c>
      <c r="N237" s="153"/>
      <c r="O237"/>
      <c r="P237"/>
      <c r="Q237"/>
      <c r="R237"/>
      <c r="S237"/>
    </row>
    <row r="238" spans="1:19" x14ac:dyDescent="0.25">
      <c r="A238" s="148" t="s">
        <v>798</v>
      </c>
      <c r="B238" s="151" t="s">
        <v>799</v>
      </c>
      <c r="C238" s="148" t="s">
        <v>577</v>
      </c>
      <c r="D238" s="148" t="str">
        <f t="shared" si="4"/>
        <v>ILAVE / LOPEZ</v>
      </c>
      <c r="E238" s="148" t="s">
        <v>179</v>
      </c>
      <c r="F238" s="148" t="s">
        <v>800</v>
      </c>
      <c r="G238" s="152">
        <v>3</v>
      </c>
      <c r="H238" s="153">
        <v>3</v>
      </c>
      <c r="I238" s="153">
        <v>3</v>
      </c>
      <c r="J238" s="153">
        <v>0</v>
      </c>
      <c r="K238" s="153">
        <v>0</v>
      </c>
      <c r="L238" s="153">
        <v>0</v>
      </c>
      <c r="M238" s="153">
        <v>0</v>
      </c>
      <c r="N238" s="153"/>
      <c r="O238"/>
      <c r="P238"/>
      <c r="Q238"/>
      <c r="R238"/>
      <c r="S238"/>
    </row>
    <row r="239" spans="1:19" x14ac:dyDescent="0.25">
      <c r="A239" s="148" t="s">
        <v>801</v>
      </c>
      <c r="B239" s="151" t="s">
        <v>802</v>
      </c>
      <c r="C239" s="148" t="s">
        <v>577</v>
      </c>
      <c r="D239" s="148" t="str">
        <f t="shared" si="4"/>
        <v>ILAVE / ILAVE</v>
      </c>
      <c r="E239" s="148" t="s">
        <v>179</v>
      </c>
      <c r="F239" s="148" t="s">
        <v>179</v>
      </c>
      <c r="G239" s="152">
        <v>13</v>
      </c>
      <c r="H239" s="153">
        <v>10</v>
      </c>
      <c r="I239" s="153">
        <v>9</v>
      </c>
      <c r="J239" s="153">
        <v>1</v>
      </c>
      <c r="K239" s="153">
        <v>1</v>
      </c>
      <c r="L239" s="153">
        <v>0</v>
      </c>
      <c r="M239" s="153">
        <v>2</v>
      </c>
      <c r="N239" s="153"/>
      <c r="O239"/>
      <c r="P239"/>
      <c r="Q239"/>
      <c r="R239"/>
      <c r="S239"/>
    </row>
    <row r="240" spans="1:19" ht="18" x14ac:dyDescent="0.25">
      <c r="A240" s="148" t="s">
        <v>803</v>
      </c>
      <c r="B240" s="151" t="s">
        <v>804</v>
      </c>
      <c r="C240" s="148" t="s">
        <v>577</v>
      </c>
      <c r="D240" s="148" t="str">
        <f t="shared" si="4"/>
        <v>ILAVE / PANTIHUECO</v>
      </c>
      <c r="E240" s="148" t="s">
        <v>179</v>
      </c>
      <c r="F240" s="148" t="s">
        <v>314</v>
      </c>
      <c r="G240" s="152">
        <v>2</v>
      </c>
      <c r="H240" s="153">
        <v>2</v>
      </c>
      <c r="I240" s="153">
        <v>2</v>
      </c>
      <c r="J240" s="153">
        <v>0</v>
      </c>
      <c r="K240" s="153">
        <v>0</v>
      </c>
      <c r="L240" s="153">
        <v>0</v>
      </c>
      <c r="M240" s="153">
        <v>0</v>
      </c>
      <c r="N240" s="153"/>
      <c r="O240"/>
      <c r="P240"/>
      <c r="Q240"/>
      <c r="R240"/>
      <c r="S240"/>
    </row>
    <row r="241" spans="1:19" ht="18" x14ac:dyDescent="0.25">
      <c r="A241" s="148" t="s">
        <v>805</v>
      </c>
      <c r="B241" s="151" t="s">
        <v>806</v>
      </c>
      <c r="C241" s="148" t="s">
        <v>577</v>
      </c>
      <c r="D241" s="148" t="str">
        <f t="shared" si="4"/>
        <v>ILAVE / CHECACHATA</v>
      </c>
      <c r="E241" s="148" t="s">
        <v>179</v>
      </c>
      <c r="F241" s="148" t="s">
        <v>357</v>
      </c>
      <c r="G241" s="152">
        <v>2</v>
      </c>
      <c r="H241" s="153">
        <v>2</v>
      </c>
      <c r="I241" s="153">
        <v>1</v>
      </c>
      <c r="J241" s="153">
        <v>1</v>
      </c>
      <c r="K241" s="153">
        <v>0</v>
      </c>
      <c r="L241" s="153">
        <v>0</v>
      </c>
      <c r="M241" s="153">
        <v>0</v>
      </c>
      <c r="N241" s="153"/>
      <c r="O241"/>
      <c r="P241"/>
      <c r="Q241"/>
      <c r="R241"/>
      <c r="S241"/>
    </row>
    <row r="242" spans="1:19" ht="27" x14ac:dyDescent="0.25">
      <c r="A242" s="148" t="s">
        <v>807</v>
      </c>
      <c r="B242" s="151" t="s">
        <v>808</v>
      </c>
      <c r="C242" s="148" t="s">
        <v>577</v>
      </c>
      <c r="D242" s="148" t="str">
        <f t="shared" si="4"/>
        <v>ILAVE / JOSE CARLOS MARIATEGUI</v>
      </c>
      <c r="E242" s="148" t="s">
        <v>179</v>
      </c>
      <c r="F242" s="148" t="s">
        <v>162</v>
      </c>
      <c r="G242" s="152">
        <v>18</v>
      </c>
      <c r="H242" s="153">
        <v>15</v>
      </c>
      <c r="I242" s="153">
        <v>11</v>
      </c>
      <c r="J242" s="153">
        <v>4</v>
      </c>
      <c r="K242" s="153">
        <v>1</v>
      </c>
      <c r="L242" s="153">
        <v>0</v>
      </c>
      <c r="M242" s="153">
        <v>2</v>
      </c>
      <c r="N242" s="153"/>
      <c r="O242"/>
      <c r="P242"/>
      <c r="Q242"/>
      <c r="R242"/>
      <c r="S242"/>
    </row>
    <row r="243" spans="1:19" ht="27" x14ac:dyDescent="0.25">
      <c r="A243" s="148" t="s">
        <v>809</v>
      </c>
      <c r="B243" s="151" t="s">
        <v>810</v>
      </c>
      <c r="C243" s="148" t="s">
        <v>577</v>
      </c>
      <c r="D243" s="148" t="str">
        <f t="shared" si="4"/>
        <v>ILAVE / PALLALLMARCA</v>
      </c>
      <c r="E243" s="148" t="s">
        <v>179</v>
      </c>
      <c r="F243" s="148" t="s">
        <v>507</v>
      </c>
      <c r="G243" s="152">
        <v>3</v>
      </c>
      <c r="H243" s="153">
        <v>3</v>
      </c>
      <c r="I243" s="153">
        <v>3</v>
      </c>
      <c r="J243" s="153">
        <v>0</v>
      </c>
      <c r="K243" s="153">
        <v>0</v>
      </c>
      <c r="L243" s="153">
        <v>0</v>
      </c>
      <c r="M243" s="153">
        <v>0</v>
      </c>
      <c r="N243" s="153"/>
      <c r="O243"/>
      <c r="P243"/>
      <c r="Q243"/>
      <c r="R243"/>
      <c r="S243"/>
    </row>
    <row r="244" spans="1:19" x14ac:dyDescent="0.25">
      <c r="A244" s="148" t="s">
        <v>811</v>
      </c>
      <c r="B244" s="151" t="s">
        <v>812</v>
      </c>
      <c r="C244" s="148" t="s">
        <v>577</v>
      </c>
      <c r="D244" s="148" t="str">
        <f t="shared" si="4"/>
        <v>ILAVE / LACAYA</v>
      </c>
      <c r="E244" s="148" t="s">
        <v>179</v>
      </c>
      <c r="F244" s="148" t="s">
        <v>311</v>
      </c>
      <c r="G244" s="152">
        <v>3</v>
      </c>
      <c r="H244" s="153">
        <v>3</v>
      </c>
      <c r="I244" s="153">
        <v>3</v>
      </c>
      <c r="J244" s="153">
        <v>0</v>
      </c>
      <c r="K244" s="153">
        <v>0</v>
      </c>
      <c r="L244" s="153">
        <v>0</v>
      </c>
      <c r="M244" s="153">
        <v>0</v>
      </c>
      <c r="N244" s="153"/>
      <c r="O244"/>
      <c r="P244"/>
      <c r="Q244"/>
      <c r="R244"/>
      <c r="S244"/>
    </row>
    <row r="245" spans="1:19" ht="27" x14ac:dyDescent="0.25">
      <c r="A245" s="148" t="s">
        <v>813</v>
      </c>
      <c r="B245" s="151" t="s">
        <v>814</v>
      </c>
      <c r="C245" s="148" t="s">
        <v>577</v>
      </c>
      <c r="D245" s="148" t="str">
        <f t="shared" si="4"/>
        <v>ILAVE / ESCOLLAYA / JISCULLAYA</v>
      </c>
      <c r="E245" s="148" t="s">
        <v>179</v>
      </c>
      <c r="F245" s="148" t="s">
        <v>815</v>
      </c>
      <c r="G245" s="152">
        <v>1</v>
      </c>
      <c r="H245" s="153">
        <v>1</v>
      </c>
      <c r="I245" s="153">
        <v>1</v>
      </c>
      <c r="J245" s="153">
        <v>0</v>
      </c>
      <c r="K245" s="153">
        <v>0</v>
      </c>
      <c r="L245" s="153">
        <v>0</v>
      </c>
      <c r="M245" s="153">
        <v>0</v>
      </c>
      <c r="N245" s="153"/>
      <c r="O245"/>
      <c r="P245"/>
      <c r="Q245"/>
      <c r="R245"/>
      <c r="S245"/>
    </row>
    <row r="246" spans="1:19" ht="27" x14ac:dyDescent="0.25">
      <c r="A246" s="148" t="s">
        <v>816</v>
      </c>
      <c r="B246" s="151" t="s">
        <v>817</v>
      </c>
      <c r="C246" s="148" t="s">
        <v>577</v>
      </c>
      <c r="D246" s="148" t="str">
        <f t="shared" si="4"/>
        <v>ILAVE / QUELCAHUECCO</v>
      </c>
      <c r="E246" s="148" t="s">
        <v>179</v>
      </c>
      <c r="F246" s="148" t="s">
        <v>818</v>
      </c>
      <c r="G246" s="152">
        <v>2</v>
      </c>
      <c r="H246" s="153">
        <v>2</v>
      </c>
      <c r="I246" s="153">
        <v>2</v>
      </c>
      <c r="J246" s="153">
        <v>0</v>
      </c>
      <c r="K246" s="153">
        <v>0</v>
      </c>
      <c r="L246" s="153">
        <v>0</v>
      </c>
      <c r="M246" s="153">
        <v>0</v>
      </c>
      <c r="N246" s="153"/>
      <c r="O246"/>
      <c r="P246"/>
      <c r="Q246"/>
      <c r="R246"/>
      <c r="S246"/>
    </row>
    <row r="247" spans="1:19" ht="18" x14ac:dyDescent="0.25">
      <c r="A247" s="148" t="s">
        <v>819</v>
      </c>
      <c r="B247" s="151" t="s">
        <v>820</v>
      </c>
      <c r="C247" s="148" t="s">
        <v>577</v>
      </c>
      <c r="D247" s="148" t="str">
        <f t="shared" si="4"/>
        <v>ILAVE / SANTA MARIA</v>
      </c>
      <c r="E247" s="148" t="s">
        <v>179</v>
      </c>
      <c r="F247" s="148" t="s">
        <v>443</v>
      </c>
      <c r="G247" s="152">
        <v>2</v>
      </c>
      <c r="H247" s="153">
        <v>2</v>
      </c>
      <c r="I247" s="153">
        <v>2</v>
      </c>
      <c r="J247" s="153">
        <v>0</v>
      </c>
      <c r="K247" s="153">
        <v>0</v>
      </c>
      <c r="L247" s="153">
        <v>0</v>
      </c>
      <c r="M247" s="153">
        <v>0</v>
      </c>
      <c r="N247" s="153"/>
      <c r="O247"/>
      <c r="P247"/>
      <c r="Q247"/>
      <c r="R247"/>
      <c r="S247"/>
    </row>
    <row r="248" spans="1:19" ht="18" x14ac:dyDescent="0.25">
      <c r="A248" s="148" t="s">
        <v>821</v>
      </c>
      <c r="B248" s="151" t="s">
        <v>822</v>
      </c>
      <c r="C248" s="148" t="s">
        <v>577</v>
      </c>
      <c r="D248" s="148" t="str">
        <f t="shared" si="4"/>
        <v>PILCUYO / JALLUYO</v>
      </c>
      <c r="E248" s="148" t="s">
        <v>186</v>
      </c>
      <c r="F248" s="148" t="s">
        <v>432</v>
      </c>
      <c r="G248" s="152">
        <v>3</v>
      </c>
      <c r="H248" s="153">
        <v>3</v>
      </c>
      <c r="I248" s="153">
        <v>3</v>
      </c>
      <c r="J248" s="153">
        <v>0</v>
      </c>
      <c r="K248" s="153">
        <v>0</v>
      </c>
      <c r="L248" s="153">
        <v>0</v>
      </c>
      <c r="M248" s="153">
        <v>0</v>
      </c>
      <c r="N248" s="153"/>
      <c r="O248"/>
      <c r="P248"/>
      <c r="Q248"/>
      <c r="R248"/>
      <c r="S248"/>
    </row>
    <row r="249" spans="1:19" ht="18" x14ac:dyDescent="0.25">
      <c r="A249" s="148" t="s">
        <v>823</v>
      </c>
      <c r="B249" s="151" t="s">
        <v>824</v>
      </c>
      <c r="C249" s="148" t="s">
        <v>577</v>
      </c>
      <c r="D249" s="148" t="str">
        <f t="shared" si="4"/>
        <v>PILCUYO / PILCUYO</v>
      </c>
      <c r="E249" s="148" t="s">
        <v>186</v>
      </c>
      <c r="F249" s="148" t="s">
        <v>186</v>
      </c>
      <c r="G249" s="152">
        <v>4</v>
      </c>
      <c r="H249" s="153">
        <v>3</v>
      </c>
      <c r="I249" s="153">
        <v>3</v>
      </c>
      <c r="J249" s="153">
        <v>0</v>
      </c>
      <c r="K249" s="153">
        <v>0</v>
      </c>
      <c r="L249" s="153">
        <v>0</v>
      </c>
      <c r="M249" s="153">
        <v>1</v>
      </c>
      <c r="N249" s="153"/>
      <c r="O249"/>
      <c r="P249"/>
      <c r="Q249"/>
      <c r="R249"/>
      <c r="S249"/>
    </row>
    <row r="250" spans="1:19" ht="27" x14ac:dyDescent="0.25">
      <c r="A250" s="148" t="s">
        <v>825</v>
      </c>
      <c r="B250" s="151" t="s">
        <v>826</v>
      </c>
      <c r="C250" s="148" t="s">
        <v>577</v>
      </c>
      <c r="D250" s="148" t="str">
        <f t="shared" si="4"/>
        <v>CONDURIRI / CHIUTIRI HACIENDA</v>
      </c>
      <c r="E250" s="148" t="s">
        <v>200</v>
      </c>
      <c r="F250" s="148" t="s">
        <v>827</v>
      </c>
      <c r="G250" s="152">
        <v>1</v>
      </c>
      <c r="H250" s="153">
        <v>1</v>
      </c>
      <c r="I250" s="153">
        <v>1</v>
      </c>
      <c r="J250" s="153">
        <v>0</v>
      </c>
      <c r="K250" s="153">
        <v>0</v>
      </c>
      <c r="L250" s="153">
        <v>0</v>
      </c>
      <c r="M250" s="153">
        <v>0</v>
      </c>
      <c r="N250" s="153"/>
      <c r="O250"/>
      <c r="P250"/>
      <c r="Q250"/>
      <c r="R250"/>
      <c r="S250"/>
    </row>
    <row r="251" spans="1:19" ht="27" x14ac:dyDescent="0.25">
      <c r="A251" s="148" t="s">
        <v>828</v>
      </c>
      <c r="B251" s="151" t="s">
        <v>829</v>
      </c>
      <c r="C251" s="148" t="s">
        <v>577</v>
      </c>
      <c r="D251" s="148" t="str">
        <f t="shared" si="4"/>
        <v>ILAVE / CCORPA FLORES</v>
      </c>
      <c r="E251" s="148" t="s">
        <v>179</v>
      </c>
      <c r="F251" s="148" t="s">
        <v>830</v>
      </c>
      <c r="G251" s="152">
        <v>2</v>
      </c>
      <c r="H251" s="153">
        <v>2</v>
      </c>
      <c r="I251" s="153">
        <v>2</v>
      </c>
      <c r="J251" s="153">
        <v>0</v>
      </c>
      <c r="K251" s="153">
        <v>0</v>
      </c>
      <c r="L251" s="153">
        <v>0</v>
      </c>
      <c r="M251" s="153">
        <v>0</v>
      </c>
      <c r="N251" s="153"/>
      <c r="O251"/>
      <c r="P251"/>
      <c r="Q251"/>
      <c r="R251"/>
      <c r="S251"/>
    </row>
    <row r="252" spans="1:19" ht="27" x14ac:dyDescent="0.25">
      <c r="A252" s="148" t="s">
        <v>831</v>
      </c>
      <c r="B252" s="151" t="s">
        <v>832</v>
      </c>
      <c r="C252" s="148" t="s">
        <v>577</v>
      </c>
      <c r="D252" s="148" t="str">
        <f t="shared" si="4"/>
        <v>ILAVE / CALACOTA</v>
      </c>
      <c r="E252" s="148" t="s">
        <v>179</v>
      </c>
      <c r="F252" s="148" t="s">
        <v>393</v>
      </c>
      <c r="G252" s="152">
        <v>4</v>
      </c>
      <c r="H252" s="153">
        <v>4</v>
      </c>
      <c r="I252" s="153">
        <v>4</v>
      </c>
      <c r="J252" s="153">
        <v>0</v>
      </c>
      <c r="K252" s="153">
        <v>0</v>
      </c>
      <c r="L252" s="153">
        <v>0</v>
      </c>
      <c r="M252" s="153">
        <v>0</v>
      </c>
      <c r="N252" s="153"/>
      <c r="O252"/>
      <c r="P252"/>
      <c r="Q252"/>
      <c r="R252"/>
      <c r="S252"/>
    </row>
    <row r="253" spans="1:19" ht="18" x14ac:dyDescent="0.25">
      <c r="A253" s="148" t="s">
        <v>833</v>
      </c>
      <c r="B253" s="151" t="s">
        <v>834</v>
      </c>
      <c r="C253" s="148" t="s">
        <v>577</v>
      </c>
      <c r="D253" s="148" t="str">
        <f t="shared" si="4"/>
        <v>CAPAZO / PATJATA</v>
      </c>
      <c r="E253" s="148" t="s">
        <v>277</v>
      </c>
      <c r="F253" s="148" t="s">
        <v>835</v>
      </c>
      <c r="G253" s="152">
        <v>1</v>
      </c>
      <c r="H253" s="153">
        <v>1</v>
      </c>
      <c r="I253" s="153">
        <v>1</v>
      </c>
      <c r="J253" s="153">
        <v>0</v>
      </c>
      <c r="K253" s="153">
        <v>0</v>
      </c>
      <c r="L253" s="153">
        <v>0</v>
      </c>
      <c r="M253" s="153">
        <v>0</v>
      </c>
      <c r="N253" s="153"/>
      <c r="O253"/>
      <c r="P253"/>
      <c r="Q253"/>
      <c r="R253"/>
      <c r="S253"/>
    </row>
    <row r="254" spans="1:19" ht="27" x14ac:dyDescent="0.25">
      <c r="A254" s="148" t="s">
        <v>836</v>
      </c>
      <c r="B254" s="151" t="s">
        <v>837</v>
      </c>
      <c r="C254" s="148" t="s">
        <v>577</v>
      </c>
      <c r="D254" s="148" t="str">
        <f t="shared" si="4"/>
        <v>PILCUYO / PACCO CUSULLANA</v>
      </c>
      <c r="E254" s="148" t="s">
        <v>186</v>
      </c>
      <c r="F254" s="148" t="s">
        <v>423</v>
      </c>
      <c r="G254" s="152">
        <v>1</v>
      </c>
      <c r="H254" s="153">
        <v>1</v>
      </c>
      <c r="I254" s="153">
        <v>1</v>
      </c>
      <c r="J254" s="153">
        <v>0</v>
      </c>
      <c r="K254" s="153">
        <v>0</v>
      </c>
      <c r="L254" s="153">
        <v>0</v>
      </c>
      <c r="M254" s="153">
        <v>0</v>
      </c>
      <c r="N254" s="153"/>
      <c r="O254"/>
      <c r="P254"/>
      <c r="Q254"/>
      <c r="R254"/>
      <c r="S254"/>
    </row>
    <row r="255" spans="1:19" ht="18" x14ac:dyDescent="0.25">
      <c r="A255" s="148" t="s">
        <v>838</v>
      </c>
      <c r="B255" s="151" t="s">
        <v>839</v>
      </c>
      <c r="C255" s="148" t="s">
        <v>577</v>
      </c>
      <c r="D255" s="148" t="str">
        <f t="shared" si="4"/>
        <v>SANTA ROSA / PROVIDENCIA</v>
      </c>
      <c r="E255" s="148" t="s">
        <v>190</v>
      </c>
      <c r="F255" s="148" t="s">
        <v>426</v>
      </c>
      <c r="G255" s="152">
        <v>3</v>
      </c>
      <c r="H255" s="153">
        <v>2</v>
      </c>
      <c r="I255" s="153">
        <v>2</v>
      </c>
      <c r="J255" s="153">
        <v>0</v>
      </c>
      <c r="K255" s="153">
        <v>1</v>
      </c>
      <c r="L255" s="153">
        <v>0</v>
      </c>
      <c r="M255" s="153">
        <v>0</v>
      </c>
      <c r="N255" s="153"/>
      <c r="O255"/>
      <c r="P255"/>
      <c r="Q255"/>
      <c r="R255"/>
      <c r="S255"/>
    </row>
    <row r="256" spans="1:19" ht="18" x14ac:dyDescent="0.25">
      <c r="A256" s="148" t="s">
        <v>840</v>
      </c>
      <c r="B256" s="151" t="s">
        <v>841</v>
      </c>
      <c r="C256" s="148" t="s">
        <v>577</v>
      </c>
      <c r="D256" s="148" t="str">
        <f t="shared" si="4"/>
        <v>ILAVE / MULLA FACIRI</v>
      </c>
      <c r="E256" s="148" t="s">
        <v>179</v>
      </c>
      <c r="F256" s="148" t="s">
        <v>842</v>
      </c>
      <c r="G256" s="152">
        <v>1</v>
      </c>
      <c r="H256" s="153">
        <v>1</v>
      </c>
      <c r="I256" s="153">
        <v>1</v>
      </c>
      <c r="J256" s="153">
        <v>0</v>
      </c>
      <c r="K256" s="153">
        <v>0</v>
      </c>
      <c r="L256" s="153">
        <v>0</v>
      </c>
      <c r="M256" s="153">
        <v>0</v>
      </c>
      <c r="N256" s="153"/>
      <c r="O256"/>
      <c r="P256"/>
      <c r="Q256"/>
      <c r="R256"/>
      <c r="S256"/>
    </row>
    <row r="257" spans="1:19" ht="27" x14ac:dyDescent="0.25">
      <c r="A257" s="148" t="s">
        <v>843</v>
      </c>
      <c r="B257" s="151" t="s">
        <v>844</v>
      </c>
      <c r="C257" s="148" t="s">
        <v>577</v>
      </c>
      <c r="D257" s="148" t="str">
        <f t="shared" si="4"/>
        <v>PILCUYO / QUISPEMAQUERA</v>
      </c>
      <c r="E257" s="148" t="s">
        <v>186</v>
      </c>
      <c r="F257" s="148" t="s">
        <v>845</v>
      </c>
      <c r="G257" s="152">
        <v>3</v>
      </c>
      <c r="H257" s="153">
        <v>2</v>
      </c>
      <c r="I257" s="153">
        <v>2</v>
      </c>
      <c r="J257" s="153">
        <v>0</v>
      </c>
      <c r="K257" s="153">
        <v>1</v>
      </c>
      <c r="L257" s="153">
        <v>0</v>
      </c>
      <c r="M257" s="153">
        <v>0</v>
      </c>
      <c r="N257" s="153"/>
      <c r="O257"/>
      <c r="P257"/>
      <c r="Q257"/>
      <c r="R257"/>
      <c r="S257"/>
    </row>
    <row r="258" spans="1:19" ht="27" x14ac:dyDescent="0.25">
      <c r="A258" s="148" t="s">
        <v>846</v>
      </c>
      <c r="B258" s="151" t="s">
        <v>847</v>
      </c>
      <c r="C258" s="148" t="s">
        <v>577</v>
      </c>
      <c r="D258" s="148" t="str">
        <f t="shared" si="4"/>
        <v>ILAVE / SAN MIGUEL</v>
      </c>
      <c r="E258" s="148" t="s">
        <v>179</v>
      </c>
      <c r="F258" s="148" t="s">
        <v>194</v>
      </c>
      <c r="G258" s="152">
        <v>44</v>
      </c>
      <c r="H258" s="153">
        <v>36</v>
      </c>
      <c r="I258" s="153">
        <v>34</v>
      </c>
      <c r="J258" s="153">
        <v>2</v>
      </c>
      <c r="K258" s="153">
        <v>1</v>
      </c>
      <c r="L258" s="153">
        <v>0</v>
      </c>
      <c r="M258" s="153">
        <v>7</v>
      </c>
      <c r="N258" s="153"/>
      <c r="O258"/>
      <c r="P258"/>
      <c r="Q258"/>
      <c r="R258"/>
      <c r="S258"/>
    </row>
    <row r="259" spans="1:19" ht="27" x14ac:dyDescent="0.25">
      <c r="A259" s="148" t="s">
        <v>848</v>
      </c>
      <c r="B259" s="151">
        <v>71543</v>
      </c>
      <c r="C259" s="148" t="s">
        <v>577</v>
      </c>
      <c r="D259" s="148" t="str">
        <f t="shared" si="4"/>
        <v>CAPAZO / TUPALA HACIENDA</v>
      </c>
      <c r="E259" s="148" t="s">
        <v>277</v>
      </c>
      <c r="F259" s="148" t="s">
        <v>522</v>
      </c>
      <c r="G259" s="152">
        <v>5</v>
      </c>
      <c r="H259" s="153">
        <v>4</v>
      </c>
      <c r="I259" s="153">
        <v>4</v>
      </c>
      <c r="J259" s="153">
        <v>0</v>
      </c>
      <c r="K259" s="153">
        <v>0</v>
      </c>
      <c r="L259" s="153">
        <v>0</v>
      </c>
      <c r="M259" s="153">
        <v>1</v>
      </c>
      <c r="N259" s="153"/>
      <c r="O259"/>
      <c r="P259"/>
      <c r="Q259"/>
      <c r="R259"/>
      <c r="S259"/>
    </row>
    <row r="260" spans="1:19" ht="27" x14ac:dyDescent="0.25">
      <c r="A260" s="148" t="s">
        <v>848</v>
      </c>
      <c r="B260" s="151" t="s">
        <v>849</v>
      </c>
      <c r="C260" s="148" t="s">
        <v>577</v>
      </c>
      <c r="D260" s="148" t="str">
        <f t="shared" si="4"/>
        <v>CAPAZO / SAN SALVADOR TIRACCOLLO</v>
      </c>
      <c r="E260" s="148" t="s">
        <v>277</v>
      </c>
      <c r="F260" s="148" t="s">
        <v>850</v>
      </c>
      <c r="G260" s="152">
        <v>0</v>
      </c>
      <c r="H260" s="153">
        <v>0</v>
      </c>
      <c r="I260" s="153">
        <v>0</v>
      </c>
      <c r="J260" s="153">
        <v>0</v>
      </c>
      <c r="K260" s="153">
        <v>0</v>
      </c>
      <c r="L260" s="153">
        <v>0</v>
      </c>
      <c r="M260" s="153">
        <v>0</v>
      </c>
      <c r="N260" s="153"/>
      <c r="O260"/>
      <c r="P260"/>
      <c r="Q260"/>
      <c r="R260"/>
      <c r="S260"/>
    </row>
    <row r="261" spans="1:19" ht="18" x14ac:dyDescent="0.25">
      <c r="A261" s="148" t="s">
        <v>851</v>
      </c>
      <c r="B261" s="151" t="s">
        <v>852</v>
      </c>
      <c r="C261" s="148" t="s">
        <v>577</v>
      </c>
      <c r="D261" s="148" t="str">
        <f t="shared" si="4"/>
        <v>ILAVE / PAMAYA</v>
      </c>
      <c r="E261" s="148" t="s">
        <v>179</v>
      </c>
      <c r="F261" s="148" t="s">
        <v>853</v>
      </c>
      <c r="G261" s="152">
        <v>3</v>
      </c>
      <c r="H261" s="153">
        <v>3</v>
      </c>
      <c r="I261" s="153">
        <v>3</v>
      </c>
      <c r="J261" s="153">
        <v>0</v>
      </c>
      <c r="K261" s="153">
        <v>0</v>
      </c>
      <c r="L261" s="153">
        <v>0</v>
      </c>
      <c r="M261" s="153">
        <v>0</v>
      </c>
      <c r="N261" s="153"/>
      <c r="O261"/>
      <c r="P261"/>
      <c r="Q261"/>
      <c r="R261"/>
      <c r="S261"/>
    </row>
    <row r="262" spans="1:19" ht="18" x14ac:dyDescent="0.25">
      <c r="A262" s="148" t="s">
        <v>854</v>
      </c>
      <c r="B262" s="151" t="s">
        <v>855</v>
      </c>
      <c r="C262" s="148" t="s">
        <v>577</v>
      </c>
      <c r="D262" s="148" t="str">
        <f t="shared" si="4"/>
        <v>CONDURIRI / SICUNI KAMANI</v>
      </c>
      <c r="E262" s="148" t="s">
        <v>200</v>
      </c>
      <c r="F262" s="148" t="s">
        <v>856</v>
      </c>
      <c r="G262" s="152">
        <v>1</v>
      </c>
      <c r="H262" s="153">
        <v>1</v>
      </c>
      <c r="I262" s="153">
        <v>1</v>
      </c>
      <c r="J262" s="153">
        <v>0</v>
      </c>
      <c r="K262" s="153">
        <v>0</v>
      </c>
      <c r="L262" s="153">
        <v>0</v>
      </c>
      <c r="M262" s="153">
        <v>0</v>
      </c>
      <c r="N262" s="153"/>
      <c r="O262"/>
      <c r="P262"/>
      <c r="Q262"/>
      <c r="R262"/>
      <c r="S262"/>
    </row>
    <row r="263" spans="1:19" ht="18" x14ac:dyDescent="0.25">
      <c r="A263" s="148" t="s">
        <v>857</v>
      </c>
      <c r="B263" s="151" t="s">
        <v>858</v>
      </c>
      <c r="C263" s="148" t="s">
        <v>577</v>
      </c>
      <c r="D263" s="148" t="str">
        <f t="shared" si="4"/>
        <v>ILAVE / BALSABE</v>
      </c>
      <c r="E263" s="148" t="s">
        <v>179</v>
      </c>
      <c r="F263" s="148" t="s">
        <v>859</v>
      </c>
      <c r="G263" s="152">
        <v>10</v>
      </c>
      <c r="H263" s="153">
        <v>7</v>
      </c>
      <c r="I263" s="153">
        <v>4</v>
      </c>
      <c r="J263" s="153">
        <v>3</v>
      </c>
      <c r="K263" s="153">
        <v>2</v>
      </c>
      <c r="L263" s="153">
        <v>0</v>
      </c>
      <c r="M263" s="153">
        <v>1</v>
      </c>
      <c r="N263" s="153"/>
      <c r="O263"/>
      <c r="P263"/>
      <c r="Q263"/>
      <c r="R263"/>
      <c r="S263"/>
    </row>
    <row r="264" spans="1:19" ht="18" x14ac:dyDescent="0.25">
      <c r="A264" s="148" t="s">
        <v>860</v>
      </c>
      <c r="B264" s="151" t="s">
        <v>252</v>
      </c>
      <c r="C264" s="148" t="s">
        <v>861</v>
      </c>
      <c r="D264" s="148" t="str">
        <f>CONCATENATE(E264," / ",F264)</f>
        <v>PILCUYO / ACCASO</v>
      </c>
      <c r="E264" s="148" t="s">
        <v>186</v>
      </c>
      <c r="F264" s="148" t="s">
        <v>252</v>
      </c>
      <c r="G264" s="152">
        <v>9</v>
      </c>
      <c r="H264" s="153">
        <v>8</v>
      </c>
      <c r="I264" s="153">
        <v>6</v>
      </c>
      <c r="J264" s="153">
        <v>2</v>
      </c>
      <c r="K264" s="153">
        <v>0</v>
      </c>
      <c r="L264" s="153">
        <v>0</v>
      </c>
      <c r="M264" s="153">
        <v>1</v>
      </c>
      <c r="N264" s="153">
        <v>0</v>
      </c>
      <c r="O264"/>
      <c r="P264"/>
      <c r="Q264"/>
      <c r="R264"/>
      <c r="S264"/>
    </row>
    <row r="265" spans="1:19" ht="27" x14ac:dyDescent="0.25">
      <c r="A265" s="148" t="s">
        <v>862</v>
      </c>
      <c r="B265" s="151" t="s">
        <v>863</v>
      </c>
      <c r="C265" s="148" t="s">
        <v>861</v>
      </c>
      <c r="D265" s="148" t="str">
        <f t="shared" ref="D265:D296" si="5">CONCATENATE(E265," / ",F265)</f>
        <v>ILAVE / CHUCARAYA</v>
      </c>
      <c r="E265" s="148" t="s">
        <v>179</v>
      </c>
      <c r="F265" s="148" t="s">
        <v>243</v>
      </c>
      <c r="G265" s="152">
        <v>10</v>
      </c>
      <c r="H265" s="153">
        <v>9</v>
      </c>
      <c r="I265" s="153">
        <v>8</v>
      </c>
      <c r="J265" s="153">
        <v>1</v>
      </c>
      <c r="K265" s="153">
        <v>0</v>
      </c>
      <c r="L265" s="153">
        <v>0</v>
      </c>
      <c r="M265" s="153">
        <v>1</v>
      </c>
      <c r="N265" s="153">
        <v>0</v>
      </c>
      <c r="O265"/>
      <c r="P265"/>
      <c r="Q265"/>
      <c r="R265"/>
      <c r="S265"/>
    </row>
    <row r="266" spans="1:19" ht="18" x14ac:dyDescent="0.25">
      <c r="A266" s="148" t="s">
        <v>864</v>
      </c>
      <c r="B266" s="151" t="s">
        <v>865</v>
      </c>
      <c r="C266" s="148" t="s">
        <v>861</v>
      </c>
      <c r="D266" s="148" t="str">
        <f t="shared" si="5"/>
        <v>ILAVE / CANGALLE</v>
      </c>
      <c r="E266" s="148" t="s">
        <v>179</v>
      </c>
      <c r="F266" s="148" t="s">
        <v>595</v>
      </c>
      <c r="G266" s="152">
        <v>9</v>
      </c>
      <c r="H266" s="153">
        <v>8</v>
      </c>
      <c r="I266" s="153">
        <v>7</v>
      </c>
      <c r="J266" s="153">
        <v>1</v>
      </c>
      <c r="K266" s="153">
        <v>0</v>
      </c>
      <c r="L266" s="153">
        <v>0</v>
      </c>
      <c r="M266" s="153">
        <v>1</v>
      </c>
      <c r="N266" s="153">
        <v>0</v>
      </c>
      <c r="O266"/>
      <c r="P266"/>
      <c r="Q266"/>
      <c r="R266"/>
      <c r="S266"/>
    </row>
    <row r="267" spans="1:19" ht="18" x14ac:dyDescent="0.25">
      <c r="A267" s="148" t="s">
        <v>866</v>
      </c>
      <c r="B267" s="151" t="s">
        <v>278</v>
      </c>
      <c r="C267" s="148" t="s">
        <v>861</v>
      </c>
      <c r="D267" s="148" t="str">
        <f t="shared" si="5"/>
        <v>CAPAZO / CAPASO</v>
      </c>
      <c r="E267" s="148" t="s">
        <v>277</v>
      </c>
      <c r="F267" s="148" t="s">
        <v>278</v>
      </c>
      <c r="G267" s="152">
        <v>9</v>
      </c>
      <c r="H267" s="153">
        <v>8</v>
      </c>
      <c r="I267" s="153">
        <v>6</v>
      </c>
      <c r="J267" s="153">
        <v>2</v>
      </c>
      <c r="K267" s="153">
        <v>0</v>
      </c>
      <c r="L267" s="153">
        <v>0</v>
      </c>
      <c r="M267" s="153">
        <v>1</v>
      </c>
      <c r="N267" s="153">
        <v>0</v>
      </c>
      <c r="O267"/>
      <c r="P267"/>
      <c r="Q267"/>
      <c r="R267"/>
      <c r="S267"/>
    </row>
    <row r="268" spans="1:19" ht="27" x14ac:dyDescent="0.25">
      <c r="A268" s="148" t="s">
        <v>867</v>
      </c>
      <c r="B268" s="151" t="s">
        <v>868</v>
      </c>
      <c r="C268" s="148" t="s">
        <v>861</v>
      </c>
      <c r="D268" s="148" t="str">
        <f t="shared" si="5"/>
        <v>ILAVE / PHARATA COPANI</v>
      </c>
      <c r="E268" s="148" t="s">
        <v>179</v>
      </c>
      <c r="F268" s="148" t="s">
        <v>293</v>
      </c>
      <c r="G268" s="152">
        <v>11</v>
      </c>
      <c r="H268" s="153">
        <v>8</v>
      </c>
      <c r="I268" s="153">
        <v>6</v>
      </c>
      <c r="J268" s="153">
        <v>2</v>
      </c>
      <c r="K268" s="153">
        <v>2</v>
      </c>
      <c r="L268" s="153">
        <v>0</v>
      </c>
      <c r="M268" s="153">
        <v>1</v>
      </c>
      <c r="N268" s="153">
        <v>0</v>
      </c>
      <c r="O268"/>
      <c r="P268"/>
      <c r="Q268"/>
      <c r="R268"/>
      <c r="S268"/>
    </row>
    <row r="269" spans="1:19" ht="18" x14ac:dyDescent="0.25">
      <c r="A269" s="148" t="s">
        <v>869</v>
      </c>
      <c r="B269" s="151" t="s">
        <v>870</v>
      </c>
      <c r="C269" s="148" t="s">
        <v>861</v>
      </c>
      <c r="D269" s="148" t="str">
        <f t="shared" si="5"/>
        <v>PILCUYO / 24 DE NOVIEMBRE</v>
      </c>
      <c r="E269" s="148" t="s">
        <v>186</v>
      </c>
      <c r="F269" s="148" t="s">
        <v>871</v>
      </c>
      <c r="G269" s="152">
        <v>23</v>
      </c>
      <c r="H269" s="153">
        <v>16</v>
      </c>
      <c r="I269" s="153">
        <v>12</v>
      </c>
      <c r="J269" s="153">
        <v>4</v>
      </c>
      <c r="K269" s="153">
        <v>1</v>
      </c>
      <c r="L269" s="153">
        <v>1</v>
      </c>
      <c r="M269" s="153">
        <v>5</v>
      </c>
      <c r="N269" s="153">
        <v>0</v>
      </c>
      <c r="O269"/>
      <c r="P269"/>
      <c r="Q269"/>
      <c r="R269"/>
      <c r="S269"/>
    </row>
    <row r="270" spans="1:19" ht="18" x14ac:dyDescent="0.25">
      <c r="A270" s="148" t="s">
        <v>872</v>
      </c>
      <c r="B270" s="151" t="s">
        <v>229</v>
      </c>
      <c r="C270" s="148" t="s">
        <v>861</v>
      </c>
      <c r="D270" s="148" t="str">
        <f t="shared" si="5"/>
        <v>ILAVE / CHIJICHAYA</v>
      </c>
      <c r="E270" s="148" t="s">
        <v>179</v>
      </c>
      <c r="F270" s="148" t="s">
        <v>229</v>
      </c>
      <c r="G270" s="152">
        <v>9</v>
      </c>
      <c r="H270" s="153">
        <v>8</v>
      </c>
      <c r="I270" s="153">
        <v>6</v>
      </c>
      <c r="J270" s="153">
        <v>2</v>
      </c>
      <c r="K270" s="153">
        <v>0</v>
      </c>
      <c r="L270" s="153">
        <v>0</v>
      </c>
      <c r="M270" s="153">
        <v>1</v>
      </c>
      <c r="N270" s="153">
        <v>0</v>
      </c>
      <c r="O270"/>
      <c r="P270"/>
      <c r="Q270"/>
      <c r="R270"/>
      <c r="S270"/>
    </row>
    <row r="271" spans="1:19" ht="27" x14ac:dyDescent="0.25">
      <c r="A271" s="148" t="s">
        <v>873</v>
      </c>
      <c r="B271" s="151" t="s">
        <v>874</v>
      </c>
      <c r="C271" s="148" t="s">
        <v>861</v>
      </c>
      <c r="D271" s="148" t="str">
        <f t="shared" si="5"/>
        <v>ILAVE / JACHOCCO HUARACCO</v>
      </c>
      <c r="E271" s="148" t="s">
        <v>179</v>
      </c>
      <c r="F271" s="148" t="s">
        <v>308</v>
      </c>
      <c r="G271" s="152">
        <v>26</v>
      </c>
      <c r="H271" s="153">
        <v>21</v>
      </c>
      <c r="I271" s="153">
        <v>14</v>
      </c>
      <c r="J271" s="153">
        <v>7</v>
      </c>
      <c r="K271" s="153">
        <v>0</v>
      </c>
      <c r="L271" s="153">
        <v>1</v>
      </c>
      <c r="M271" s="153">
        <v>2</v>
      </c>
      <c r="N271" s="153">
        <v>2</v>
      </c>
      <c r="O271"/>
      <c r="P271"/>
      <c r="Q271"/>
      <c r="R271"/>
      <c r="S271"/>
    </row>
    <row r="272" spans="1:19" ht="27" x14ac:dyDescent="0.25">
      <c r="A272" s="148" t="s">
        <v>875</v>
      </c>
      <c r="B272" s="151" t="s">
        <v>876</v>
      </c>
      <c r="C272" s="148" t="s">
        <v>861</v>
      </c>
      <c r="D272" s="148" t="str">
        <f t="shared" si="5"/>
        <v>ILAVE / YACANGO CENTRAL</v>
      </c>
      <c r="E272" s="148" t="s">
        <v>179</v>
      </c>
      <c r="F272" s="148" t="s">
        <v>592</v>
      </c>
      <c r="G272" s="152">
        <v>10</v>
      </c>
      <c r="H272" s="153">
        <v>8</v>
      </c>
      <c r="I272" s="153">
        <v>7</v>
      </c>
      <c r="J272" s="153">
        <v>1</v>
      </c>
      <c r="K272" s="153">
        <v>0</v>
      </c>
      <c r="L272" s="153">
        <v>1</v>
      </c>
      <c r="M272" s="153">
        <v>1</v>
      </c>
      <c r="N272" s="153">
        <v>0</v>
      </c>
      <c r="O272"/>
      <c r="P272"/>
      <c r="Q272"/>
      <c r="R272"/>
      <c r="S272"/>
    </row>
    <row r="273" spans="1:19" ht="18" x14ac:dyDescent="0.25">
      <c r="A273" s="148" t="s">
        <v>877</v>
      </c>
      <c r="B273" s="151" t="s">
        <v>878</v>
      </c>
      <c r="C273" s="148" t="s">
        <v>861</v>
      </c>
      <c r="D273" s="148" t="str">
        <f t="shared" si="5"/>
        <v>ILAVE / CAMECACHI</v>
      </c>
      <c r="E273" s="148" t="s">
        <v>179</v>
      </c>
      <c r="F273" s="148" t="s">
        <v>234</v>
      </c>
      <c r="G273" s="152">
        <v>35</v>
      </c>
      <c r="H273" s="153">
        <v>26</v>
      </c>
      <c r="I273" s="153">
        <v>21</v>
      </c>
      <c r="J273" s="153">
        <v>5</v>
      </c>
      <c r="K273" s="153">
        <v>1</v>
      </c>
      <c r="L273" s="153">
        <v>2</v>
      </c>
      <c r="M273" s="153">
        <v>3</v>
      </c>
      <c r="N273" s="153">
        <v>3</v>
      </c>
      <c r="O273"/>
      <c r="P273"/>
      <c r="Q273"/>
      <c r="R273"/>
      <c r="S273"/>
    </row>
    <row r="274" spans="1:19" ht="18" x14ac:dyDescent="0.25">
      <c r="A274" s="148" t="s">
        <v>879</v>
      </c>
      <c r="B274" s="151" t="s">
        <v>880</v>
      </c>
      <c r="C274" s="148" t="s">
        <v>861</v>
      </c>
      <c r="D274" s="148" t="str">
        <f t="shared" si="5"/>
        <v>ILAVE / CHIJUYO</v>
      </c>
      <c r="E274" s="148" t="s">
        <v>179</v>
      </c>
      <c r="F274" s="148" t="s">
        <v>881</v>
      </c>
      <c r="G274" s="152">
        <v>10</v>
      </c>
      <c r="H274" s="153">
        <v>8</v>
      </c>
      <c r="I274" s="153">
        <v>6</v>
      </c>
      <c r="J274" s="153">
        <v>2</v>
      </c>
      <c r="K274" s="153">
        <v>0</v>
      </c>
      <c r="L274" s="153">
        <v>1</v>
      </c>
      <c r="M274" s="153">
        <v>1</v>
      </c>
      <c r="N274" s="153">
        <v>0</v>
      </c>
      <c r="O274"/>
      <c r="P274"/>
      <c r="Q274"/>
      <c r="R274"/>
      <c r="S274"/>
    </row>
    <row r="275" spans="1:19" ht="18" x14ac:dyDescent="0.25">
      <c r="A275" s="148" t="s">
        <v>882</v>
      </c>
      <c r="B275" s="151" t="s">
        <v>162</v>
      </c>
      <c r="C275" s="148" t="s">
        <v>861</v>
      </c>
      <c r="D275" s="148" t="str">
        <f t="shared" si="5"/>
        <v>ILAVE / SAN MIGUEL</v>
      </c>
      <c r="E275" s="148" t="s">
        <v>179</v>
      </c>
      <c r="F275" s="148" t="s">
        <v>194</v>
      </c>
      <c r="G275" s="152">
        <v>114</v>
      </c>
      <c r="H275" s="153">
        <v>88</v>
      </c>
      <c r="I275" s="153">
        <v>78</v>
      </c>
      <c r="J275" s="153">
        <v>10</v>
      </c>
      <c r="K275" s="153">
        <v>4</v>
      </c>
      <c r="L275" s="153">
        <v>8</v>
      </c>
      <c r="M275" s="153">
        <v>14</v>
      </c>
      <c r="N275" s="153">
        <v>0</v>
      </c>
      <c r="O275"/>
      <c r="P275"/>
      <c r="Q275"/>
      <c r="R275"/>
      <c r="S275"/>
    </row>
    <row r="276" spans="1:19" ht="18" x14ac:dyDescent="0.25">
      <c r="A276" s="148" t="s">
        <v>883</v>
      </c>
      <c r="B276" s="151" t="s">
        <v>884</v>
      </c>
      <c r="C276" s="148" t="s">
        <v>861</v>
      </c>
      <c r="D276" s="148" t="str">
        <f t="shared" si="5"/>
        <v>SANTA ROSA / MAZO CRUZ</v>
      </c>
      <c r="E276" s="148" t="s">
        <v>190</v>
      </c>
      <c r="F276" s="148" t="s">
        <v>885</v>
      </c>
      <c r="G276" s="152">
        <v>31</v>
      </c>
      <c r="H276" s="153">
        <v>23</v>
      </c>
      <c r="I276" s="153">
        <v>9</v>
      </c>
      <c r="J276" s="153">
        <v>14</v>
      </c>
      <c r="K276" s="153">
        <v>1</v>
      </c>
      <c r="L276" s="153">
        <v>1</v>
      </c>
      <c r="M276" s="153">
        <v>3</v>
      </c>
      <c r="N276" s="153">
        <v>3</v>
      </c>
      <c r="O276"/>
      <c r="P276"/>
      <c r="Q276"/>
      <c r="R276"/>
      <c r="S276"/>
    </row>
    <row r="277" spans="1:19" ht="18" x14ac:dyDescent="0.25">
      <c r="A277" s="148" t="s">
        <v>886</v>
      </c>
      <c r="B277" s="151" t="s">
        <v>887</v>
      </c>
      <c r="C277" s="148" t="s">
        <v>861</v>
      </c>
      <c r="D277" s="148" t="str">
        <f t="shared" si="5"/>
        <v>PILCUYO / CHIPANA</v>
      </c>
      <c r="E277" s="148" t="s">
        <v>186</v>
      </c>
      <c r="F277" s="148" t="s">
        <v>215</v>
      </c>
      <c r="G277" s="152">
        <v>16</v>
      </c>
      <c r="H277" s="153">
        <v>11</v>
      </c>
      <c r="I277" s="153">
        <v>9</v>
      </c>
      <c r="J277" s="153">
        <v>2</v>
      </c>
      <c r="K277" s="153">
        <v>0</v>
      </c>
      <c r="L277" s="153">
        <v>1</v>
      </c>
      <c r="M277" s="153">
        <v>4</v>
      </c>
      <c r="N277" s="153">
        <v>0</v>
      </c>
      <c r="O277"/>
      <c r="P277"/>
      <c r="Q277"/>
      <c r="R277"/>
      <c r="S277"/>
    </row>
    <row r="278" spans="1:19" ht="18" x14ac:dyDescent="0.25">
      <c r="A278" s="148" t="s">
        <v>888</v>
      </c>
      <c r="B278" s="151" t="s">
        <v>889</v>
      </c>
      <c r="C278" s="148" t="s">
        <v>861</v>
      </c>
      <c r="D278" s="148" t="str">
        <f t="shared" si="5"/>
        <v>ILAVE / ROSACANI</v>
      </c>
      <c r="E278" s="148" t="s">
        <v>179</v>
      </c>
      <c r="F278" s="148" t="s">
        <v>319</v>
      </c>
      <c r="G278" s="152">
        <v>10</v>
      </c>
      <c r="H278" s="153">
        <v>8</v>
      </c>
      <c r="I278" s="153">
        <v>7</v>
      </c>
      <c r="J278" s="153">
        <v>1</v>
      </c>
      <c r="K278" s="153">
        <v>0</v>
      </c>
      <c r="L278" s="153">
        <v>1</v>
      </c>
      <c r="M278" s="153">
        <v>1</v>
      </c>
      <c r="N278" s="153">
        <v>0</v>
      </c>
      <c r="O278"/>
      <c r="P278"/>
      <c r="Q278"/>
      <c r="R278"/>
      <c r="S278"/>
    </row>
    <row r="279" spans="1:19" ht="27" x14ac:dyDescent="0.25">
      <c r="A279" s="148" t="s">
        <v>890</v>
      </c>
      <c r="B279" s="151" t="s">
        <v>891</v>
      </c>
      <c r="C279" s="148" t="s">
        <v>861</v>
      </c>
      <c r="D279" s="148" t="str">
        <f t="shared" si="5"/>
        <v>PILCUYO / MAQUERCOTA</v>
      </c>
      <c r="E279" s="148" t="s">
        <v>186</v>
      </c>
      <c r="F279" s="148" t="s">
        <v>237</v>
      </c>
      <c r="G279" s="152">
        <v>9</v>
      </c>
      <c r="H279" s="153">
        <v>8</v>
      </c>
      <c r="I279" s="153">
        <v>5</v>
      </c>
      <c r="J279" s="153">
        <v>3</v>
      </c>
      <c r="K279" s="153">
        <v>0</v>
      </c>
      <c r="L279" s="153">
        <v>0</v>
      </c>
      <c r="M279" s="153">
        <v>1</v>
      </c>
      <c r="N279" s="153">
        <v>0</v>
      </c>
      <c r="O279"/>
      <c r="P279"/>
      <c r="Q279"/>
      <c r="R279"/>
      <c r="S279"/>
    </row>
    <row r="280" spans="1:19" ht="18" x14ac:dyDescent="0.25">
      <c r="A280" s="148" t="s">
        <v>892</v>
      </c>
      <c r="B280" s="151" t="s">
        <v>893</v>
      </c>
      <c r="C280" s="148" t="s">
        <v>861</v>
      </c>
      <c r="D280" s="148" t="str">
        <f t="shared" si="5"/>
        <v>ILAVE / CALLATA</v>
      </c>
      <c r="E280" s="148" t="s">
        <v>179</v>
      </c>
      <c r="F280" s="148" t="s">
        <v>271</v>
      </c>
      <c r="G280" s="152">
        <v>18</v>
      </c>
      <c r="H280" s="153">
        <v>14</v>
      </c>
      <c r="I280" s="153">
        <v>9</v>
      </c>
      <c r="J280" s="153">
        <v>5</v>
      </c>
      <c r="K280" s="153">
        <v>0</v>
      </c>
      <c r="L280" s="153">
        <v>1</v>
      </c>
      <c r="M280" s="153">
        <v>1</v>
      </c>
      <c r="N280" s="153">
        <v>2</v>
      </c>
      <c r="O280"/>
      <c r="P280"/>
      <c r="Q280"/>
      <c r="R280"/>
      <c r="S280"/>
    </row>
    <row r="281" spans="1:19" ht="27" x14ac:dyDescent="0.25">
      <c r="A281" s="148" t="s">
        <v>894</v>
      </c>
      <c r="B281" s="151" t="s">
        <v>895</v>
      </c>
      <c r="C281" s="148" t="s">
        <v>861</v>
      </c>
      <c r="D281" s="148" t="str">
        <f t="shared" si="5"/>
        <v>PILCUYO / CACHI PUCARA</v>
      </c>
      <c r="E281" s="148" t="s">
        <v>186</v>
      </c>
      <c r="F281" s="148" t="s">
        <v>896</v>
      </c>
      <c r="G281" s="152">
        <v>9</v>
      </c>
      <c r="H281" s="153">
        <v>8</v>
      </c>
      <c r="I281" s="153">
        <v>6</v>
      </c>
      <c r="J281" s="153">
        <v>2</v>
      </c>
      <c r="K281" s="153">
        <v>0</v>
      </c>
      <c r="L281" s="153">
        <v>0</v>
      </c>
      <c r="M281" s="153">
        <v>1</v>
      </c>
      <c r="N281" s="153">
        <v>0</v>
      </c>
      <c r="O281"/>
      <c r="P281"/>
      <c r="Q281"/>
      <c r="R281"/>
      <c r="S281"/>
    </row>
    <row r="282" spans="1:19" ht="18" x14ac:dyDescent="0.25">
      <c r="A282" s="148" t="s">
        <v>897</v>
      </c>
      <c r="B282" s="151" t="s">
        <v>898</v>
      </c>
      <c r="C282" s="148" t="s">
        <v>861</v>
      </c>
      <c r="D282" s="148" t="str">
        <f t="shared" si="5"/>
        <v>PILCUYO / INCAPIURA</v>
      </c>
      <c r="E282" s="148" t="s">
        <v>186</v>
      </c>
      <c r="F282" s="148" t="s">
        <v>899</v>
      </c>
      <c r="G282" s="152">
        <v>30</v>
      </c>
      <c r="H282" s="153">
        <v>24</v>
      </c>
      <c r="I282" s="153">
        <v>12</v>
      </c>
      <c r="J282" s="153">
        <v>12</v>
      </c>
      <c r="K282" s="153">
        <v>0</v>
      </c>
      <c r="L282" s="153">
        <v>1</v>
      </c>
      <c r="M282" s="153">
        <v>3</v>
      </c>
      <c r="N282" s="153">
        <v>2</v>
      </c>
      <c r="O282"/>
      <c r="P282"/>
      <c r="Q282"/>
      <c r="R282"/>
      <c r="S282"/>
    </row>
    <row r="283" spans="1:19" ht="18" x14ac:dyDescent="0.25">
      <c r="A283" s="148" t="s">
        <v>900</v>
      </c>
      <c r="B283" s="151" t="s">
        <v>901</v>
      </c>
      <c r="C283" s="148" t="s">
        <v>861</v>
      </c>
      <c r="D283" s="148" t="str">
        <f t="shared" si="5"/>
        <v>PILCUYO / HUAYLLATA</v>
      </c>
      <c r="E283" s="148" t="s">
        <v>186</v>
      </c>
      <c r="F283" s="148" t="s">
        <v>420</v>
      </c>
      <c r="G283" s="152">
        <v>12</v>
      </c>
      <c r="H283" s="153">
        <v>10</v>
      </c>
      <c r="I283" s="153">
        <v>8</v>
      </c>
      <c r="J283" s="153">
        <v>2</v>
      </c>
      <c r="K283" s="153">
        <v>1</v>
      </c>
      <c r="L283" s="153">
        <v>0</v>
      </c>
      <c r="M283" s="153">
        <v>1</v>
      </c>
      <c r="N283" s="153">
        <v>0</v>
      </c>
      <c r="O283"/>
      <c r="P283"/>
      <c r="Q283"/>
      <c r="R283"/>
      <c r="S283"/>
    </row>
    <row r="284" spans="1:19" ht="27" x14ac:dyDescent="0.25">
      <c r="A284" s="148" t="s">
        <v>902</v>
      </c>
      <c r="B284" s="151" t="s">
        <v>903</v>
      </c>
      <c r="C284" s="148" t="s">
        <v>861</v>
      </c>
      <c r="D284" s="148" t="str">
        <f t="shared" si="5"/>
        <v>ILAVE / SANTA BARBARA</v>
      </c>
      <c r="E284" s="148" t="s">
        <v>179</v>
      </c>
      <c r="F284" s="148" t="s">
        <v>261</v>
      </c>
      <c r="G284" s="152">
        <v>135</v>
      </c>
      <c r="H284" s="153">
        <v>102</v>
      </c>
      <c r="I284" s="153">
        <v>89</v>
      </c>
      <c r="J284" s="153">
        <v>13</v>
      </c>
      <c r="K284" s="153">
        <v>11</v>
      </c>
      <c r="L284" s="153">
        <v>8</v>
      </c>
      <c r="M284" s="153">
        <v>14</v>
      </c>
      <c r="N284" s="153">
        <v>0</v>
      </c>
      <c r="O284"/>
      <c r="P284"/>
      <c r="Q284"/>
      <c r="R284"/>
      <c r="S284"/>
    </row>
    <row r="285" spans="1:19" ht="27" x14ac:dyDescent="0.25">
      <c r="A285" s="148" t="s">
        <v>904</v>
      </c>
      <c r="B285" s="151" t="s">
        <v>905</v>
      </c>
      <c r="C285" s="148" t="s">
        <v>861</v>
      </c>
      <c r="D285" s="148" t="str">
        <f t="shared" si="5"/>
        <v>ILAVE / SANTA ROSA DE HUAYLLATA</v>
      </c>
      <c r="E285" s="148" t="s">
        <v>179</v>
      </c>
      <c r="F285" s="148" t="s">
        <v>387</v>
      </c>
      <c r="G285" s="152">
        <v>9</v>
      </c>
      <c r="H285" s="153">
        <v>8</v>
      </c>
      <c r="I285" s="153">
        <v>7</v>
      </c>
      <c r="J285" s="153">
        <v>1</v>
      </c>
      <c r="K285" s="153">
        <v>0</v>
      </c>
      <c r="L285" s="153">
        <v>0</v>
      </c>
      <c r="M285" s="153">
        <v>1</v>
      </c>
      <c r="N285" s="153">
        <v>0</v>
      </c>
      <c r="O285"/>
      <c r="P285"/>
      <c r="Q285"/>
      <c r="R285"/>
      <c r="S285"/>
    </row>
    <row r="286" spans="1:19" ht="27" x14ac:dyDescent="0.25">
      <c r="A286" s="148" t="s">
        <v>906</v>
      </c>
      <c r="B286" s="151" t="s">
        <v>907</v>
      </c>
      <c r="C286" s="148" t="s">
        <v>861</v>
      </c>
      <c r="D286" s="148" t="str">
        <f t="shared" si="5"/>
        <v>ILAVE / JOSE CARLOS MARIATEGUI</v>
      </c>
      <c r="E286" s="148" t="s">
        <v>179</v>
      </c>
      <c r="F286" s="148" t="s">
        <v>162</v>
      </c>
      <c r="G286" s="152">
        <v>11</v>
      </c>
      <c r="H286" s="153">
        <v>10</v>
      </c>
      <c r="I286" s="153">
        <v>5</v>
      </c>
      <c r="J286" s="153">
        <v>5</v>
      </c>
      <c r="K286" s="153">
        <v>0</v>
      </c>
      <c r="L286" s="153">
        <v>1</v>
      </c>
      <c r="M286" s="153">
        <v>0</v>
      </c>
      <c r="N286" s="153">
        <v>0</v>
      </c>
    </row>
    <row r="287" spans="1:19" ht="27" x14ac:dyDescent="0.25">
      <c r="A287" s="148" t="s">
        <v>908</v>
      </c>
      <c r="B287" s="151" t="s">
        <v>909</v>
      </c>
      <c r="C287" s="148" t="s">
        <v>861</v>
      </c>
      <c r="D287" s="148" t="str">
        <f t="shared" si="5"/>
        <v>ILAVE / BELLAVISTA</v>
      </c>
      <c r="E287" s="148" t="s">
        <v>179</v>
      </c>
      <c r="F287" s="148" t="s">
        <v>184</v>
      </c>
      <c r="G287" s="152">
        <v>72</v>
      </c>
      <c r="H287" s="153">
        <v>55</v>
      </c>
      <c r="I287" s="153">
        <v>41</v>
      </c>
      <c r="J287" s="153">
        <v>14</v>
      </c>
      <c r="K287" s="153">
        <v>3</v>
      </c>
      <c r="L287" s="153">
        <v>4</v>
      </c>
      <c r="M287" s="153">
        <v>10</v>
      </c>
      <c r="N287" s="153">
        <v>0</v>
      </c>
    </row>
    <row r="288" spans="1:19" ht="18" x14ac:dyDescent="0.25">
      <c r="A288" s="148" t="s">
        <v>910</v>
      </c>
      <c r="B288" s="151" t="s">
        <v>426</v>
      </c>
      <c r="C288" s="148" t="s">
        <v>861</v>
      </c>
      <c r="D288" s="148" t="str">
        <f t="shared" si="5"/>
        <v>SANTA ROSA / AJIPINCUCHO</v>
      </c>
      <c r="E288" s="148" t="s">
        <v>190</v>
      </c>
      <c r="F288" s="148" t="s">
        <v>911</v>
      </c>
      <c r="G288" s="152">
        <v>9</v>
      </c>
      <c r="H288" s="153">
        <v>8</v>
      </c>
      <c r="I288" s="153">
        <v>6</v>
      </c>
      <c r="J288" s="153">
        <v>2</v>
      </c>
      <c r="K288" s="153">
        <v>0</v>
      </c>
      <c r="L288" s="153">
        <v>0</v>
      </c>
      <c r="M288" s="153">
        <v>1</v>
      </c>
      <c r="N288" s="153">
        <v>0</v>
      </c>
    </row>
    <row r="289" spans="1:14" ht="18" x14ac:dyDescent="0.25">
      <c r="A289" s="148" t="s">
        <v>912</v>
      </c>
      <c r="B289" s="151" t="s">
        <v>913</v>
      </c>
      <c r="C289" s="148" t="s">
        <v>861</v>
      </c>
      <c r="D289" s="148" t="str">
        <f t="shared" si="5"/>
        <v>ILAVE / CHECCA</v>
      </c>
      <c r="E289" s="148" t="s">
        <v>179</v>
      </c>
      <c r="F289" s="148" t="s">
        <v>255</v>
      </c>
      <c r="G289" s="152">
        <v>23</v>
      </c>
      <c r="H289" s="153">
        <v>18</v>
      </c>
      <c r="I289" s="153">
        <v>15</v>
      </c>
      <c r="J289" s="153">
        <v>3</v>
      </c>
      <c r="K289" s="153">
        <v>0</v>
      </c>
      <c r="L289" s="153">
        <v>1</v>
      </c>
      <c r="M289" s="153">
        <v>2</v>
      </c>
      <c r="N289" s="153">
        <v>2</v>
      </c>
    </row>
    <row r="290" spans="1:14" ht="18" x14ac:dyDescent="0.25">
      <c r="A290" s="148" t="s">
        <v>914</v>
      </c>
      <c r="B290" s="151" t="s">
        <v>455</v>
      </c>
      <c r="C290" s="148" t="s">
        <v>861</v>
      </c>
      <c r="D290" s="148" t="str">
        <f t="shared" si="5"/>
        <v>CAPAZO / ANCOMARCA</v>
      </c>
      <c r="E290" s="148" t="s">
        <v>277</v>
      </c>
      <c r="F290" s="148" t="s">
        <v>770</v>
      </c>
      <c r="G290" s="152">
        <v>9</v>
      </c>
      <c r="H290" s="153">
        <v>8</v>
      </c>
      <c r="I290" s="153">
        <v>3</v>
      </c>
      <c r="J290" s="153">
        <v>5</v>
      </c>
      <c r="K290" s="153">
        <v>0</v>
      </c>
      <c r="L290" s="153">
        <v>0</v>
      </c>
      <c r="M290" s="153">
        <v>1</v>
      </c>
      <c r="N290" s="153">
        <v>0</v>
      </c>
    </row>
    <row r="291" spans="1:14" ht="18" x14ac:dyDescent="0.25">
      <c r="A291" s="148" t="s">
        <v>915</v>
      </c>
      <c r="B291" s="151" t="s">
        <v>190</v>
      </c>
      <c r="C291" s="148" t="s">
        <v>861</v>
      </c>
      <c r="D291" s="148" t="str">
        <f t="shared" si="5"/>
        <v>SANTA ROSA / SANTA ROSA</v>
      </c>
      <c r="E291" s="148" t="s">
        <v>190</v>
      </c>
      <c r="F291" s="148" t="s">
        <v>190</v>
      </c>
      <c r="G291" s="152">
        <v>8</v>
      </c>
      <c r="H291" s="153">
        <v>8</v>
      </c>
      <c r="I291" s="153">
        <v>3</v>
      </c>
      <c r="J291" s="153">
        <v>5</v>
      </c>
      <c r="K291" s="153">
        <v>0</v>
      </c>
      <c r="L291" s="153">
        <v>0</v>
      </c>
      <c r="M291" s="153">
        <v>0</v>
      </c>
      <c r="N291" s="153">
        <v>0</v>
      </c>
    </row>
    <row r="292" spans="1:14" ht="18" x14ac:dyDescent="0.25">
      <c r="A292" s="148" t="s">
        <v>916</v>
      </c>
      <c r="B292" s="151" t="s">
        <v>322</v>
      </c>
      <c r="C292" s="148" t="s">
        <v>861</v>
      </c>
      <c r="D292" s="148" t="str">
        <f t="shared" si="5"/>
        <v>ILAVE / SIRAYA</v>
      </c>
      <c r="E292" s="148" t="s">
        <v>179</v>
      </c>
      <c r="F292" s="148" t="s">
        <v>322</v>
      </c>
      <c r="G292" s="152">
        <v>10</v>
      </c>
      <c r="H292" s="153">
        <v>8</v>
      </c>
      <c r="I292" s="153">
        <v>7</v>
      </c>
      <c r="J292" s="153">
        <v>1</v>
      </c>
      <c r="K292" s="153">
        <v>0</v>
      </c>
      <c r="L292" s="153">
        <v>1</v>
      </c>
      <c r="M292" s="153">
        <v>1</v>
      </c>
      <c r="N292" s="153">
        <v>0</v>
      </c>
    </row>
    <row r="293" spans="1:14" ht="18" x14ac:dyDescent="0.25">
      <c r="A293" s="148" t="s">
        <v>917</v>
      </c>
      <c r="B293" s="151" t="s">
        <v>918</v>
      </c>
      <c r="C293" s="148" t="s">
        <v>861</v>
      </c>
      <c r="D293" s="148" t="str">
        <f t="shared" si="5"/>
        <v>ILAVE / TIUTIRI</v>
      </c>
      <c r="E293" s="148" t="s">
        <v>179</v>
      </c>
      <c r="F293" s="148" t="s">
        <v>919</v>
      </c>
      <c r="G293" s="152">
        <v>10</v>
      </c>
      <c r="H293" s="153">
        <v>9</v>
      </c>
      <c r="I293" s="153">
        <v>6</v>
      </c>
      <c r="J293" s="153">
        <v>3</v>
      </c>
      <c r="K293" s="153">
        <v>0</v>
      </c>
      <c r="L293" s="153">
        <v>0</v>
      </c>
      <c r="M293" s="153">
        <v>1</v>
      </c>
      <c r="N293" s="153">
        <v>0</v>
      </c>
    </row>
    <row r="294" spans="1:14" ht="18" x14ac:dyDescent="0.25">
      <c r="A294" s="148" t="s">
        <v>920</v>
      </c>
      <c r="B294" s="151" t="s">
        <v>921</v>
      </c>
      <c r="C294" s="148" t="s">
        <v>861</v>
      </c>
      <c r="D294" s="148" t="str">
        <f t="shared" si="5"/>
        <v>CONDURIRI / CONDURIRI</v>
      </c>
      <c r="E294" s="148" t="s">
        <v>200</v>
      </c>
      <c r="F294" s="148" t="s">
        <v>200</v>
      </c>
      <c r="G294" s="152">
        <v>22</v>
      </c>
      <c r="H294" s="153">
        <v>19</v>
      </c>
      <c r="I294" s="153">
        <v>6</v>
      </c>
      <c r="J294" s="153">
        <v>13</v>
      </c>
      <c r="K294" s="153">
        <v>0</v>
      </c>
      <c r="L294" s="153">
        <v>0</v>
      </c>
      <c r="M294" s="153">
        <v>1</v>
      </c>
      <c r="N294" s="153">
        <v>2</v>
      </c>
    </row>
    <row r="295" spans="1:14" ht="27" x14ac:dyDescent="0.25">
      <c r="A295" s="148" t="s">
        <v>922</v>
      </c>
      <c r="B295" s="151" t="s">
        <v>923</v>
      </c>
      <c r="C295" s="148" t="s">
        <v>861</v>
      </c>
      <c r="D295" s="148" t="str">
        <f t="shared" si="5"/>
        <v>CAPAZO / TUPALA HACIENDA</v>
      </c>
      <c r="E295" s="148" t="s">
        <v>277</v>
      </c>
      <c r="F295" s="148" t="s">
        <v>522</v>
      </c>
      <c r="G295" s="152">
        <v>9</v>
      </c>
      <c r="H295" s="153">
        <v>8</v>
      </c>
      <c r="I295" s="153">
        <v>5</v>
      </c>
      <c r="J295" s="153">
        <v>3</v>
      </c>
      <c r="K295" s="153">
        <v>0</v>
      </c>
      <c r="L295" s="153">
        <v>0</v>
      </c>
      <c r="M295" s="153">
        <v>1</v>
      </c>
      <c r="N295" s="153">
        <v>0</v>
      </c>
    </row>
    <row r="296" spans="1:14" ht="18" x14ac:dyDescent="0.25">
      <c r="A296" s="224" t="s">
        <v>924</v>
      </c>
      <c r="B296" s="225" t="s">
        <v>246</v>
      </c>
      <c r="C296" s="224" t="s">
        <v>861</v>
      </c>
      <c r="D296" s="224" t="str">
        <f t="shared" si="5"/>
        <v>ILAVE / ULLACACHI</v>
      </c>
      <c r="E296" s="224" t="s">
        <v>179</v>
      </c>
      <c r="F296" s="224" t="s">
        <v>246</v>
      </c>
      <c r="G296" s="152">
        <v>9</v>
      </c>
      <c r="H296" s="153">
        <v>8</v>
      </c>
      <c r="I296" s="153">
        <v>7</v>
      </c>
      <c r="J296" s="153">
        <v>1</v>
      </c>
      <c r="K296" s="153">
        <v>0</v>
      </c>
      <c r="L296" s="153">
        <v>0</v>
      </c>
      <c r="M296" s="153">
        <v>1</v>
      </c>
      <c r="N296" s="153">
        <v>0</v>
      </c>
    </row>
    <row r="297" spans="1:14" ht="27" x14ac:dyDescent="0.25">
      <c r="A297" s="226" t="s">
        <v>935</v>
      </c>
      <c r="B297" s="226" t="s">
        <v>941</v>
      </c>
      <c r="C297" s="226" t="s">
        <v>942</v>
      </c>
      <c r="D297" s="226" t="s">
        <v>947</v>
      </c>
      <c r="E297" s="226" t="s">
        <v>947</v>
      </c>
      <c r="F297" s="226" t="s">
        <v>179</v>
      </c>
      <c r="G297" s="226"/>
    </row>
    <row r="298" spans="1:14" ht="27" x14ac:dyDescent="0.25">
      <c r="A298" s="226" t="s">
        <v>936</v>
      </c>
      <c r="B298" s="226" t="s">
        <v>941</v>
      </c>
      <c r="C298" s="226" t="s">
        <v>943</v>
      </c>
      <c r="D298" s="226" t="s">
        <v>947</v>
      </c>
      <c r="E298" s="226" t="s">
        <v>947</v>
      </c>
      <c r="F298" s="226" t="s">
        <v>179</v>
      </c>
      <c r="G298" s="226"/>
    </row>
    <row r="299" spans="1:14" x14ac:dyDescent="0.25">
      <c r="A299" s="226" t="s">
        <v>937</v>
      </c>
      <c r="B299" s="226" t="s">
        <v>179</v>
      </c>
      <c r="C299" s="226" t="s">
        <v>944</v>
      </c>
      <c r="D299" s="226" t="s">
        <v>947</v>
      </c>
      <c r="E299" s="226" t="s">
        <v>947</v>
      </c>
      <c r="F299" s="226" t="s">
        <v>194</v>
      </c>
      <c r="G299" s="226"/>
    </row>
    <row r="300" spans="1:14" x14ac:dyDescent="0.25">
      <c r="A300" s="226" t="s">
        <v>938</v>
      </c>
      <c r="B300" s="226" t="s">
        <v>179</v>
      </c>
      <c r="C300" s="226" t="s">
        <v>945</v>
      </c>
      <c r="D300" s="226" t="s">
        <v>947</v>
      </c>
      <c r="E300" s="226" t="s">
        <v>947</v>
      </c>
      <c r="F300" s="226" t="s">
        <v>194</v>
      </c>
      <c r="G300" s="226"/>
    </row>
    <row r="301" spans="1:14" x14ac:dyDescent="0.25">
      <c r="A301" s="226" t="s">
        <v>939</v>
      </c>
      <c r="B301" s="226" t="s">
        <v>186</v>
      </c>
      <c r="C301" s="226" t="s">
        <v>946</v>
      </c>
      <c r="D301" s="226" t="s">
        <v>948</v>
      </c>
      <c r="E301" s="226" t="s">
        <v>948</v>
      </c>
      <c r="F301" s="226" t="s">
        <v>215</v>
      </c>
      <c r="G301" s="226"/>
    </row>
    <row r="302" spans="1:14" x14ac:dyDescent="0.25">
      <c r="A302" s="226" t="s">
        <v>940</v>
      </c>
      <c r="B302" s="226" t="s">
        <v>179</v>
      </c>
      <c r="C302" s="226" t="s">
        <v>946</v>
      </c>
      <c r="D302" s="226" t="s">
        <v>947</v>
      </c>
      <c r="E302" s="226" t="s">
        <v>947</v>
      </c>
      <c r="F302" s="226" t="s">
        <v>184</v>
      </c>
      <c r="G302" s="226"/>
    </row>
  </sheetData>
  <sortState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286:B296 B303:B1048576">
    <cfRule type="duplicateValues" dxfId="1" priority="3"/>
  </conditionalFormatting>
  <conditionalFormatting sqref="B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F30"/>
  <sheetViews>
    <sheetView topLeftCell="A24" zoomScale="110" zoomScaleNormal="110" workbookViewId="0">
      <selection activeCell="L30" sqref="L30"/>
    </sheetView>
  </sheetViews>
  <sheetFormatPr baseColWidth="10" defaultColWidth="11.42578125" defaultRowHeight="15" x14ac:dyDescent="0.25"/>
  <cols>
    <col min="1" max="1" width="11.42578125" style="17"/>
    <col min="2" max="2" width="3.28515625" style="17" bestFit="1" customWidth="1"/>
    <col min="3" max="20" width="4" style="17" customWidth="1"/>
    <col min="21" max="21" width="4.140625" style="17" bestFit="1" customWidth="1"/>
    <col min="22" max="32" width="4" style="17" customWidth="1"/>
    <col min="33" max="16384" width="11.42578125" style="17"/>
  </cols>
  <sheetData>
    <row r="1" spans="1:32" x14ac:dyDescent="0.2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2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2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t="str">
        <f>TEXT(WEEKDAY(DATE(AñoNatural,$A3,AD$1),1),"[$-c0a]ddd")</f>
        <v>ju.</v>
      </c>
      <c r="AE3" s="100"/>
      <c r="AF3" s="100"/>
    </row>
    <row r="4" spans="1:32" x14ac:dyDescent="0.2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2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2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2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2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2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2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2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2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2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25">
      <c r="A14"/>
      <c r="B14"/>
    </row>
    <row r="15" spans="1:32" x14ac:dyDescent="0.25">
      <c r="A15"/>
      <c r="B15"/>
    </row>
    <row r="16" spans="1:32" x14ac:dyDescent="0.25">
      <c r="A16"/>
      <c r="B16"/>
    </row>
    <row r="17" spans="1:20" x14ac:dyDescent="0.2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25">
      <c r="A18" t="s">
        <v>40</v>
      </c>
      <c r="B18">
        <v>2</v>
      </c>
      <c r="I18" t="s">
        <v>7</v>
      </c>
      <c r="J18" s="17" t="s">
        <v>81</v>
      </c>
    </row>
    <row r="19" spans="1:20" x14ac:dyDescent="0.25">
      <c r="A19" t="s">
        <v>41</v>
      </c>
      <c r="B19">
        <v>3</v>
      </c>
      <c r="I19" t="s">
        <v>58</v>
      </c>
      <c r="J19" s="17" t="s">
        <v>83</v>
      </c>
    </row>
    <row r="20" spans="1:20" x14ac:dyDescent="0.25">
      <c r="A20" t="s">
        <v>42</v>
      </c>
      <c r="B20">
        <v>4</v>
      </c>
      <c r="I20" t="s">
        <v>8</v>
      </c>
      <c r="J20" s="17" t="s">
        <v>84</v>
      </c>
    </row>
    <row r="21" spans="1:20" x14ac:dyDescent="0.25">
      <c r="A21" t="s">
        <v>43</v>
      </c>
      <c r="B21">
        <v>5</v>
      </c>
      <c r="I21" t="s">
        <v>2</v>
      </c>
      <c r="J21" s="17" t="s">
        <v>85</v>
      </c>
    </row>
    <row r="22" spans="1:20" x14ac:dyDescent="0.25">
      <c r="A22" t="s">
        <v>44</v>
      </c>
      <c r="B22">
        <v>6</v>
      </c>
      <c r="I22" t="s">
        <v>4</v>
      </c>
      <c r="J22" s="17" t="s">
        <v>82</v>
      </c>
    </row>
    <row r="23" spans="1:20" x14ac:dyDescent="0.2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25">
      <c r="A24" t="s">
        <v>46</v>
      </c>
      <c r="B24">
        <v>8</v>
      </c>
    </row>
    <row r="25" spans="1:20" x14ac:dyDescent="0.25">
      <c r="A25" t="s">
        <v>47</v>
      </c>
      <c r="B25">
        <v>9</v>
      </c>
    </row>
    <row r="26" spans="1:20" x14ac:dyDescent="0.25">
      <c r="A26" t="s">
        <v>48</v>
      </c>
      <c r="B26">
        <v>10</v>
      </c>
    </row>
    <row r="27" spans="1:20" x14ac:dyDescent="0.25">
      <c r="A27" t="s">
        <v>49</v>
      </c>
      <c r="B27">
        <v>11</v>
      </c>
    </row>
    <row r="28" spans="1:20" x14ac:dyDescent="0.25">
      <c r="A28" t="s">
        <v>50</v>
      </c>
      <c r="B28">
        <v>12</v>
      </c>
    </row>
    <row r="29" spans="1:20" x14ac:dyDescent="0.25">
      <c r="A29"/>
      <c r="B29"/>
    </row>
    <row r="30" spans="1:20" x14ac:dyDescent="0.2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Direccion</cp:lastModifiedBy>
  <cp:lastPrinted>2023-01-27T16:10:17Z</cp:lastPrinted>
  <dcterms:created xsi:type="dcterms:W3CDTF">2015-08-19T20:44:55Z</dcterms:created>
  <dcterms:modified xsi:type="dcterms:W3CDTF">2024-06-07T15:20:16Z</dcterms:modified>
</cp:coreProperties>
</file>