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hp ryzen\Downloads\"/>
    </mc:Choice>
  </mc:AlternateContent>
  <xr:revisionPtr revIDLastSave="0" documentId="13_ncr:1_{E53D4E50-C823-42A4-8B4C-119E176E793A}" xr6:coauthVersionLast="47" xr6:coauthVersionMax="47" xr10:uidLastSave="{00000000-0000-0000-0000-000000000000}"/>
  <bookViews>
    <workbookView xWindow="-120" yWindow="-120" windowWidth="20730" windowHeight="11160" tabRatio="688" activeTab="5" xr2:uid="{00000000-000D-0000-FFFF-FFFF00000000}"/>
  </bookViews>
  <sheets>
    <sheet name="PRIMERO SEC" sheetId="4" r:id="rId1"/>
    <sheet name="SEGUNDO SEC" sheetId="6" r:id="rId2"/>
    <sheet name="TERCERO SEC" sheetId="7" r:id="rId3"/>
    <sheet name="CUARTO SEC" sheetId="9" r:id="rId4"/>
    <sheet name="QUINTO SEC" sheetId="10" r:id="rId5"/>
    <sheet name="OFICIO EVALUAC. DIAGNOSTICA IES"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6" l="1"/>
  <c r="F60" i="6"/>
  <c r="G60" i="6"/>
  <c r="H60" i="6"/>
  <c r="I60" i="6"/>
  <c r="J60" i="6"/>
  <c r="K60" i="6"/>
  <c r="O60" i="6"/>
  <c r="P60" i="6"/>
  <c r="Q60" i="6"/>
  <c r="R60" i="6"/>
  <c r="S60" i="6"/>
  <c r="T60" i="6"/>
  <c r="U60" i="6"/>
  <c r="V60" i="6"/>
  <c r="W60" i="6"/>
  <c r="X60" i="6"/>
  <c r="Y60" i="6"/>
  <c r="Z60" i="6"/>
  <c r="AA60" i="6"/>
  <c r="AB60" i="6"/>
  <c r="AC60" i="6"/>
  <c r="N60" i="6"/>
  <c r="M60" i="6"/>
  <c r="L60" i="6"/>
  <c r="J71" i="6" l="1"/>
  <c r="T71" i="6"/>
  <c r="E71" i="6"/>
  <c r="AD60" i="6"/>
  <c r="AD71" i="6" l="1"/>
  <c r="AD10" i="4"/>
  <c r="F49" i="10"/>
  <c r="G49" i="10"/>
  <c r="H49" i="10"/>
  <c r="I49" i="10"/>
  <c r="J49" i="10"/>
  <c r="K49" i="10"/>
  <c r="L49" i="10"/>
  <c r="M49" i="10"/>
  <c r="N49" i="10"/>
  <c r="O49" i="10"/>
  <c r="P49" i="10"/>
  <c r="Q49" i="10"/>
  <c r="R49" i="10"/>
  <c r="S49" i="10"/>
  <c r="T49" i="10"/>
  <c r="U49" i="10"/>
  <c r="V49" i="10"/>
  <c r="W49" i="10"/>
  <c r="X49" i="10"/>
  <c r="Y49" i="10"/>
  <c r="Z49" i="10"/>
  <c r="AA49" i="10"/>
  <c r="AB49" i="10"/>
  <c r="AC49" i="10"/>
  <c r="F50" i="10"/>
  <c r="G50" i="10"/>
  <c r="H50" i="10"/>
  <c r="I50" i="10"/>
  <c r="J50" i="10"/>
  <c r="K50" i="10"/>
  <c r="L50" i="10"/>
  <c r="M50" i="10"/>
  <c r="N50" i="10"/>
  <c r="O50" i="10"/>
  <c r="P50" i="10"/>
  <c r="Q50" i="10"/>
  <c r="R50" i="10"/>
  <c r="S50" i="10"/>
  <c r="T50" i="10"/>
  <c r="U50" i="10"/>
  <c r="V50" i="10"/>
  <c r="W50" i="10"/>
  <c r="X50" i="10"/>
  <c r="Y50" i="10"/>
  <c r="Z50" i="10"/>
  <c r="AA50" i="10"/>
  <c r="AB50" i="10"/>
  <c r="AC50" i="10"/>
  <c r="F51" i="10"/>
  <c r="G51" i="10"/>
  <c r="H51" i="10"/>
  <c r="I51" i="10"/>
  <c r="J51" i="10"/>
  <c r="K51" i="10"/>
  <c r="L51" i="10"/>
  <c r="M51" i="10"/>
  <c r="N51" i="10"/>
  <c r="O51" i="10"/>
  <c r="P51" i="10"/>
  <c r="Q51" i="10"/>
  <c r="R51" i="10"/>
  <c r="S51" i="10"/>
  <c r="T51" i="10"/>
  <c r="U51" i="10"/>
  <c r="V51" i="10"/>
  <c r="W51" i="10"/>
  <c r="X51" i="10"/>
  <c r="Y51" i="10"/>
  <c r="Z51" i="10"/>
  <c r="AA51" i="10"/>
  <c r="AB51" i="10"/>
  <c r="AC51" i="10"/>
  <c r="E51" i="10"/>
  <c r="E50" i="10"/>
  <c r="E49" i="10"/>
  <c r="AD13" i="10"/>
  <c r="AE13" i="10"/>
  <c r="AF13" i="10"/>
  <c r="AD14" i="10"/>
  <c r="AE14" i="10"/>
  <c r="AF14" i="10"/>
  <c r="AD15" i="10"/>
  <c r="AE15" i="10"/>
  <c r="AF15" i="10"/>
  <c r="AD16" i="10"/>
  <c r="AE16" i="10"/>
  <c r="AF16" i="10"/>
  <c r="AD17" i="10"/>
  <c r="AE17" i="10"/>
  <c r="AF17" i="10"/>
  <c r="AD18" i="10"/>
  <c r="AE18" i="10"/>
  <c r="AF18" i="10"/>
  <c r="AD19" i="10"/>
  <c r="AE19" i="10"/>
  <c r="AF19" i="10"/>
  <c r="AD20" i="10"/>
  <c r="AE20" i="10"/>
  <c r="AF20" i="10"/>
  <c r="AD21" i="10"/>
  <c r="AE21" i="10"/>
  <c r="AF21" i="10"/>
  <c r="AD22" i="10"/>
  <c r="AE22" i="10"/>
  <c r="AF22" i="10"/>
  <c r="AD23" i="10"/>
  <c r="AE23" i="10"/>
  <c r="AF23" i="10"/>
  <c r="AD24" i="10"/>
  <c r="AE24" i="10"/>
  <c r="AF24" i="10"/>
  <c r="AD25" i="10"/>
  <c r="AE25" i="10"/>
  <c r="AF25" i="10"/>
  <c r="AD26" i="10"/>
  <c r="AE26" i="10"/>
  <c r="AF26" i="10"/>
  <c r="AD27" i="10"/>
  <c r="AE27" i="10"/>
  <c r="AF27" i="10"/>
  <c r="AD28" i="10"/>
  <c r="AE28" i="10"/>
  <c r="AF28" i="10"/>
  <c r="AD29" i="10"/>
  <c r="AE29" i="10"/>
  <c r="AF29" i="10"/>
  <c r="AD30" i="10"/>
  <c r="AE30" i="10"/>
  <c r="AF30" i="10"/>
  <c r="AD31" i="10"/>
  <c r="AE31" i="10"/>
  <c r="AF31" i="10"/>
  <c r="AD32" i="10"/>
  <c r="AE32" i="10"/>
  <c r="AF32" i="10"/>
  <c r="AD33" i="10"/>
  <c r="AE33" i="10"/>
  <c r="AF33" i="10"/>
  <c r="AD34" i="10"/>
  <c r="AE34" i="10"/>
  <c r="AF34" i="10"/>
  <c r="AD35" i="10"/>
  <c r="AE35" i="10"/>
  <c r="AF35" i="10"/>
  <c r="AD36" i="10"/>
  <c r="AE36" i="10"/>
  <c r="AF36" i="10"/>
  <c r="AD37" i="10"/>
  <c r="AE37" i="10"/>
  <c r="AF37" i="10"/>
  <c r="AD38" i="10"/>
  <c r="AE38" i="10"/>
  <c r="AF38" i="10"/>
  <c r="AD39" i="10"/>
  <c r="AE39" i="10"/>
  <c r="AF39" i="10"/>
  <c r="AD40" i="10"/>
  <c r="AE40" i="10"/>
  <c r="AF40" i="10"/>
  <c r="AD41" i="10"/>
  <c r="AE41" i="10"/>
  <c r="AF41" i="10"/>
  <c r="AD42" i="10"/>
  <c r="AE42" i="10"/>
  <c r="AF42" i="10"/>
  <c r="AD43" i="10"/>
  <c r="AE43" i="10"/>
  <c r="AF43" i="10"/>
  <c r="AD44" i="10"/>
  <c r="AE44" i="10"/>
  <c r="AF44" i="10"/>
  <c r="AD45" i="10"/>
  <c r="AE45" i="10"/>
  <c r="AF45" i="10"/>
  <c r="AF12" i="10"/>
  <c r="AE12" i="10"/>
  <c r="AD12" i="10"/>
  <c r="F51" i="9"/>
  <c r="G51" i="9"/>
  <c r="H51" i="9"/>
  <c r="I51" i="9"/>
  <c r="J51" i="9"/>
  <c r="K51" i="9"/>
  <c r="L51" i="9"/>
  <c r="M51" i="9"/>
  <c r="N51" i="9"/>
  <c r="O51" i="9"/>
  <c r="P51" i="9"/>
  <c r="Q51" i="9"/>
  <c r="R51" i="9"/>
  <c r="S51" i="9"/>
  <c r="T51" i="9"/>
  <c r="U51" i="9"/>
  <c r="V51" i="9"/>
  <c r="W51" i="9"/>
  <c r="X51" i="9"/>
  <c r="Y51" i="9"/>
  <c r="Z51" i="9"/>
  <c r="AA51" i="9"/>
  <c r="AB51" i="9"/>
  <c r="AC51" i="9"/>
  <c r="F50" i="9"/>
  <c r="G50" i="9"/>
  <c r="H50" i="9"/>
  <c r="I50" i="9"/>
  <c r="J50" i="9"/>
  <c r="K50" i="9"/>
  <c r="L50" i="9"/>
  <c r="M50" i="9"/>
  <c r="N50" i="9"/>
  <c r="O50" i="9"/>
  <c r="P50" i="9"/>
  <c r="Q50" i="9"/>
  <c r="R50" i="9"/>
  <c r="S50" i="9"/>
  <c r="T50" i="9"/>
  <c r="U50" i="9"/>
  <c r="V50" i="9"/>
  <c r="W50" i="9"/>
  <c r="X50" i="9"/>
  <c r="Y50" i="9"/>
  <c r="Z50" i="9"/>
  <c r="AA50" i="9"/>
  <c r="AB50" i="9"/>
  <c r="AC50" i="9"/>
  <c r="F49" i="9"/>
  <c r="G49" i="9"/>
  <c r="H49" i="9"/>
  <c r="I49" i="9"/>
  <c r="J49" i="9"/>
  <c r="K49" i="9"/>
  <c r="L49" i="9"/>
  <c r="M49" i="9"/>
  <c r="N49" i="9"/>
  <c r="O49" i="9"/>
  <c r="P49" i="9"/>
  <c r="Q49" i="9"/>
  <c r="R49" i="9"/>
  <c r="S49" i="9"/>
  <c r="T49" i="9"/>
  <c r="U49" i="9"/>
  <c r="V49" i="9"/>
  <c r="W49" i="9"/>
  <c r="X49" i="9"/>
  <c r="Y49" i="9"/>
  <c r="Z49" i="9"/>
  <c r="AA49" i="9"/>
  <c r="AB49" i="9"/>
  <c r="AC49" i="9"/>
  <c r="E51" i="9"/>
  <c r="E50" i="9"/>
  <c r="E49" i="9"/>
  <c r="AF12" i="9"/>
  <c r="AE12" i="9"/>
  <c r="AD12" i="9"/>
  <c r="F51" i="7"/>
  <c r="G51" i="7"/>
  <c r="H51" i="7"/>
  <c r="I51" i="7"/>
  <c r="J51" i="7"/>
  <c r="K51" i="7"/>
  <c r="L51" i="7"/>
  <c r="M51" i="7"/>
  <c r="N51" i="7"/>
  <c r="O51" i="7"/>
  <c r="P51" i="7"/>
  <c r="Q51" i="7"/>
  <c r="R51" i="7"/>
  <c r="S51" i="7"/>
  <c r="T51" i="7"/>
  <c r="U51" i="7"/>
  <c r="V51" i="7"/>
  <c r="W51" i="7"/>
  <c r="X51" i="7"/>
  <c r="Y51" i="7"/>
  <c r="Z51" i="7"/>
  <c r="AA51" i="7"/>
  <c r="AB51" i="7"/>
  <c r="AC51" i="7"/>
  <c r="F50" i="7"/>
  <c r="G50" i="7"/>
  <c r="H50" i="7"/>
  <c r="I50" i="7"/>
  <c r="J50" i="7"/>
  <c r="K50" i="7"/>
  <c r="L50" i="7"/>
  <c r="M50" i="7"/>
  <c r="N50" i="7"/>
  <c r="O50" i="7"/>
  <c r="P50" i="7"/>
  <c r="Q50" i="7"/>
  <c r="R50" i="7"/>
  <c r="S50" i="7"/>
  <c r="T50" i="7"/>
  <c r="U50" i="7"/>
  <c r="V50" i="7"/>
  <c r="W50" i="7"/>
  <c r="X50" i="7"/>
  <c r="Y50" i="7"/>
  <c r="Z50" i="7"/>
  <c r="AA50" i="7"/>
  <c r="AB50" i="7"/>
  <c r="AC50" i="7"/>
  <c r="F49" i="7"/>
  <c r="G49" i="7"/>
  <c r="H49" i="7"/>
  <c r="I49" i="7"/>
  <c r="J49" i="7"/>
  <c r="K49" i="7"/>
  <c r="L49" i="7"/>
  <c r="M49" i="7"/>
  <c r="N49" i="7"/>
  <c r="O49" i="7"/>
  <c r="P49" i="7"/>
  <c r="Q49" i="7"/>
  <c r="R49" i="7"/>
  <c r="S49" i="7"/>
  <c r="T49" i="7"/>
  <c r="U49" i="7"/>
  <c r="V49" i="7"/>
  <c r="W49" i="7"/>
  <c r="X49" i="7"/>
  <c r="Y49" i="7"/>
  <c r="Z49" i="7"/>
  <c r="AA49" i="7"/>
  <c r="AB49" i="7"/>
  <c r="AC49" i="7"/>
  <c r="E51" i="7"/>
  <c r="E49" i="7"/>
  <c r="AD12" i="7"/>
  <c r="AE12" i="7"/>
  <c r="AF12" i="7"/>
  <c r="AG13" i="6"/>
  <c r="AG14" i="6"/>
  <c r="AG15" i="6"/>
  <c r="AG16" i="6"/>
  <c r="AG17" i="6"/>
  <c r="AG18" i="6"/>
  <c r="AG19" i="6"/>
  <c r="AG20" i="6"/>
  <c r="AG21" i="6"/>
  <c r="AG22" i="6"/>
  <c r="AG23" i="6"/>
  <c r="AG24" i="6"/>
  <c r="AG25" i="6"/>
  <c r="AG26" i="6"/>
  <c r="AG27" i="6"/>
  <c r="AG28" i="6"/>
  <c r="AG29" i="6"/>
  <c r="AG30" i="6"/>
  <c r="AG31" i="6"/>
  <c r="AG32" i="6"/>
  <c r="AG33" i="6"/>
  <c r="AG34" i="6"/>
  <c r="AG35" i="6"/>
  <c r="AG36" i="6"/>
  <c r="AG37" i="6"/>
  <c r="AG38" i="6"/>
  <c r="AG39" i="6"/>
  <c r="AG40" i="6"/>
  <c r="AG41" i="6"/>
  <c r="AG42" i="6"/>
  <c r="AG43" i="6"/>
  <c r="AG44" i="6"/>
  <c r="AG45" i="6"/>
  <c r="AD11" i="4"/>
  <c r="AD12" i="4"/>
  <c r="AB10" i="4"/>
  <c r="AC10" i="4"/>
  <c r="AF13" i="6"/>
  <c r="AF14" i="6"/>
  <c r="AF15" i="6"/>
  <c r="AF16" i="6"/>
  <c r="AF17" i="6"/>
  <c r="AF18" i="6"/>
  <c r="AF19" i="6"/>
  <c r="AF20" i="6"/>
  <c r="AF21" i="6"/>
  <c r="AF22" i="6"/>
  <c r="AF23" i="6"/>
  <c r="AF24" i="6"/>
  <c r="AF25" i="6"/>
  <c r="AF26" i="6"/>
  <c r="AF27" i="6"/>
  <c r="AF28" i="6"/>
  <c r="AF29" i="6"/>
  <c r="AF30" i="6"/>
  <c r="AF31" i="6"/>
  <c r="AF32" i="6"/>
  <c r="AF33" i="6"/>
  <c r="AF34" i="6"/>
  <c r="AF35" i="6"/>
  <c r="AF36" i="6"/>
  <c r="AF37" i="6"/>
  <c r="AF38" i="6"/>
  <c r="AF39" i="6"/>
  <c r="AF40" i="6"/>
  <c r="AF41" i="6"/>
  <c r="AF42" i="6"/>
  <c r="AF43" i="6"/>
  <c r="AF44" i="6"/>
  <c r="AF45" i="6"/>
  <c r="AD13" i="6"/>
  <c r="AE13" i="6" s="1"/>
  <c r="AD14" i="6"/>
  <c r="AE14" i="6" s="1"/>
  <c r="AD15" i="6"/>
  <c r="AE15" i="6" s="1"/>
  <c r="AD16" i="6"/>
  <c r="AE16" i="6" s="1"/>
  <c r="AD17" i="6"/>
  <c r="AE17" i="6" s="1"/>
  <c r="AD18" i="6"/>
  <c r="AE18" i="6" s="1"/>
  <c r="AD19" i="6"/>
  <c r="AE19" i="6" s="1"/>
  <c r="AD20" i="6"/>
  <c r="AE20" i="6" s="1"/>
  <c r="AD21" i="6"/>
  <c r="AE21" i="6" s="1"/>
  <c r="AD22" i="6"/>
  <c r="AE22" i="6" s="1"/>
  <c r="AD23" i="6"/>
  <c r="AE23" i="6" s="1"/>
  <c r="AD24" i="6"/>
  <c r="AE24" i="6" s="1"/>
  <c r="AD25" i="6"/>
  <c r="AE25" i="6" s="1"/>
  <c r="AD26" i="6"/>
  <c r="AE26" i="6" s="1"/>
  <c r="AD27" i="6"/>
  <c r="AE27" i="6" s="1"/>
  <c r="AD28" i="6"/>
  <c r="AE28" i="6" s="1"/>
  <c r="AD29" i="6"/>
  <c r="AE29" i="6" s="1"/>
  <c r="AD30" i="6"/>
  <c r="AE30" i="6" s="1"/>
  <c r="AD31" i="6"/>
  <c r="AE31" i="6" s="1"/>
  <c r="AD32" i="6"/>
  <c r="AE32" i="6" s="1"/>
  <c r="AD33" i="6"/>
  <c r="AE33" i="6" s="1"/>
  <c r="AD34" i="6"/>
  <c r="AE34" i="6" s="1"/>
  <c r="AD35" i="6"/>
  <c r="AE35" i="6" s="1"/>
  <c r="AD36" i="6"/>
  <c r="AE36" i="6" s="1"/>
  <c r="AD37" i="6"/>
  <c r="AE37" i="6" s="1"/>
  <c r="AD38" i="6"/>
  <c r="AE38" i="6" s="1"/>
  <c r="AD39" i="6"/>
  <c r="AE39" i="6" s="1"/>
  <c r="AD40" i="6"/>
  <c r="AE40" i="6" s="1"/>
  <c r="AD41" i="6"/>
  <c r="AE41" i="6" s="1"/>
  <c r="AD42" i="6"/>
  <c r="AE42" i="6" s="1"/>
  <c r="AD43" i="6"/>
  <c r="AE43" i="6" s="1"/>
  <c r="AD44" i="6"/>
  <c r="AE44" i="6" s="1"/>
  <c r="AD45" i="6"/>
  <c r="AE45" i="6" s="1"/>
  <c r="AF12" i="6"/>
  <c r="AG12" i="6"/>
  <c r="AF13" i="7"/>
  <c r="AF14" i="7"/>
  <c r="AF15" i="7"/>
  <c r="AF16" i="7"/>
  <c r="AF17" i="7"/>
  <c r="AF18" i="7"/>
  <c r="AF19" i="7"/>
  <c r="AF20" i="7"/>
  <c r="AF21" i="7"/>
  <c r="AF22" i="7"/>
  <c r="AF23" i="7"/>
  <c r="AF24" i="7"/>
  <c r="AF25" i="7"/>
  <c r="AF26" i="7"/>
  <c r="AF27" i="7"/>
  <c r="AF28" i="7"/>
  <c r="AF29" i="7"/>
  <c r="AF30" i="7"/>
  <c r="AF31" i="7"/>
  <c r="AF32" i="7"/>
  <c r="AF33" i="7"/>
  <c r="AF34" i="7"/>
  <c r="AF35" i="7"/>
  <c r="AF36" i="7"/>
  <c r="AF37" i="7"/>
  <c r="AF38" i="7"/>
  <c r="AF39" i="7"/>
  <c r="AF40" i="7"/>
  <c r="AF41" i="7"/>
  <c r="AF42" i="7"/>
  <c r="AF43" i="7"/>
  <c r="AF44" i="7"/>
  <c r="AF45" i="7"/>
  <c r="AE13" i="7"/>
  <c r="AE14" i="7"/>
  <c r="AE15" i="7"/>
  <c r="AE16" i="7"/>
  <c r="AE17" i="7"/>
  <c r="AE18" i="7"/>
  <c r="AE19" i="7"/>
  <c r="AE20" i="7"/>
  <c r="AE21" i="7"/>
  <c r="AE22" i="7"/>
  <c r="AE23" i="7"/>
  <c r="AE24" i="7"/>
  <c r="AE25" i="7"/>
  <c r="AE26" i="7"/>
  <c r="AE27" i="7"/>
  <c r="AE28" i="7"/>
  <c r="AE29" i="7"/>
  <c r="AE30" i="7"/>
  <c r="AE31" i="7"/>
  <c r="AE32" i="7"/>
  <c r="AE33" i="7"/>
  <c r="AE34" i="7"/>
  <c r="AE35" i="7"/>
  <c r="AE36" i="7"/>
  <c r="AE37" i="7"/>
  <c r="AE38" i="7"/>
  <c r="AE39" i="7"/>
  <c r="AE40" i="7"/>
  <c r="AE41" i="7"/>
  <c r="AE42" i="7"/>
  <c r="AE43" i="7"/>
  <c r="AE44" i="7"/>
  <c r="AE45" i="7"/>
  <c r="AD13" i="7"/>
  <c r="AD14" i="7"/>
  <c r="AD15" i="7"/>
  <c r="AD16" i="7"/>
  <c r="AD17" i="7"/>
  <c r="AD18" i="7"/>
  <c r="AD19" i="7"/>
  <c r="AD20" i="7"/>
  <c r="AD21" i="7"/>
  <c r="AD22" i="7"/>
  <c r="AD23" i="7"/>
  <c r="AD24" i="7"/>
  <c r="AD25" i="7"/>
  <c r="AD26" i="7"/>
  <c r="AD27" i="7"/>
  <c r="AD28" i="7"/>
  <c r="AD29" i="7"/>
  <c r="AD30" i="7"/>
  <c r="AD31" i="7"/>
  <c r="AD32" i="7"/>
  <c r="AD33" i="7"/>
  <c r="AD34" i="7"/>
  <c r="AD35" i="7"/>
  <c r="AD36" i="7"/>
  <c r="AD37" i="7"/>
  <c r="AD38" i="7"/>
  <c r="AD39" i="7"/>
  <c r="AD40" i="7"/>
  <c r="AD41" i="7"/>
  <c r="AD42" i="7"/>
  <c r="AD43" i="7"/>
  <c r="AD44" i="7"/>
  <c r="AD45" i="7"/>
  <c r="F62" i="6"/>
  <c r="G62" i="6"/>
  <c r="H62" i="6"/>
  <c r="I62" i="6"/>
  <c r="J62" i="6"/>
  <c r="K62" i="6"/>
  <c r="L62" i="6"/>
  <c r="M62" i="6"/>
  <c r="N62" i="6"/>
  <c r="O62" i="6"/>
  <c r="P62" i="6"/>
  <c r="Q62" i="6"/>
  <c r="R62" i="6"/>
  <c r="S62" i="6"/>
  <c r="T62" i="6"/>
  <c r="U62" i="6"/>
  <c r="V62" i="6"/>
  <c r="W62" i="6"/>
  <c r="X62" i="6"/>
  <c r="Y62" i="6"/>
  <c r="Z62" i="6"/>
  <c r="AA62" i="6"/>
  <c r="AB62" i="6"/>
  <c r="AC62" i="6"/>
  <c r="F61" i="6"/>
  <c r="G61" i="6"/>
  <c r="H61" i="6"/>
  <c r="I61" i="6"/>
  <c r="J61" i="6"/>
  <c r="K61" i="6"/>
  <c r="L61" i="6"/>
  <c r="M61" i="6"/>
  <c r="N61" i="6"/>
  <c r="O61" i="6"/>
  <c r="P61" i="6"/>
  <c r="Q61" i="6"/>
  <c r="R61" i="6"/>
  <c r="S61" i="6"/>
  <c r="T61" i="6"/>
  <c r="U61" i="6"/>
  <c r="V61" i="6"/>
  <c r="W61" i="6"/>
  <c r="X61" i="6"/>
  <c r="Y61" i="6"/>
  <c r="Z61" i="6"/>
  <c r="AA61" i="6"/>
  <c r="AB61" i="6"/>
  <c r="AC61" i="6"/>
  <c r="E62" i="6"/>
  <c r="F59" i="6"/>
  <c r="G59" i="6"/>
  <c r="H59" i="6"/>
  <c r="I59" i="6"/>
  <c r="J59" i="6"/>
  <c r="K59" i="6"/>
  <c r="L59" i="6"/>
  <c r="M59" i="6"/>
  <c r="N59" i="6"/>
  <c r="O59" i="6"/>
  <c r="P59" i="6"/>
  <c r="Q59" i="6"/>
  <c r="R59" i="6"/>
  <c r="S59" i="6"/>
  <c r="T59" i="6"/>
  <c r="U59" i="6"/>
  <c r="V59" i="6"/>
  <c r="W59" i="6"/>
  <c r="X59" i="6"/>
  <c r="Y59" i="6"/>
  <c r="Z59" i="6"/>
  <c r="AA59" i="6"/>
  <c r="AB59" i="6"/>
  <c r="AC59" i="6"/>
  <c r="E59" i="6"/>
  <c r="AD12" i="6"/>
  <c r="AE12" i="6" s="1"/>
  <c r="D17" i="4"/>
  <c r="E17" i="4"/>
  <c r="F17" i="4"/>
  <c r="G17" i="4"/>
  <c r="H17" i="4"/>
  <c r="I17" i="4"/>
  <c r="J17" i="4"/>
  <c r="K17" i="4"/>
  <c r="L17" i="4"/>
  <c r="M17" i="4"/>
  <c r="N17" i="4"/>
  <c r="O17" i="4"/>
  <c r="P17" i="4"/>
  <c r="Q17" i="4"/>
  <c r="R17" i="4"/>
  <c r="S17" i="4"/>
  <c r="T17" i="4"/>
  <c r="U17" i="4"/>
  <c r="V17" i="4"/>
  <c r="W17" i="4"/>
  <c r="X17" i="4"/>
  <c r="Y17" i="4"/>
  <c r="Z17" i="4"/>
  <c r="AA17" i="4"/>
  <c r="D16" i="4"/>
  <c r="E16" i="4"/>
  <c r="F16" i="4"/>
  <c r="G16" i="4"/>
  <c r="H16" i="4"/>
  <c r="I16" i="4"/>
  <c r="J16" i="4"/>
  <c r="K16" i="4"/>
  <c r="L16" i="4"/>
  <c r="M16" i="4"/>
  <c r="N16" i="4"/>
  <c r="O16" i="4"/>
  <c r="P16" i="4"/>
  <c r="Q16" i="4"/>
  <c r="R16" i="4"/>
  <c r="S16" i="4"/>
  <c r="T16" i="4"/>
  <c r="U16" i="4"/>
  <c r="V16" i="4"/>
  <c r="W16" i="4"/>
  <c r="X16" i="4"/>
  <c r="Y16" i="4"/>
  <c r="Z16" i="4"/>
  <c r="AA16" i="4"/>
  <c r="D15" i="4"/>
  <c r="E15" i="4"/>
  <c r="F15" i="4"/>
  <c r="G15" i="4"/>
  <c r="H15" i="4"/>
  <c r="I15" i="4"/>
  <c r="J15" i="4"/>
  <c r="K15" i="4"/>
  <c r="L15" i="4"/>
  <c r="M15" i="4"/>
  <c r="N15" i="4"/>
  <c r="O15" i="4"/>
  <c r="P15" i="4"/>
  <c r="Q15" i="4"/>
  <c r="R15" i="4"/>
  <c r="S15" i="4"/>
  <c r="T15" i="4"/>
  <c r="U15" i="4"/>
  <c r="V15" i="4"/>
  <c r="W15" i="4"/>
  <c r="X15" i="4"/>
  <c r="Y15" i="4"/>
  <c r="Z15" i="4"/>
  <c r="AA15" i="4"/>
  <c r="AC11" i="4"/>
  <c r="AC12" i="4"/>
  <c r="AB11" i="4"/>
  <c r="AB12" i="4"/>
  <c r="C17" i="4"/>
  <c r="C15" i="4"/>
  <c r="AE45" i="9"/>
  <c r="AD45" i="9"/>
  <c r="AF45" i="9" s="1"/>
  <c r="AE44" i="9"/>
  <c r="AD44" i="9"/>
  <c r="AF44" i="9" s="1"/>
  <c r="AE43" i="9"/>
  <c r="AD43" i="9"/>
  <c r="AF43" i="9" s="1"/>
  <c r="AE42" i="9"/>
  <c r="AD42" i="9"/>
  <c r="AF42" i="9" s="1"/>
  <c r="AE41" i="9"/>
  <c r="AD41" i="9"/>
  <c r="AF41" i="9" s="1"/>
  <c r="AE40" i="9"/>
  <c r="AD40" i="9"/>
  <c r="AF40" i="9" s="1"/>
  <c r="AE39" i="9"/>
  <c r="AD39" i="9"/>
  <c r="AF39" i="9" s="1"/>
  <c r="AE38" i="9"/>
  <c r="AD38" i="9"/>
  <c r="AF38" i="9" s="1"/>
  <c r="AE37" i="9"/>
  <c r="AD37" i="9"/>
  <c r="AF37" i="9" s="1"/>
  <c r="AE36" i="9"/>
  <c r="AD36" i="9"/>
  <c r="AF36" i="9" s="1"/>
  <c r="AE35" i="9"/>
  <c r="AD35" i="9"/>
  <c r="AF35" i="9" s="1"/>
  <c r="AE34" i="9"/>
  <c r="AD34" i="9"/>
  <c r="AF34" i="9" s="1"/>
  <c r="AE33" i="9"/>
  <c r="AD33" i="9"/>
  <c r="AF33" i="9" s="1"/>
  <c r="AE32" i="9"/>
  <c r="AD32" i="9"/>
  <c r="AF32" i="9" s="1"/>
  <c r="AE31" i="9"/>
  <c r="AD31" i="9"/>
  <c r="AF31" i="9" s="1"/>
  <c r="AE30" i="9"/>
  <c r="AD30" i="9"/>
  <c r="AF30" i="9" s="1"/>
  <c r="AE29" i="9"/>
  <c r="AD29" i="9"/>
  <c r="AF29" i="9" s="1"/>
  <c r="AE28" i="9"/>
  <c r="AD28" i="9"/>
  <c r="AF28" i="9" s="1"/>
  <c r="AE27" i="9"/>
  <c r="AD27" i="9"/>
  <c r="AF27" i="9" s="1"/>
  <c r="AE26" i="9"/>
  <c r="AD26" i="9"/>
  <c r="AF26" i="9" s="1"/>
  <c r="AE25" i="9"/>
  <c r="AD25" i="9"/>
  <c r="AF25" i="9" s="1"/>
  <c r="AE24" i="9"/>
  <c r="AD24" i="9"/>
  <c r="AF24" i="9" s="1"/>
  <c r="AE23" i="9"/>
  <c r="AD23" i="9"/>
  <c r="AF23" i="9" s="1"/>
  <c r="AE22" i="9"/>
  <c r="AD22" i="9"/>
  <c r="AF22" i="9" s="1"/>
  <c r="AE21" i="9"/>
  <c r="AD21" i="9"/>
  <c r="AF21" i="9" s="1"/>
  <c r="AE20" i="9"/>
  <c r="AD20" i="9"/>
  <c r="AF20" i="9" s="1"/>
  <c r="AE19" i="9"/>
  <c r="AD19" i="9"/>
  <c r="AF19" i="9" s="1"/>
  <c r="AE18" i="9"/>
  <c r="AD18" i="9"/>
  <c r="AF18" i="9" s="1"/>
  <c r="AE17" i="9"/>
  <c r="AD17" i="9"/>
  <c r="AF17" i="9" s="1"/>
  <c r="AE16" i="9"/>
  <c r="AD16" i="9"/>
  <c r="AF16" i="9" s="1"/>
  <c r="AE15" i="9"/>
  <c r="AD15" i="9"/>
  <c r="AF15" i="9" s="1"/>
  <c r="AE14" i="9"/>
  <c r="AD14" i="9"/>
  <c r="AF14" i="9" s="1"/>
  <c r="AE13" i="9"/>
  <c r="AD13" i="9"/>
  <c r="AF13" i="9" s="1"/>
  <c r="E50" i="7"/>
  <c r="E61" i="6"/>
  <c r="C16" i="4"/>
  <c r="H63" i="6" l="1"/>
  <c r="AB15" i="4"/>
  <c r="AB16" i="4"/>
  <c r="C23" i="4"/>
  <c r="H23" i="4"/>
  <c r="U60" i="10" l="1"/>
  <c r="U61" i="10"/>
  <c r="U59" i="10"/>
  <c r="J60" i="10"/>
  <c r="J61" i="10"/>
  <c r="J59" i="10"/>
  <c r="E60" i="10"/>
  <c r="E61" i="10"/>
  <c r="E59" i="10"/>
  <c r="AC52" i="10"/>
  <c r="AB52" i="10"/>
  <c r="AA52" i="10"/>
  <c r="Z52" i="10"/>
  <c r="Y52" i="10"/>
  <c r="X52" i="10"/>
  <c r="W52" i="10"/>
  <c r="V52" i="10"/>
  <c r="U52" i="10"/>
  <c r="T52" i="10"/>
  <c r="S52" i="10"/>
  <c r="R52" i="10"/>
  <c r="Q52" i="10"/>
  <c r="P52" i="10"/>
  <c r="O52" i="10"/>
  <c r="N52" i="10"/>
  <c r="M52" i="10"/>
  <c r="L52" i="10"/>
  <c r="K52" i="10"/>
  <c r="J52" i="10"/>
  <c r="I52" i="10"/>
  <c r="H52" i="10"/>
  <c r="G52" i="10"/>
  <c r="F52" i="10"/>
  <c r="E52" i="10"/>
  <c r="AD51" i="10"/>
  <c r="AD50" i="10"/>
  <c r="AD49" i="10"/>
  <c r="V60" i="9"/>
  <c r="V61" i="9"/>
  <c r="V59" i="9"/>
  <c r="K60" i="9"/>
  <c r="K61" i="9"/>
  <c r="K59" i="9"/>
  <c r="E60" i="9"/>
  <c r="E61" i="9"/>
  <c r="E59" i="9"/>
  <c r="AC52" i="9"/>
  <c r="AB52" i="9"/>
  <c r="AA52" i="9"/>
  <c r="Z52" i="9"/>
  <c r="Y52" i="9"/>
  <c r="X52" i="9"/>
  <c r="W52" i="9"/>
  <c r="V52" i="9"/>
  <c r="U52" i="9"/>
  <c r="T52" i="9"/>
  <c r="S52" i="9"/>
  <c r="R52" i="9"/>
  <c r="Q52" i="9"/>
  <c r="P52" i="9"/>
  <c r="O52" i="9"/>
  <c r="N52" i="9"/>
  <c r="M52" i="9"/>
  <c r="L52" i="9"/>
  <c r="K52" i="9"/>
  <c r="J52" i="9"/>
  <c r="I52" i="9"/>
  <c r="H52" i="9"/>
  <c r="G52" i="9"/>
  <c r="F52" i="9"/>
  <c r="E52" i="9"/>
  <c r="AD51" i="9"/>
  <c r="AD50" i="9"/>
  <c r="AD49" i="9"/>
  <c r="W60" i="7"/>
  <c r="W61" i="7"/>
  <c r="W59" i="7"/>
  <c r="K60" i="7"/>
  <c r="K61" i="7"/>
  <c r="K59" i="7"/>
  <c r="E60" i="7"/>
  <c r="E61" i="7"/>
  <c r="E59" i="7"/>
  <c r="AC52" i="7"/>
  <c r="AB52" i="7"/>
  <c r="AA52" i="7"/>
  <c r="Z52" i="7"/>
  <c r="Y52" i="7"/>
  <c r="X52" i="7"/>
  <c r="W52" i="7"/>
  <c r="V52" i="7"/>
  <c r="U52" i="7"/>
  <c r="T52" i="7"/>
  <c r="S52" i="7"/>
  <c r="R52" i="7"/>
  <c r="Q52" i="7"/>
  <c r="P52" i="7"/>
  <c r="O52" i="7"/>
  <c r="N52" i="7"/>
  <c r="M52" i="7"/>
  <c r="L52" i="7"/>
  <c r="K52" i="7"/>
  <c r="J52" i="7"/>
  <c r="I52" i="7"/>
  <c r="H52" i="7"/>
  <c r="G52" i="7"/>
  <c r="F52" i="7"/>
  <c r="E52" i="7"/>
  <c r="AD51" i="7"/>
  <c r="AD50" i="7"/>
  <c r="AD49" i="7"/>
  <c r="T72" i="6"/>
  <c r="T73" i="6"/>
  <c r="T70" i="6"/>
  <c r="J72" i="6"/>
  <c r="J73" i="6"/>
  <c r="J70" i="6"/>
  <c r="E72" i="6"/>
  <c r="E73" i="6"/>
  <c r="E70" i="6"/>
  <c r="AC63" i="6"/>
  <c r="AB63" i="6"/>
  <c r="AA63" i="6"/>
  <c r="Z63" i="6"/>
  <c r="Y63" i="6"/>
  <c r="X63" i="6"/>
  <c r="W63" i="6"/>
  <c r="V63" i="6"/>
  <c r="U63" i="6"/>
  <c r="T63" i="6"/>
  <c r="S63" i="6"/>
  <c r="R63" i="6"/>
  <c r="Q63" i="6"/>
  <c r="P63" i="6"/>
  <c r="O63" i="6"/>
  <c r="N63" i="6"/>
  <c r="M63" i="6"/>
  <c r="L63" i="6"/>
  <c r="K63" i="6"/>
  <c r="J63" i="6"/>
  <c r="I63" i="6"/>
  <c r="G63" i="6"/>
  <c r="F63" i="6"/>
  <c r="E63" i="6"/>
  <c r="AD62" i="6"/>
  <c r="AD61" i="6"/>
  <c r="AD59" i="6"/>
  <c r="H24" i="4"/>
  <c r="V25" i="4"/>
  <c r="H25" i="4"/>
  <c r="C25" i="4"/>
  <c r="V24" i="4"/>
  <c r="C24" i="4"/>
  <c r="V23" i="4"/>
  <c r="AA18" i="4"/>
  <c r="Z18" i="4"/>
  <c r="Y18" i="4"/>
  <c r="X18" i="4"/>
  <c r="W18" i="4"/>
  <c r="V18" i="4"/>
  <c r="U18" i="4"/>
  <c r="T18" i="4"/>
  <c r="S18" i="4"/>
  <c r="R18" i="4"/>
  <c r="Q18" i="4"/>
  <c r="P18" i="4"/>
  <c r="O18" i="4"/>
  <c r="N18" i="4"/>
  <c r="M18" i="4"/>
  <c r="L18" i="4"/>
  <c r="K18" i="4"/>
  <c r="J18" i="4"/>
  <c r="I18" i="4"/>
  <c r="H18" i="4"/>
  <c r="G18" i="4"/>
  <c r="F18" i="4"/>
  <c r="E18" i="4"/>
  <c r="D18" i="4"/>
  <c r="C18" i="4"/>
  <c r="AB17" i="4"/>
  <c r="AD61" i="10" l="1"/>
  <c r="G75" i="10" s="1"/>
  <c r="W62" i="7"/>
  <c r="G68" i="7" s="1"/>
  <c r="AD60" i="9"/>
  <c r="AD61" i="9"/>
  <c r="AD52" i="9"/>
  <c r="AE52" i="9" s="1"/>
  <c r="AD59" i="9"/>
  <c r="K62" i="9"/>
  <c r="E62" i="9"/>
  <c r="V62" i="9"/>
  <c r="AD59" i="7"/>
  <c r="K62" i="7"/>
  <c r="F66" i="7" s="1"/>
  <c r="AD60" i="7"/>
  <c r="E62" i="7"/>
  <c r="E66" i="7" s="1"/>
  <c r="AD61" i="7"/>
  <c r="AD52" i="7"/>
  <c r="AE52" i="7" s="1"/>
  <c r="AD63" i="6"/>
  <c r="AD73" i="6"/>
  <c r="J74" i="6"/>
  <c r="F79" i="6" s="1"/>
  <c r="T74" i="6"/>
  <c r="G79" i="6" s="1"/>
  <c r="E62" i="10"/>
  <c r="J62" i="10"/>
  <c r="AD52" i="10"/>
  <c r="AD59" i="10"/>
  <c r="U62" i="10"/>
  <c r="G66" i="10" s="1"/>
  <c r="E74" i="10"/>
  <c r="AD60" i="10"/>
  <c r="E74" i="6"/>
  <c r="E79" i="6" s="1"/>
  <c r="AD70" i="6"/>
  <c r="AD72" i="6"/>
  <c r="H26" i="4"/>
  <c r="D31" i="4" s="1"/>
  <c r="V26" i="4"/>
  <c r="E32" i="4" s="1"/>
  <c r="AB24" i="4"/>
  <c r="AB23" i="4"/>
  <c r="AB25" i="4"/>
  <c r="AB18" i="4"/>
  <c r="C26" i="4"/>
  <c r="C30" i="4" s="1"/>
  <c r="AF60" i="6" l="1"/>
  <c r="AF62" i="6"/>
  <c r="AF61" i="6"/>
  <c r="AF59" i="6"/>
  <c r="F75" i="10"/>
  <c r="E75" i="10"/>
  <c r="G66" i="7"/>
  <c r="G67" i="7"/>
  <c r="E67" i="7"/>
  <c r="F80" i="6"/>
  <c r="E78" i="6"/>
  <c r="G78" i="6"/>
  <c r="AC18" i="4"/>
  <c r="AC15" i="4"/>
  <c r="AE51" i="9"/>
  <c r="E66" i="9"/>
  <c r="F68" i="9"/>
  <c r="AE50" i="9"/>
  <c r="AE49" i="9"/>
  <c r="G66" i="9"/>
  <c r="E67" i="9"/>
  <c r="G68" i="9"/>
  <c r="G67" i="9"/>
  <c r="F66" i="9"/>
  <c r="AD62" i="9"/>
  <c r="F67" i="9"/>
  <c r="F68" i="7"/>
  <c r="AD62" i="7"/>
  <c r="AE49" i="7"/>
  <c r="F67" i="7"/>
  <c r="AE50" i="7"/>
  <c r="E68" i="7"/>
  <c r="AE51" i="7"/>
  <c r="AD74" i="6"/>
  <c r="AE52" i="10"/>
  <c r="F66" i="10"/>
  <c r="F68" i="10"/>
  <c r="F67" i="10"/>
  <c r="AE50" i="10"/>
  <c r="F74" i="10"/>
  <c r="AE49" i="10"/>
  <c r="G67" i="10"/>
  <c r="G74" i="10"/>
  <c r="AE51" i="10"/>
  <c r="G68" i="10"/>
  <c r="G73" i="10"/>
  <c r="F73" i="10"/>
  <c r="E73" i="10"/>
  <c r="F72" i="10"/>
  <c r="G72" i="10"/>
  <c r="E72" i="10"/>
  <c r="AD62" i="10"/>
  <c r="E68" i="10"/>
  <c r="E67" i="10"/>
  <c r="E66" i="10"/>
  <c r="E68" i="9"/>
  <c r="F81" i="6"/>
  <c r="E81" i="6"/>
  <c r="E80" i="6"/>
  <c r="G80" i="6"/>
  <c r="G81" i="6"/>
  <c r="F78" i="6"/>
  <c r="F82" i="6" s="1"/>
  <c r="D32" i="4"/>
  <c r="D30" i="4"/>
  <c r="E30" i="4"/>
  <c r="E31" i="4"/>
  <c r="C31" i="4"/>
  <c r="C32" i="4"/>
  <c r="AC17" i="4"/>
  <c r="AB26" i="4"/>
  <c r="AC16" i="4"/>
  <c r="G69" i="9" l="1"/>
  <c r="F69" i="9"/>
  <c r="F69" i="7"/>
  <c r="E69" i="9"/>
  <c r="E69" i="7"/>
  <c r="G69" i="7"/>
  <c r="E82" i="6"/>
  <c r="G82" i="6"/>
  <c r="AF63" i="6"/>
  <c r="H75" i="10"/>
  <c r="H72" i="10"/>
  <c r="H73" i="10"/>
  <c r="F69" i="10"/>
  <c r="H74" i="10"/>
  <c r="E33" i="4"/>
  <c r="G69" i="10"/>
  <c r="E69" i="10"/>
  <c r="C33" i="4"/>
  <c r="D33" i="4"/>
</calcChain>
</file>

<file path=xl/sharedStrings.xml><?xml version="1.0" encoding="utf-8"?>
<sst xmlns="http://schemas.openxmlformats.org/spreadsheetml/2006/main" count="1023" uniqueCount="135">
  <si>
    <t>Resumen de respuestas del aula</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</si>
  <si>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</si>
  <si>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</si>
  <si>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</si>
  <si>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</si>
  <si>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</si>
  <si>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</si>
  <si>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</si>
  <si>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</si>
  <si>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</si>
  <si>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</si>
  <si>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</si>
  <si>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</si>
  <si>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</si>
  <si>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</si>
  <si>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</si>
  <si>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</si>
  <si>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</si>
  <si>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</si>
  <si>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</si>
  <si>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</si>
  <si>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</si>
  <si>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</si>
  <si>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</si>
  <si>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</si>
  <si>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</si>
  <si>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Preguntas ordenadas por capacidades</t>
  </si>
  <si>
    <t>Obtiene información del 
texto escrito.</t>
  </si>
  <si>
    <t>Infiere e interpreta información del texto.</t>
  </si>
  <si>
    <t>TOTAL</t>
  </si>
  <si>
    <t xml:space="preserve">TOTAL </t>
  </si>
  <si>
    <r>
      <t xml:space="preserve">Inadecuadas ( </t>
    </r>
    <r>
      <rPr>
        <b/>
        <sz val="11"/>
        <color rgb="FFFF0000"/>
        <rFont val="Calibri"/>
        <family val="2"/>
      </rPr>
      <t>X</t>
    </r>
    <r>
      <rPr>
        <sz val="11"/>
        <color rgb="FF000000"/>
        <rFont val="Calibri"/>
        <family val="2"/>
      </rPr>
      <t xml:space="preserve"> )</t>
    </r>
  </si>
  <si>
    <r>
      <t xml:space="preserve">Omitidas ( </t>
    </r>
    <r>
      <rPr>
        <b/>
        <sz val="14"/>
        <color theme="1"/>
        <rFont val="Calibri"/>
        <family val="2"/>
      </rPr>
      <t>−</t>
    </r>
    <r>
      <rPr>
        <sz val="11"/>
        <color rgb="FF7030A0"/>
        <rFont val="Calibri"/>
        <family val="2"/>
      </rPr>
      <t xml:space="preserve"> </t>
    </r>
    <r>
      <rPr>
        <sz val="11"/>
        <color rgb="FF000000"/>
        <rFont val="Calibri"/>
        <family val="2"/>
      </rPr>
      <t>)</t>
    </r>
  </si>
  <si>
    <t>Reflexiona y evalúa la forma, el contenido y contexto</t>
  </si>
  <si>
    <r>
      <t>Parciales  (</t>
    </r>
    <r>
      <rPr>
        <sz val="11"/>
        <color rgb="FF000000"/>
        <rFont val="Schadow BT"/>
        <family val="1"/>
      </rPr>
      <t>•</t>
    </r>
    <r>
      <rPr>
        <sz val="11"/>
        <color rgb="FF000000"/>
        <rFont val="Calibri"/>
        <family val="2"/>
      </rPr>
      <t>)</t>
    </r>
  </si>
  <si>
    <r>
      <t>Adecuadas (</t>
    </r>
    <r>
      <rPr>
        <sz val="11"/>
        <color rgb="FF000000"/>
        <rFont val="Bookshelf Symbol 7"/>
        <family val="2"/>
        <charset val="2"/>
      </rPr>
      <t>p</t>
    </r>
    <r>
      <rPr>
        <sz val="11"/>
        <color rgb="FF000000"/>
        <rFont val="Calibri"/>
        <family val="2"/>
      </rPr>
      <t>)</t>
    </r>
  </si>
  <si>
    <t>%</t>
  </si>
  <si>
    <t>Obtiene informacion del texto escrito</t>
  </si>
  <si>
    <t>Nombre del texto</t>
  </si>
  <si>
    <t xml:space="preserve">Apellidos y nombres de los estudiantes </t>
  </si>
  <si>
    <t>N.°</t>
  </si>
  <si>
    <t>Resumen de las respuestas de cada estudiante.</t>
  </si>
  <si>
    <t>Inadecuadas (X)</t>
  </si>
  <si>
    <t>Adecuadas (A)</t>
  </si>
  <si>
    <t>X</t>
  </si>
  <si>
    <t>Omitidas (O)</t>
  </si>
  <si>
    <t>LEYENDA:</t>
  </si>
  <si>
    <t>DOCENTE</t>
  </si>
  <si>
    <t>ADECUADAS</t>
  </si>
  <si>
    <t>INADECUADAS</t>
  </si>
  <si>
    <t>OMITIDAS</t>
  </si>
  <si>
    <t>✔</t>
  </si>
  <si>
    <t>–</t>
  </si>
  <si>
    <t>Omitidas (–)</t>
  </si>
  <si>
    <t>Adecuadas (✔)</t>
  </si>
  <si>
    <r>
      <t>Inadecuadas (</t>
    </r>
    <r>
      <rPr>
        <b/>
        <sz val="12"/>
        <color theme="1"/>
        <rFont val="Calibri"/>
        <family val="2"/>
        <scheme val="minor"/>
      </rPr>
      <t>X</t>
    </r>
    <r>
      <rPr>
        <sz val="12"/>
        <color theme="1"/>
        <rFont val="Calibri"/>
        <family val="2"/>
        <scheme val="minor"/>
      </rPr>
      <t>)</t>
    </r>
  </si>
  <si>
    <r>
      <t xml:space="preserve">Inadecuadas ( </t>
    </r>
    <r>
      <rPr>
        <b/>
        <sz val="11"/>
        <rFont val="Calibri"/>
        <family val="2"/>
      </rPr>
      <t>X</t>
    </r>
    <r>
      <rPr>
        <sz val="11"/>
        <color rgb="FF000000"/>
        <rFont val="Calibri"/>
        <family val="2"/>
      </rPr>
      <t xml:space="preserve"> )</t>
    </r>
  </si>
  <si>
    <r>
      <t>Inadecuadas (</t>
    </r>
    <r>
      <rPr>
        <sz val="11"/>
        <rFont val="Calibri"/>
        <family val="2"/>
      </rPr>
      <t xml:space="preserve"> </t>
    </r>
    <r>
      <rPr>
        <b/>
        <sz val="11"/>
        <rFont val="Calibri"/>
        <family val="2"/>
      </rPr>
      <t>X</t>
    </r>
    <r>
      <rPr>
        <sz val="11"/>
        <color rgb="FF000000"/>
        <rFont val="Calibri"/>
        <family val="2"/>
      </rPr>
      <t xml:space="preserve"> )</t>
    </r>
  </si>
  <si>
    <t>Resumen por capacidades</t>
  </si>
  <si>
    <t xml:space="preserve">Obtiene información del 
texto escrito. </t>
  </si>
  <si>
    <r>
      <t>Inadecuadas ( X</t>
    </r>
    <r>
      <rPr>
        <sz val="11"/>
        <color rgb="FF000000"/>
        <rFont val="Calibri"/>
        <family val="2"/>
      </rPr>
      <t xml:space="preserve"> )</t>
    </r>
  </si>
  <si>
    <t>REGISTRO DEL KIT DE EVALUACIÓN DIAGNÓSTICA DE LECTURA - 3er GRADO</t>
  </si>
  <si>
    <t>REGISTRO DEL KIT DE EVALUACIÓN DIAGNÓSTICA DE LECTURA - 4to GRADO</t>
  </si>
  <si>
    <r>
      <t>Inadecuadas (</t>
    </r>
    <r>
      <rPr>
        <sz val="11"/>
        <rFont val="Calibri"/>
        <family val="2"/>
      </rPr>
      <t xml:space="preserve"> </t>
    </r>
    <r>
      <rPr>
        <b/>
        <sz val="11"/>
        <rFont val="Calibri"/>
        <family val="2"/>
      </rPr>
      <t>X</t>
    </r>
    <r>
      <rPr>
        <sz val="11"/>
        <rFont val="Calibri"/>
        <family val="2"/>
      </rPr>
      <t xml:space="preserve"> </t>
    </r>
    <r>
      <rPr>
        <sz val="11"/>
        <color rgb="FF000000"/>
        <rFont val="Calibri"/>
        <family val="2"/>
      </rPr>
      <t>)</t>
    </r>
  </si>
  <si>
    <t>REGISTRO DEL KIT DE EVALUACIÓN DIAGNÓSTICA DE LECTURA - 5to GRADO</t>
  </si>
  <si>
    <r>
      <t xml:space="preserve">Inadecuadas ( </t>
    </r>
    <r>
      <rPr>
        <b/>
        <sz val="11"/>
        <rFont val="Calibri"/>
        <family val="2"/>
      </rPr>
      <t>X</t>
    </r>
    <r>
      <rPr>
        <sz val="11"/>
        <rFont val="Calibri"/>
        <family val="2"/>
      </rPr>
      <t xml:space="preserve"> </t>
    </r>
    <r>
      <rPr>
        <sz val="11"/>
        <color rgb="FF000000"/>
        <rFont val="Calibri"/>
        <family val="2"/>
      </rPr>
      <t>)</t>
    </r>
  </si>
  <si>
    <t xml:space="preserve">       REGISTRO DEL KIT DE EVALUACIÓN DIAGNÓSTICA DE LECTURA - 2do GRADO</t>
  </si>
  <si>
    <t xml:space="preserve">            REGISTRO DEL KIT DE EVALUACIÓN DIAGNÓSTICA DE LECTURA - 1er GRADO</t>
  </si>
  <si>
    <t>INSTITUCIÓN EDUCATIVA</t>
  </si>
  <si>
    <t>N°  DE ESTUDIANTES</t>
  </si>
  <si>
    <t xml:space="preserve">¿Qué razonamientos consideran que tuvieron los estudiantes para elegir la alternativa incorrecta? </t>
  </si>
  <si>
    <t>Podemos analizar cada pregunta o en algunas de las preguntas. (Descripción por parte del docente)</t>
  </si>
  <si>
    <t>PARCIALES</t>
  </si>
  <si>
    <t>O</t>
  </si>
  <si>
    <t>Parciales(O)</t>
  </si>
  <si>
    <r>
      <t>Parciales(</t>
    </r>
    <r>
      <rPr>
        <b/>
        <sz val="11"/>
        <color theme="1"/>
        <rFont val="Bauhaus 93"/>
        <family val="5"/>
      </rPr>
      <t>o</t>
    </r>
    <r>
      <rPr>
        <b/>
        <sz val="11"/>
        <color theme="1"/>
        <rFont val="Calibri"/>
        <family val="2"/>
        <scheme val="minor"/>
      </rPr>
      <t>)</t>
    </r>
  </si>
  <si>
    <t>Parciales (o)</t>
  </si>
  <si>
    <t>¿Qué indican las respuestas parciales?</t>
  </si>
  <si>
    <t>SECCIÓN</t>
  </si>
  <si>
    <t xml:space="preserve">Apellidos y Nombres  </t>
  </si>
  <si>
    <t>¿Qué pautas consideraron  los estudiantes para    dar con la respuesta correcta?</t>
  </si>
  <si>
    <t>¿Qué dificultades  están evidenciando los estudiantes al elegir la alternativa incorrecta?</t>
  </si>
  <si>
    <t xml:space="preserve">¿Cuál es la alternativa incorrecta  que la mayor cantidad de estudiantes marcó ?  </t>
  </si>
  <si>
    <t>¿Cuál es la alternativa  correcta que la mayoría de estudiantes marcó?</t>
  </si>
  <si>
    <t>LA SEÑORITA CORA</t>
  </si>
  <si>
    <t>LECHE</t>
  </si>
  <si>
    <t>LOS TRANSGENICOS EN LA MIRA</t>
  </si>
  <si>
    <t>ACCIDENTES DE TRANSITO</t>
  </si>
  <si>
    <t>LA DIETA MENTAL PARA TENER UN CEREBRO SANO</t>
  </si>
  <si>
    <t>TITULO DEL TEXTO</t>
  </si>
  <si>
    <t>LOS TRANSGÉNICOS EN LA MIRA</t>
  </si>
  <si>
    <t>ACCIDENTES DE TRÁNSITO</t>
  </si>
  <si>
    <t>ADOPCIÓN PRIORITARIA: 358 NIÑOS ESPERAN UN HOGAR</t>
  </si>
  <si>
    <t>LAS DOS CARAS DE LAS TAREAS</t>
  </si>
  <si>
    <t>SU MAJESTAD, LA PAPA</t>
  </si>
  <si>
    <t>DEBATE: ¿SE DEBE EXIGIR LA ENSEÑANZA DE QUECHUA?</t>
  </si>
  <si>
    <t>RIESGOS POR EL USO DEL CELULAR</t>
  </si>
  <si>
    <t>GUTIERREZ  ALANOCA, Sara Lizeth</t>
  </si>
  <si>
    <t>ZAPANA  MAMANI, Jhon Edwin</t>
  </si>
  <si>
    <t>GUTIERREZ  ANQUISE, Delia</t>
  </si>
  <si>
    <t>SALLOCA  PACOTICONA, Elvis</t>
  </si>
  <si>
    <t>VELÁSQUEZ  ACERO, Rosa Diana</t>
  </si>
  <si>
    <t>CCAMA PACOTICONA, Diego Pablo</t>
  </si>
  <si>
    <t>HUANCA QUENTA, Olinda</t>
  </si>
  <si>
    <t>APAZA MAMANI, Gabriela</t>
  </si>
  <si>
    <t>MUCHO VELÁSQUEZ, Evelin</t>
  </si>
  <si>
    <t>VELÁSQUEZ ACERO, Yampier Jomieni</t>
  </si>
  <si>
    <t>ZAPANA MAMANI, Celia Elizabeth</t>
  </si>
  <si>
    <t>ILLACHURA  SACHALLI,   Ronald Josue</t>
  </si>
  <si>
    <t>TORRES Jhojan</t>
  </si>
  <si>
    <t>IES  PROVIDENCIA</t>
  </si>
  <si>
    <t>ALFONSO  CONTRERAS  CHURA</t>
  </si>
  <si>
    <t>IES PROVIDENCIA</t>
  </si>
  <si>
    <t>Identificar información explícita en el texto; es decir, optaron por las preguntas literales cuyas respuestas se encuentran en el texto.</t>
  </si>
  <si>
    <t>Alternativas de las preguntas 3,5,6,12,16,18,19,24: El Perú produce más cantidad de papas que Colombia y Bolivia es casi similar al nuestro…</t>
  </si>
  <si>
    <t>Alternativas de las preguntas 2, 11, 17,20,22 y 23: Tres categorías de papas y cerca de 3000 variedades nativas…</t>
  </si>
  <si>
    <t xml:space="preserve">Fijarse en los datos objetivos dentro del texto sin hacer deducciones o inferencias a partir del análisis del texto leído. </t>
  </si>
  <si>
    <t>Dificultades en la capacidad de hacer inferencias e interpretaciones del texto leído.</t>
  </si>
  <si>
    <t>Que se deben fortalecer los desempeños de la capacidad infiere e interpreta información del texto.</t>
  </si>
  <si>
    <t>Alternativas de las preguntas literales. Alternativas de la pregunta 6, 7, 16,23… Jorge Pérez Montenegro, Porque permiten fomentar la responsabilidad y disciplina de los estudiantes, etc.</t>
  </si>
  <si>
    <t>Alternativas de las preguntas 3,5,6,12,17,19,20,etc. Los postulantes a padres adoptivos tendrían menos requisitos para adoptar un niño, etc</t>
  </si>
  <si>
    <t>Alternativas de las preguntas 9, 21,24 una alternativa correcta de cada capacidad: Para señalar que los argumentos planteados se apoyan en estudios científicos. Hacer ejercicios  físicos. Para que el lector evalúe su cumplimiento  de la dieta mental.</t>
  </si>
  <si>
    <t>Identificar información explícita en el texto; es decir, optaron por las preguntas literales cuyas respuestas se encuentran en el texto; así como hicieron inferencias y reflexión del contenido y contexto del texto.</t>
  </si>
  <si>
    <t>Alternativas de las preguntas 4,6,19,22. Presenta lo que la madre y el hijo sienten frente al problema planteado en el fragmento, etc</t>
  </si>
  <si>
    <t>Dificultad en la integración de la información explícita e implícita así como contruir el sentido global y profundo del texto.</t>
  </si>
  <si>
    <t>Alternativas de las preguntas 2, 4,6,13,18. Dos alternativas correctas de las capacidades INFIERE y REFLEXIONA, y una correcta de capacidad OBTIENE: Presenta lo que piensa madre e hijo, para comprender mejor la situación comunicativa. La del Hospital Saint Michael, etc.</t>
  </si>
  <si>
    <t>Identificar información implícita en el texto; deduciendo relaciones lógicas entre las ideas del texto escrito a partir de la informsción explícita; así como, hicieron inferencias y reflexión del contenido y contexto del texto.</t>
  </si>
  <si>
    <t>Alternativas de las preguntas 8,10,25. "Las personas no digieren la leche con la misma facilidad en todas las edades. La importancia de consumir vitamina D. Duerme bien para despertar también bien.</t>
  </si>
  <si>
    <t>Dificultades en explicar la intención del autor así como diferentes puntos de vista y opinar sobre la intención del autor.</t>
  </si>
  <si>
    <t>Establecer conclusiones  sobre lo comprendido. Dificultad en la integración de la información explícita e implícita así como contruir el sentido global y profundo del texto.</t>
  </si>
  <si>
    <t>Alternativas de las preguntas 3, 6,16. Dos alternativas correctas de la capacidad OBTIENE y una de INFIERE: Los adolescentes son más autónomos de lo que piensan  sus madres. La del Hospital Saint Michael. Los peatones.</t>
  </si>
  <si>
    <t>Alternativas de las preguntas 10,15. "Los beneficios de una nutrición variada. Beneficia a los grupos económicos que son grandes exportadores y productores de alimentos…</t>
  </si>
  <si>
    <t>Dificultades en opinar sobre las ideas, hechos y personajes argumentando su posición respecto del texto leído así como la intención del autor sus  diferentes puntos de vista.</t>
  </si>
  <si>
    <t>Explicar y opinar sobre los diferentes puntoss de vista o posturas de los autores del texto. Establecer conclusiones  sobre lo comprendido. Dificultad en la integración de la información explícita e implícita.</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</si>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</sst>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61"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b/>
      <sz val="11"/>
      <color rgb="FFFFFFFF"/>
      <name val="Calibri"/>
      <family val="2"/>
    </font>
    <font>
      <sz val="11"/>
      <color rgb="FF000000"/>
      <name val="Calibri"/>
      <family val="2"/>
    </font>
    <font>
      <b/>
      <sz val="11"/>
      <color rgb="FFFF0000"/>
      <name val="Calibri"/>
      <family val="2"/>
    </font>
    <font>
      <b/>
      <sz val="10"/>
      <color rgb="FF000000"/>
      <name val="Calibri"/>
      <family val="2"/>
    </font>
    <font>
      <sz val="11"/>
      <color rgb="FF000000"/>
      <name val="Calibri"/>
      <family val="2"/>
    </font>
    <font>
      <b/>
      <sz val="11"/>
      <color rgb="FFFFFFFF"/>
      <name val="Calibri"/>
      <family val="2"/>
    </font>
    <font>
      <sz val="11"/>
      <color rgb="FF7030A0"/>
      <name val="Calibri"/>
      <family val="2"/>
    </font>
    <font>
      <b/>
      <sz val="11"/>
      <color theme="0"/>
      <name val="Arial"/>
      <family val="2"/>
    </font>
    <font>
      <b/>
      <sz val="10"/>
      <color rgb="FFFFFFFF"/>
      <name val="Calibri"/>
      <family val="2"/>
    </font>
    <font>
      <b/>
      <sz val="14"/>
      <color theme="1"/>
      <name val="Calibri"/>
      <family val="2"/>
    </font>
    <font>
      <b/>
      <sz val="10"/>
      <color rgb="FF000000"/>
      <name val="Calibri"/>
      <family val="2"/>
    </font>
    <font>
      <b/>
      <sz val="10"/>
      <color theme="1"/>
      <name val="Calibri"/>
      <family val="2"/>
    </font>
    <font>
      <b/>
      <sz val="11"/>
      <color theme="0"/>
      <name val="Calibri"/>
      <family val="2"/>
    </font>
    <font>
      <sz val="11"/>
      <color rgb="FF000000"/>
      <name val="Schadow BT"/>
      <family val="1"/>
    </font>
    <font>
      <sz val="11"/>
      <color rgb="FF000000"/>
      <name val="Bookshelf Symbol 7"/>
      <family val="2"/>
      <charset val="2"/>
    </font>
    <font>
      <b/>
      <sz val="8"/>
      <color rgb="FF000000"/>
      <name val="Calibri"/>
      <family val="2"/>
    </font>
    <font>
      <b/>
      <sz val="11"/>
      <color theme="1"/>
      <name val="Arial"/>
      <family val="2"/>
    </font>
    <font>
      <b/>
      <sz val="12"/>
      <color theme="1"/>
      <name val="Calibri"/>
      <family val="2"/>
      <scheme val="minor"/>
    </font>
    <font>
      <sz val="16"/>
      <color theme="1"/>
      <name val="Calibri"/>
      <family val="2"/>
      <scheme val="minor"/>
    </font>
    <font>
      <b/>
      <sz val="12"/>
      <color theme="1"/>
      <name val="Arial Rounded MT Bold"/>
      <family val="2"/>
    </font>
    <font>
      <b/>
      <sz val="11"/>
      <color theme="1"/>
      <name val="Calibri"/>
      <family val="2"/>
      <scheme val="minor"/>
    </font>
    <font>
      <sz val="14"/>
      <color theme="1"/>
      <name val="Times New Roman"/>
      <family val="1"/>
    </font>
    <font>
      <b/>
      <sz val="12"/>
      <color theme="1"/>
      <name val="Times New Roman"/>
      <family val="1"/>
    </font>
    <font>
      <b/>
      <sz val="12"/>
      <color theme="1"/>
      <name val="Arial"/>
      <family val="2"/>
    </font>
    <font>
      <b/>
      <sz val="11"/>
      <color theme="1"/>
      <name val="Times New Roman"/>
      <family val="1"/>
    </font>
    <font>
      <b/>
      <sz val="14"/>
      <color theme="1"/>
      <name val="Calibri"/>
      <family val="2"/>
      <scheme val="minor"/>
    </font>
    <font>
      <b/>
      <sz val="18"/>
      <name val="Calibri"/>
      <family val="2"/>
      <scheme val="minor"/>
    </font>
    <font>
      <b/>
      <sz val="11"/>
      <name val="Calibri"/>
      <family val="2"/>
    </font>
    <font>
      <b/>
      <sz val="12"/>
      <name val="Times New Roman"/>
      <family val="1"/>
    </font>
    <font>
      <sz val="11"/>
      <name val="Calibri"/>
      <family val="2"/>
    </font>
    <font>
      <sz val="6"/>
      <name val="Calibri"/>
      <family val="2"/>
      <scheme val="minor"/>
    </font>
    <font>
      <b/>
      <sz val="12"/>
      <name val="Calibri"/>
      <family val="2"/>
      <scheme val="minor"/>
    </font>
    <font>
      <sz val="11"/>
      <color rgb="FFC00000"/>
      <name val="Calibri"/>
      <family val="2"/>
      <scheme val="minor"/>
    </font>
    <font>
      <sz val="11"/>
      <color rgb="FF000000"/>
      <name val="Calibri"/>
      <family val="2"/>
      <scheme val="minor"/>
    </font>
    <font>
      <sz val="11"/>
      <color theme="1"/>
      <name val="Calibri"/>
      <family val="2"/>
    </font>
    <font>
      <sz val="9"/>
      <color theme="1"/>
      <name val="Calibri"/>
      <family val="2"/>
      <scheme val="minor"/>
    </font>
    <font>
      <sz val="12"/>
      <color theme="1"/>
      <name val="Calibri"/>
      <family val="2"/>
    </font>
    <font>
      <b/>
      <sz val="11"/>
      <color theme="1"/>
      <name val="Bauhaus 93"/>
      <family val="5"/>
    </font>
    <font>
      <sz val="11"/>
      <color theme="1"/>
      <name val="Bauhaus 93"/>
      <family val="5"/>
    </font>
    <font>
      <sz val="8"/>
      <color theme="1"/>
      <name val="Calibri"/>
      <family val="2"/>
      <scheme val="minor"/>
    </font>
    <font>
      <sz val="8"/>
      <color rgb="FFFDCFF4"/>
      <name val="Calibri"/>
      <family val="2"/>
      <scheme val="minor"/>
    </font>
    <font>
      <sz val="9"/>
      <color rgb="FF002060"/>
      <name val="Calibri"/>
      <family val="2"/>
      <scheme val="minor"/>
    </font>
    <font>
      <sz val="8"/>
      <color rgb="FF002060"/>
      <name val="Calibri"/>
      <family val="2"/>
      <scheme val="minor"/>
    </font>
    <font>
      <b/>
      <sz val="24"/>
      <name val="Calibri"/>
      <family val="2"/>
      <scheme val="minor"/>
    </font>
    <font>
      <b/>
      <sz val="22"/>
      <name val="Arial"/>
      <family val="2"/>
    </font>
    <font>
      <b/>
      <sz val="11"/>
      <color rgb="FF00B050"/>
      <name val="Calibri"/>
      <family val="2"/>
      <scheme val="minor"/>
    </font>
    <font>
      <sz val="11"/>
      <color theme="1"/>
      <name val="Arial Nova Cond"/>
      <family val="2"/>
    </font>
    <font>
      <b/>
      <sz val="12"/>
      <color theme="1"/>
      <name val="Arial Nova Light"/>
      <family val="2"/>
    </font>
    <font>
      <b/>
      <sz val="23"/>
      <name val="Bahnschrift Light"/>
      <family val="2"/>
    </font>
    <font>
      <sz val="12"/>
      <color theme="1"/>
      <name val="Arial Black"/>
      <family val="2"/>
    </font>
    <font>
      <b/>
      <sz val="12"/>
      <color theme="1"/>
      <name val="Arial Black"/>
      <family val="2"/>
    </font>
    <font>
      <b/>
      <sz val="10"/>
      <color theme="1"/>
      <name val="Arial Black"/>
      <family val="2"/>
    </font>
    <font>
      <b/>
      <sz val="10"/>
      <color theme="1"/>
      <name val="Calibri"/>
      <family val="2"/>
      <scheme val="minor"/>
    </font>
    <font>
      <b/>
      <sz val="10"/>
      <name val="Calibri"/>
      <family val="2"/>
      <scheme val="minor"/>
    </font>
    <font>
      <b/>
      <sz val="14"/>
      <color theme="1"/>
      <name val="Times New Roman"/>
      <family val="1"/>
    </font>
    <font>
      <b/>
      <sz val="16"/>
      <color theme="1"/>
      <name val="Calibri"/>
      <family val="2"/>
      <scheme val="minor"/>
    </font>
  </fonts>
  <fills count="35">
    <fill>
      <patternFill patternType="none"/>
    </fill>
    <fill>
      <patternFill patternType="gray125"/>
    </fill>
    <fill>
      <patternFill patternType="solid">
        <fgColor theme="0" tint="-0.14999847407452621"/>
        <bgColor indexed="64"/>
      </patternFill>
    </fill>
    <fill>
      <patternFill patternType="solid">
        <fgColor theme="4" tint="-0.249977111117893"/>
        <bgColor rgb="FFE11F8E"/>
      </patternFill>
    </fill>
    <fill>
      <patternFill patternType="solid">
        <fgColor theme="4" tint="-0.249977111117893"/>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66FF66"/>
        <bgColor indexed="64"/>
      </patternFill>
    </fill>
    <fill>
      <patternFill patternType="solid">
        <fgColor theme="8" tint="-0.249977111117893"/>
        <bgColor indexed="64"/>
      </patternFill>
    </fill>
    <fill>
      <patternFill patternType="solid">
        <fgColor rgb="FF00B050"/>
        <bgColor rgb="FF548135"/>
      </patternFill>
    </fill>
    <fill>
      <patternFill patternType="solid">
        <fgColor rgb="FFCCFF99"/>
        <bgColor rgb="FFE2EFD9"/>
      </patternFill>
    </fill>
    <fill>
      <patternFill patternType="solid">
        <fgColor rgb="FFCCFF99"/>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62983E"/>
        <bgColor rgb="FF548135"/>
      </patternFill>
    </fill>
    <fill>
      <patternFill patternType="solid">
        <fgColor rgb="FF62983E"/>
        <bgColor indexed="64"/>
      </patternFill>
    </fill>
    <fill>
      <patternFill patternType="solid">
        <fgColor rgb="FFFFFF66"/>
        <bgColor indexed="64"/>
      </patternFill>
    </fill>
    <fill>
      <patternFill patternType="solid">
        <fgColor rgb="FF829F53"/>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bgColor rgb="FFE11F8E"/>
      </patternFill>
    </fill>
    <fill>
      <patternFill patternType="solid">
        <fgColor rgb="FFFFC000"/>
        <bgColor indexed="64"/>
      </patternFill>
    </fill>
    <fill>
      <patternFill patternType="solid">
        <fgColor rgb="FFFF7C8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00B0F0"/>
        <bgColor indexed="64"/>
      </patternFill>
    </fill>
  </fills>
  <borders count="21">
    <border>
      <left/>
      <right/>
      <top/>
      <bottom/>
      <diagonal/>
    </border>
    <border>
      <left style="medium">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bottom style="thin">
        <color rgb="FF000000"/>
      </bottom>
      <diagonal/>
    </border>
    <border>
      <left style="medium">
        <color rgb="FF000000"/>
      </left>
      <right/>
      <top style="thin">
        <color rgb="FF000000"/>
      </top>
      <bottom/>
      <diagonal/>
    </border>
    <border>
      <left/>
      <right style="thin">
        <color indexed="64"/>
      </right>
      <top style="thin">
        <color indexed="64"/>
      </top>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rgb="FF000000"/>
      </bottom>
      <diagonal/>
    </border>
  </borders>
  <cellStyleXfs count="4">
    <xf numFmtId="0" fontId="0" fillId="0" borderId="0"/>
    <xf numFmtId="9" fontId="3" fillId="0" borderId="0" applyFont="0" applyFill="0" applyBorder="0" applyAlignment="0" applyProtection="0"/>
    <xf numFmtId="0" fontId="38" fillId="0" borderId="0"/>
    <xf numFmtId="41" fontId="3" fillId="0" borderId="14">
      <alignment horizontal="center"/>
    </xf>
  </cellStyleXfs>
  <cellXfs count="260">
    <xf numFmtId="0" fontId="0" fillId="0" borderId="0" xfId="0"/>
    <xf numFmtId="0" fontId="0" fillId="0" borderId="0" xfId="0" applyFont="1" applyAlignment="1"/>
    <xf numFmtId="0" fontId="6" fillId="0" borderId="0" xfId="0" applyFont="1" applyBorder="1"/>
    <xf numFmtId="0" fontId="6" fillId="0" borderId="0" xfId="0" applyFont="1" applyBorder="1" applyAlignment="1">
      <alignment horizontal="center" vertical="center"/>
    </xf>
    <xf numFmtId="0" fontId="9" fillId="0" borderId="0" xfId="0" applyFont="1" applyBorder="1"/>
    <xf numFmtId="9" fontId="0" fillId="0" borderId="2" xfId="0" applyNumberFormat="1" applyBorder="1"/>
    <xf numFmtId="0" fontId="10" fillId="3" borderId="2" xfId="0" applyFont="1" applyFill="1" applyBorder="1" applyAlignment="1">
      <alignment horizontal="center" vertical="center"/>
    </xf>
    <xf numFmtId="9" fontId="0" fillId="0" borderId="0" xfId="0" applyNumberFormat="1" applyBorder="1"/>
    <xf numFmtId="0" fontId="5" fillId="3" borderId="2" xfId="0" applyFont="1" applyFill="1" applyBorder="1" applyAlignment="1">
      <alignment horizontal="center" vertical="center"/>
    </xf>
    <xf numFmtId="0" fontId="5" fillId="3" borderId="2" xfId="0" applyFont="1" applyFill="1" applyBorder="1" applyAlignment="1">
      <alignment wrapText="1"/>
    </xf>
    <xf numFmtId="0" fontId="9" fillId="12" borderId="6" xfId="0" applyFont="1" applyFill="1" applyBorder="1"/>
    <xf numFmtId="0" fontId="16" fillId="16" borderId="2" xfId="0" applyFont="1" applyFill="1" applyBorder="1" applyAlignment="1">
      <alignment horizontal="center" vertical="center"/>
    </xf>
    <xf numFmtId="0" fontId="6" fillId="18" borderId="2" xfId="0" applyFont="1" applyFill="1" applyBorder="1" applyAlignment="1">
      <alignment horizontal="center" vertical="center"/>
    </xf>
    <xf numFmtId="0" fontId="17" fillId="4" borderId="2" xfId="0" applyFont="1" applyFill="1" applyBorder="1"/>
    <xf numFmtId="9" fontId="0" fillId="12" borderId="2" xfId="1" applyFont="1" applyFill="1" applyBorder="1"/>
    <xf numFmtId="9" fontId="0" fillId="5" borderId="2" xfId="1" applyFont="1" applyFill="1" applyBorder="1"/>
    <xf numFmtId="9" fontId="0" fillId="2" borderId="2" xfId="1" applyFont="1" applyFill="1" applyBorder="1"/>
    <xf numFmtId="9" fontId="0" fillId="19" borderId="2" xfId="1" applyFont="1" applyFill="1" applyBorder="1"/>
    <xf numFmtId="0" fontId="0" fillId="17" borderId="2" xfId="0" applyFill="1" applyBorder="1"/>
    <xf numFmtId="0" fontId="0" fillId="12" borderId="2" xfId="0" applyFill="1" applyBorder="1"/>
    <xf numFmtId="0" fontId="0" fillId="12" borderId="2" xfId="0" applyFont="1" applyFill="1" applyBorder="1" applyAlignment="1"/>
    <xf numFmtId="0" fontId="0" fillId="5" borderId="2" xfId="0" applyFont="1" applyFill="1" applyBorder="1" applyAlignment="1"/>
    <xf numFmtId="0" fontId="6" fillId="17" borderId="2" xfId="0" applyFont="1" applyFill="1" applyBorder="1" applyAlignment="1">
      <alignment horizontal="center" vertical="center"/>
    </xf>
    <xf numFmtId="0" fontId="6" fillId="17" borderId="2" xfId="0" applyFont="1" applyFill="1" applyBorder="1" applyAlignment="1">
      <alignment horizontal="right" vertical="center"/>
    </xf>
    <xf numFmtId="0" fontId="0" fillId="5" borderId="2" xfId="0" applyFill="1" applyBorder="1"/>
    <xf numFmtId="0" fontId="4" fillId="13" borderId="0" xfId="0" applyFont="1" applyFill="1" applyAlignment="1"/>
    <xf numFmtId="0" fontId="15" fillId="20" borderId="2" xfId="0" applyFont="1" applyFill="1" applyBorder="1" applyAlignment="1">
      <alignment horizontal="center" vertical="center"/>
    </xf>
    <xf numFmtId="0" fontId="9" fillId="12" borderId="9" xfId="0" applyFont="1" applyFill="1" applyBorder="1"/>
    <xf numFmtId="0" fontId="9" fillId="5" borderId="10" xfId="0" applyFont="1" applyFill="1" applyBorder="1"/>
    <xf numFmtId="0" fontId="9" fillId="22" borderId="11" xfId="0" applyFont="1" applyFill="1" applyBorder="1"/>
    <xf numFmtId="0" fontId="15" fillId="15" borderId="2" xfId="0" applyFont="1" applyFill="1" applyBorder="1" applyAlignment="1">
      <alignment horizontal="center" vertical="center"/>
    </xf>
    <xf numFmtId="0" fontId="13" fillId="3" borderId="2" xfId="0" applyFont="1" applyFill="1" applyBorder="1" applyAlignment="1">
      <alignment horizontal="center" vertical="center"/>
    </xf>
    <xf numFmtId="0" fontId="0" fillId="12" borderId="8" xfId="0" applyFill="1" applyBorder="1"/>
    <xf numFmtId="9" fontId="0" fillId="16" borderId="2" xfId="1" applyFont="1" applyFill="1" applyBorder="1"/>
    <xf numFmtId="9" fontId="4" fillId="13" borderId="2" xfId="1" applyFont="1" applyFill="1" applyBorder="1"/>
    <xf numFmtId="9" fontId="0" fillId="6" borderId="2" xfId="1" applyFont="1" applyFill="1" applyBorder="1"/>
    <xf numFmtId="9" fontId="0" fillId="11" borderId="2" xfId="1" applyFont="1" applyFill="1" applyBorder="1"/>
    <xf numFmtId="9" fontId="0" fillId="7" borderId="2" xfId="1" applyFont="1" applyFill="1" applyBorder="1"/>
    <xf numFmtId="0" fontId="16" fillId="9" borderId="2" xfId="0" applyFont="1" applyFill="1" applyBorder="1" applyAlignment="1">
      <alignment horizontal="center" vertical="center"/>
    </xf>
    <xf numFmtId="0" fontId="16" fillId="14" borderId="2" xfId="0" applyFont="1" applyFill="1" applyBorder="1" applyAlignment="1">
      <alignment horizontal="center" vertical="center"/>
    </xf>
    <xf numFmtId="9" fontId="0" fillId="8" borderId="2" xfId="1" applyFont="1" applyFill="1" applyBorder="1"/>
    <xf numFmtId="0" fontId="0" fillId="19" borderId="2" xfId="0" applyFill="1" applyBorder="1"/>
    <xf numFmtId="0" fontId="9" fillId="19" borderId="12" xfId="0" applyFont="1" applyFill="1" applyBorder="1"/>
    <xf numFmtId="0" fontId="9" fillId="19" borderId="7" xfId="0" applyFont="1" applyFill="1" applyBorder="1"/>
    <xf numFmtId="0" fontId="0" fillId="19" borderId="2" xfId="0" applyFont="1" applyFill="1" applyBorder="1" applyAlignment="1"/>
    <xf numFmtId="0" fontId="0" fillId="5" borderId="8" xfId="0" applyFill="1" applyBorder="1"/>
    <xf numFmtId="0" fontId="0" fillId="19" borderId="8" xfId="0" applyFill="1" applyBorder="1"/>
    <xf numFmtId="0" fontId="0" fillId="16" borderId="2" xfId="0" applyFill="1" applyBorder="1" applyAlignment="1">
      <alignment textRotation="255" shrinkToFit="1"/>
    </xf>
    <xf numFmtId="0" fontId="0" fillId="9" borderId="2" xfId="0" applyFill="1" applyBorder="1" applyAlignment="1">
      <alignment textRotation="255" shrinkToFit="1"/>
    </xf>
    <xf numFmtId="0" fontId="0" fillId="10" borderId="2" xfId="0" applyFill="1" applyBorder="1" applyAlignment="1">
      <alignment textRotation="255" shrinkToFit="1"/>
    </xf>
    <xf numFmtId="0" fontId="16" fillId="20" borderId="2" xfId="0" applyFont="1" applyFill="1" applyBorder="1" applyAlignment="1">
      <alignment horizontal="center" vertical="center"/>
    </xf>
    <xf numFmtId="0" fontId="9" fillId="12" borderId="2" xfId="0" applyFont="1" applyFill="1" applyBorder="1"/>
    <xf numFmtId="0" fontId="9" fillId="19" borderId="2" xfId="0" applyFont="1" applyFill="1" applyBorder="1"/>
    <xf numFmtId="0" fontId="4" fillId="13" borderId="2" xfId="0" applyFont="1" applyFill="1" applyBorder="1" applyAlignment="1"/>
    <xf numFmtId="9" fontId="0" fillId="23" borderId="2" xfId="1" applyFont="1" applyFill="1" applyBorder="1"/>
    <xf numFmtId="0" fontId="0" fillId="0" borderId="2" xfId="0" applyBorder="1" applyAlignment="1">
      <alignment horizontal="left"/>
    </xf>
    <xf numFmtId="0" fontId="0" fillId="0" borderId="0" xfId="0" applyBorder="1" applyAlignment="1">
      <alignment horizontal="left"/>
    </xf>
    <xf numFmtId="0" fontId="0" fillId="0" borderId="2" xfId="0" applyBorder="1"/>
    <xf numFmtId="0" fontId="0" fillId="11" borderId="2" xfId="0" applyFill="1" applyBorder="1"/>
    <xf numFmtId="0" fontId="21" fillId="11" borderId="2" xfId="0" applyFont="1" applyFill="1" applyBorder="1" applyAlignment="1">
      <alignment horizontal="left"/>
    </xf>
    <xf numFmtId="0" fontId="0" fillId="11" borderId="2" xfId="0" applyFill="1" applyBorder="1" applyAlignment="1">
      <alignment horizontal="left"/>
    </xf>
    <xf numFmtId="0" fontId="12" fillId="0" borderId="0" xfId="0" applyFont="1" applyFill="1" applyBorder="1" applyAlignment="1">
      <alignment horizontal="center"/>
    </xf>
    <xf numFmtId="0" fontId="0" fillId="0" borderId="0" xfId="0" applyBorder="1"/>
    <xf numFmtId="0" fontId="0" fillId="0" borderId="0" xfId="0" applyAlignment="1">
      <alignment horizontal="center" vertical="center"/>
    </xf>
    <xf numFmtId="0" fontId="27" fillId="0" borderId="2" xfId="0" applyFont="1" applyBorder="1" applyAlignment="1">
      <alignment horizontal="center" vertical="center"/>
    </xf>
    <xf numFmtId="0" fontId="22" fillId="11" borderId="2" xfId="0" applyFont="1" applyFill="1" applyBorder="1" applyAlignment="1">
      <alignment horizontal="center" vertical="center"/>
    </xf>
    <xf numFmtId="0" fontId="28" fillId="11" borderId="2" xfId="0" applyFont="1" applyFill="1" applyBorder="1" applyAlignment="1">
      <alignment horizontal="center"/>
    </xf>
    <xf numFmtId="0" fontId="29" fillId="0" borderId="2" xfId="0" applyFont="1" applyBorder="1" applyAlignment="1">
      <alignment horizontal="center" vertical="center"/>
    </xf>
    <xf numFmtId="0" fontId="0" fillId="0" borderId="0" xfId="0" applyBorder="1" applyAlignment="1"/>
    <xf numFmtId="0" fontId="6" fillId="5" borderId="1" xfId="0" applyFont="1" applyFill="1" applyBorder="1"/>
    <xf numFmtId="0" fontId="0" fillId="0" borderId="14" xfId="0" applyBorder="1"/>
    <xf numFmtId="0" fontId="0" fillId="0" borderId="17" xfId="0" applyBorder="1" applyAlignment="1">
      <alignment horizontal="center" vertical="center"/>
    </xf>
    <xf numFmtId="0" fontId="24" fillId="0" borderId="17" xfId="0" applyFont="1" applyBorder="1" applyAlignment="1">
      <alignment horizontal="center" wrapText="1"/>
    </xf>
    <xf numFmtId="0" fontId="14" fillId="0" borderId="19" xfId="0" applyFont="1" applyBorder="1" applyAlignment="1">
      <alignment horizontal="center" vertical="center" wrapText="1"/>
    </xf>
    <xf numFmtId="0" fontId="6" fillId="5" borderId="10" xfId="0" applyFont="1" applyFill="1" applyBorder="1"/>
    <xf numFmtId="0" fontId="23" fillId="0" borderId="0" xfId="0" applyFont="1" applyAlignment="1">
      <alignment horizontal="center" vertical="center"/>
    </xf>
    <xf numFmtId="0" fontId="35" fillId="16" borderId="2" xfId="0" applyFont="1" applyFill="1" applyBorder="1" applyAlignment="1">
      <alignment textRotation="255" shrinkToFit="1"/>
    </xf>
    <xf numFmtId="0" fontId="36" fillId="0" borderId="14" xfId="0" applyFont="1" applyBorder="1"/>
    <xf numFmtId="0" fontId="36" fillId="0" borderId="18" xfId="0" applyFont="1" applyBorder="1"/>
    <xf numFmtId="0" fontId="21" fillId="11" borderId="2" xfId="0" applyFont="1" applyFill="1" applyBorder="1" applyAlignment="1">
      <alignment horizontal="center" vertical="center"/>
    </xf>
    <xf numFmtId="0" fontId="6" fillId="5" borderId="2" xfId="0" applyFont="1" applyFill="1" applyBorder="1"/>
    <xf numFmtId="0" fontId="22" fillId="11" borderId="2" xfId="0" applyFont="1" applyFill="1" applyBorder="1" applyAlignment="1">
      <alignment horizontal="left" vertical="center"/>
    </xf>
    <xf numFmtId="0" fontId="22" fillId="11" borderId="2" xfId="0" applyFont="1" applyFill="1" applyBorder="1" applyAlignment="1">
      <alignment vertical="center"/>
    </xf>
    <xf numFmtId="0" fontId="0" fillId="17" borderId="2" xfId="0" applyFill="1" applyBorder="1" applyAlignment="1">
      <alignment horizontal="center"/>
    </xf>
    <xf numFmtId="0" fontId="1" fillId="11" borderId="2" xfId="0" applyFont="1" applyFill="1" applyBorder="1" applyAlignment="1">
      <alignment horizontal="center" vertical="center"/>
    </xf>
    <xf numFmtId="0" fontId="0" fillId="0" borderId="0" xfId="0" applyAlignment="1">
      <alignment horizontal="center"/>
    </xf>
    <xf numFmtId="0" fontId="37" fillId="0" borderId="0" xfId="0" applyFont="1" applyAlignment="1">
      <alignment horizontal="center"/>
    </xf>
    <xf numFmtId="0" fontId="0" fillId="12" borderId="8" xfId="0" applyFill="1" applyBorder="1" applyAlignment="1">
      <alignment horizontal="center"/>
    </xf>
    <xf numFmtId="0" fontId="0" fillId="5" borderId="8" xfId="0" applyFill="1" applyBorder="1" applyAlignment="1">
      <alignment horizontal="center"/>
    </xf>
    <xf numFmtId="0" fontId="0" fillId="19" borderId="8" xfId="0" applyFill="1" applyBorder="1" applyAlignment="1">
      <alignment horizontal="center"/>
    </xf>
    <xf numFmtId="0" fontId="0" fillId="12" borderId="2" xfId="0" applyFont="1" applyFill="1" applyBorder="1" applyAlignment="1">
      <alignment horizontal="center"/>
    </xf>
    <xf numFmtId="0" fontId="0" fillId="5" borderId="2" xfId="0" applyFont="1" applyFill="1" applyBorder="1" applyAlignment="1">
      <alignment horizontal="center"/>
    </xf>
    <xf numFmtId="0" fontId="0" fillId="19" borderId="2" xfId="0" applyFont="1" applyFill="1" applyBorder="1" applyAlignment="1">
      <alignment horizontal="center"/>
    </xf>
    <xf numFmtId="0" fontId="0" fillId="0" borderId="0" xfId="0" applyFont="1" applyAlignment="1">
      <alignment horizontal="center"/>
    </xf>
    <xf numFmtId="0" fontId="0" fillId="19" borderId="2" xfId="0" applyFill="1" applyBorder="1" applyAlignment="1">
      <alignment horizontal="center"/>
    </xf>
    <xf numFmtId="0" fontId="0" fillId="12" borderId="2" xfId="0" applyFill="1" applyBorder="1" applyAlignment="1">
      <alignment horizontal="center"/>
    </xf>
    <xf numFmtId="0" fontId="43" fillId="0" borderId="17" xfId="0" applyFont="1" applyBorder="1" applyAlignment="1">
      <alignment horizontal="center" vertical="center"/>
    </xf>
    <xf numFmtId="0" fontId="6" fillId="27" borderId="6" xfId="0" applyFont="1" applyFill="1" applyBorder="1"/>
    <xf numFmtId="0" fontId="0" fillId="27" borderId="2" xfId="0" applyFont="1" applyFill="1" applyBorder="1" applyAlignment="1">
      <alignment horizontal="center"/>
    </xf>
    <xf numFmtId="0" fontId="0" fillId="27" borderId="8" xfId="0" applyFill="1" applyBorder="1" applyAlignment="1">
      <alignment horizontal="center"/>
    </xf>
    <xf numFmtId="0" fontId="0" fillId="18" borderId="0" xfId="0" applyFill="1" applyBorder="1" applyAlignment="1">
      <alignment horizontal="center"/>
    </xf>
    <xf numFmtId="0" fontId="13" fillId="28" borderId="2" xfId="0" applyFont="1" applyFill="1" applyBorder="1" applyAlignment="1">
      <alignment horizontal="center" vertical="center"/>
    </xf>
    <xf numFmtId="0" fontId="0" fillId="18" borderId="2" xfId="0" applyFont="1" applyFill="1" applyBorder="1" applyAlignment="1">
      <alignment horizontal="center"/>
    </xf>
    <xf numFmtId="9" fontId="0" fillId="12" borderId="2" xfId="1" applyNumberFormat="1" applyFont="1" applyFill="1" applyBorder="1"/>
    <xf numFmtId="9" fontId="0" fillId="27" borderId="2" xfId="1" applyNumberFormat="1" applyFont="1" applyFill="1" applyBorder="1"/>
    <xf numFmtId="9" fontId="0" fillId="5" borderId="2" xfId="1" applyNumberFormat="1" applyFont="1" applyFill="1" applyBorder="1"/>
    <xf numFmtId="9" fontId="0" fillId="19" borderId="2" xfId="1" applyNumberFormat="1" applyFont="1" applyFill="1" applyBorder="1"/>
    <xf numFmtId="0" fontId="6" fillId="27" borderId="20" xfId="0" applyFont="1" applyFill="1" applyBorder="1"/>
    <xf numFmtId="9" fontId="0" fillId="0" borderId="0" xfId="0" applyNumberFormat="1"/>
    <xf numFmtId="0" fontId="25" fillId="12" borderId="2" xfId="0" applyFont="1" applyFill="1" applyBorder="1" applyAlignment="1">
      <alignment horizontal="center" vertical="center"/>
    </xf>
    <xf numFmtId="0" fontId="25" fillId="29" borderId="2" xfId="0" applyFont="1" applyFill="1" applyBorder="1" applyAlignment="1">
      <alignment horizontal="center" vertical="center"/>
    </xf>
    <xf numFmtId="0" fontId="0" fillId="29" borderId="2" xfId="0" applyFill="1" applyBorder="1" applyAlignment="1">
      <alignment horizontal="center"/>
    </xf>
    <xf numFmtId="0" fontId="25" fillId="19" borderId="2" xfId="0" applyFont="1" applyFill="1" applyBorder="1" applyAlignment="1">
      <alignment horizontal="center" vertical="center"/>
    </xf>
    <xf numFmtId="0" fontId="2" fillId="12" borderId="2" xfId="0" applyFont="1" applyFill="1" applyBorder="1"/>
    <xf numFmtId="0" fontId="27" fillId="12" borderId="2" xfId="0" applyFont="1" applyFill="1" applyBorder="1" applyAlignment="1">
      <alignment horizontal="center"/>
    </xf>
    <xf numFmtId="0" fontId="2" fillId="30" borderId="2" xfId="0" applyFont="1" applyFill="1" applyBorder="1"/>
    <xf numFmtId="0" fontId="33" fillId="30" borderId="2" xfId="0" applyFont="1" applyFill="1" applyBorder="1" applyAlignment="1">
      <alignment horizontal="center"/>
    </xf>
    <xf numFmtId="0" fontId="2" fillId="31" borderId="2" xfId="0" applyFont="1" applyFill="1" applyBorder="1"/>
    <xf numFmtId="0" fontId="33" fillId="31" borderId="2" xfId="0" applyFont="1" applyFill="1" applyBorder="1" applyAlignment="1">
      <alignment horizontal="center"/>
    </xf>
    <xf numFmtId="0" fontId="25" fillId="30" borderId="2" xfId="0" applyFont="1" applyFill="1" applyBorder="1" applyAlignment="1">
      <alignment horizontal="center" vertical="center"/>
    </xf>
    <xf numFmtId="0" fontId="0" fillId="30" borderId="2" xfId="0" applyFill="1" applyBorder="1" applyAlignment="1">
      <alignment horizontal="center"/>
    </xf>
    <xf numFmtId="0" fontId="25" fillId="12" borderId="2" xfId="0" applyFont="1" applyFill="1" applyBorder="1" applyAlignment="1">
      <alignment vertical="center"/>
    </xf>
    <xf numFmtId="0" fontId="27" fillId="12" borderId="2" xfId="0" applyFont="1" applyFill="1" applyBorder="1" applyAlignment="1">
      <alignment horizontal="center" vertical="center"/>
    </xf>
    <xf numFmtId="0" fontId="25" fillId="30" borderId="2" xfId="0" applyFont="1" applyFill="1" applyBorder="1" applyAlignment="1">
      <alignment vertical="center"/>
    </xf>
    <xf numFmtId="0" fontId="27" fillId="30" borderId="2" xfId="0" applyFont="1" applyFill="1" applyBorder="1" applyAlignment="1">
      <alignment horizontal="center" vertical="center"/>
    </xf>
    <xf numFmtId="0" fontId="25" fillId="29" borderId="2" xfId="0" applyFont="1" applyFill="1" applyBorder="1" applyAlignment="1">
      <alignment vertical="center"/>
    </xf>
    <xf numFmtId="0" fontId="27" fillId="29" borderId="2" xfId="0" applyFont="1" applyFill="1" applyBorder="1" applyAlignment="1">
      <alignment horizontal="center" vertical="center"/>
    </xf>
    <xf numFmtId="0" fontId="29" fillId="12" borderId="2" xfId="0" applyFont="1" applyFill="1" applyBorder="1" applyAlignment="1">
      <alignment horizontal="center" vertical="center"/>
    </xf>
    <xf numFmtId="0" fontId="0" fillId="30" borderId="2" xfId="0" applyFill="1" applyBorder="1"/>
    <xf numFmtId="0" fontId="29" fillId="30" borderId="2" xfId="0" applyFont="1" applyFill="1" applyBorder="1" applyAlignment="1">
      <alignment horizontal="center" vertical="center"/>
    </xf>
    <xf numFmtId="0" fontId="0" fillId="29" borderId="2" xfId="0" applyFill="1" applyBorder="1"/>
    <xf numFmtId="0" fontId="29" fillId="29" borderId="2" xfId="0" applyFont="1" applyFill="1" applyBorder="1" applyAlignment="1">
      <alignment horizontal="center" vertical="center"/>
    </xf>
    <xf numFmtId="0" fontId="44" fillId="0" borderId="0" xfId="0" applyFont="1"/>
    <xf numFmtId="0" fontId="45" fillId="0" borderId="0" xfId="0" applyFont="1"/>
    <xf numFmtId="0" fontId="30" fillId="9" borderId="13" xfId="0" applyFont="1" applyFill="1" applyBorder="1"/>
    <xf numFmtId="0" fontId="30" fillId="9" borderId="2" xfId="0" applyFont="1" applyFill="1" applyBorder="1" applyAlignment="1">
      <alignment horizontal="left"/>
    </xf>
    <xf numFmtId="0" fontId="47" fillId="32" borderId="0" xfId="0" applyFont="1" applyFill="1"/>
    <xf numFmtId="0" fontId="0" fillId="32" borderId="0" xfId="0" applyFill="1"/>
    <xf numFmtId="0" fontId="47" fillId="19" borderId="0" xfId="0" applyFont="1" applyFill="1"/>
    <xf numFmtId="0" fontId="0" fillId="19" borderId="0" xfId="0" applyFont="1" applyFill="1"/>
    <xf numFmtId="0" fontId="0" fillId="0" borderId="0" xfId="0" applyFont="1"/>
    <xf numFmtId="0" fontId="46" fillId="33" borderId="0" xfId="0" applyFont="1" applyFill="1"/>
    <xf numFmtId="0" fontId="46" fillId="32" borderId="0" xfId="0" applyFont="1" applyFill="1"/>
    <xf numFmtId="0" fontId="46" fillId="19" borderId="0" xfId="0" applyFont="1" applyFill="1"/>
    <xf numFmtId="0" fontId="25" fillId="0" borderId="0" xfId="0" applyFont="1" applyAlignment="1">
      <alignment horizontal="center"/>
    </xf>
    <xf numFmtId="0" fontId="50" fillId="0" borderId="0" xfId="0" applyFont="1" applyAlignment="1">
      <alignment horizontal="center"/>
    </xf>
    <xf numFmtId="0" fontId="50" fillId="0" borderId="0" xfId="0" applyFont="1"/>
    <xf numFmtId="0" fontId="0" fillId="0" borderId="0" xfId="0" applyProtection="1">
      <protection hidden="1"/>
    </xf>
    <xf numFmtId="0" fontId="12" fillId="0" borderId="0" xfId="0" applyFont="1" applyFill="1" applyBorder="1" applyAlignment="1" applyProtection="1">
      <alignment horizontal="center"/>
      <protection hidden="1"/>
    </xf>
    <xf numFmtId="0" fontId="50" fillId="0" borderId="0" xfId="0" applyFont="1" applyProtection="1">
      <protection hidden="1"/>
    </xf>
    <xf numFmtId="0" fontId="25" fillId="0" borderId="2" xfId="0" applyFont="1" applyBorder="1" applyAlignment="1">
      <alignment horizontal="left"/>
    </xf>
    <xf numFmtId="0" fontId="25" fillId="0" borderId="2" xfId="0" applyFont="1" applyBorder="1"/>
    <xf numFmtId="0" fontId="40" fillId="0" borderId="0" xfId="0" applyFont="1" applyAlignment="1">
      <alignment horizontal="center" vertical="center"/>
    </xf>
    <xf numFmtId="0" fontId="41" fillId="26" borderId="3" xfId="0" applyFont="1" applyFill="1" applyBorder="1" applyAlignment="1">
      <alignment horizontal="left" wrapText="1"/>
    </xf>
    <xf numFmtId="0" fontId="41" fillId="26" borderId="4" xfId="0" applyFont="1" applyFill="1" applyBorder="1" applyAlignment="1">
      <alignment horizontal="left" wrapText="1"/>
    </xf>
    <xf numFmtId="0" fontId="41" fillId="26" borderId="5" xfId="0" applyFont="1" applyFill="1" applyBorder="1" applyAlignment="1">
      <alignment horizontal="left" wrapText="1"/>
    </xf>
    <xf numFmtId="0" fontId="41" fillId="26" borderId="2" xfId="0" applyFont="1" applyFill="1" applyBorder="1" applyAlignment="1">
      <alignment horizontal="left" wrapText="1"/>
    </xf>
    <xf numFmtId="0" fontId="41" fillId="18" borderId="4" xfId="0" applyFont="1" applyFill="1" applyBorder="1" applyAlignment="1">
      <alignment horizontal="center" wrapText="1"/>
    </xf>
    <xf numFmtId="0" fontId="41" fillId="18" borderId="5" xfId="0" applyFont="1" applyFill="1" applyBorder="1" applyAlignment="1">
      <alignment horizontal="center" wrapText="1"/>
    </xf>
    <xf numFmtId="0" fontId="39" fillId="18" borderId="4" xfId="0" applyFont="1" applyFill="1" applyBorder="1" applyAlignment="1">
      <alignment horizontal="center" wrapText="1"/>
    </xf>
    <xf numFmtId="0" fontId="39" fillId="18" borderId="5" xfId="0" applyFont="1" applyFill="1" applyBorder="1" applyAlignment="1">
      <alignment horizontal="center" wrapText="1"/>
    </xf>
    <xf numFmtId="0" fontId="39" fillId="0" borderId="4" xfId="0" applyFont="1" applyBorder="1" applyAlignment="1">
      <alignment horizontal="center" wrapText="1"/>
    </xf>
    <xf numFmtId="0" fontId="39" fillId="0" borderId="5" xfId="0" applyFont="1" applyBorder="1" applyAlignment="1">
      <alignment horizontal="center" wrapText="1"/>
    </xf>
    <xf numFmtId="0" fontId="14" fillId="34" borderId="2" xfId="0" applyFont="1" applyFill="1" applyBorder="1" applyAlignment="1">
      <alignment horizontal="center"/>
    </xf>
    <xf numFmtId="0" fontId="17" fillId="13" borderId="3" xfId="0" applyFont="1" applyFill="1" applyBorder="1" applyAlignment="1">
      <alignment horizontal="center"/>
    </xf>
    <xf numFmtId="0" fontId="17" fillId="13" borderId="4" xfId="0" applyFont="1" applyFill="1" applyBorder="1" applyAlignment="1">
      <alignment horizontal="center"/>
    </xf>
    <xf numFmtId="0" fontId="17" fillId="13" borderId="5" xfId="0" applyFont="1" applyFill="1" applyBorder="1" applyAlignment="1">
      <alignment horizontal="center"/>
    </xf>
    <xf numFmtId="0" fontId="20" fillId="15" borderId="3" xfId="0" applyFont="1" applyFill="1" applyBorder="1" applyAlignment="1">
      <alignment horizontal="center" wrapText="1"/>
    </xf>
    <xf numFmtId="0" fontId="20" fillId="15" borderId="4" xfId="0" applyFont="1" applyFill="1" applyBorder="1" applyAlignment="1">
      <alignment horizontal="center" wrapText="1"/>
    </xf>
    <xf numFmtId="0" fontId="20" fillId="15" borderId="5" xfId="0" applyFont="1" applyFill="1" applyBorder="1" applyAlignment="1">
      <alignment horizontal="center" wrapText="1"/>
    </xf>
    <xf numFmtId="0" fontId="0" fillId="17" borderId="2" xfId="0" applyFont="1" applyFill="1" applyBorder="1" applyAlignment="1">
      <alignment horizontal="center"/>
    </xf>
    <xf numFmtId="0" fontId="0" fillId="19" borderId="2" xfId="0" applyFill="1" applyBorder="1" applyAlignment="1">
      <alignment horizontal="center"/>
    </xf>
    <xf numFmtId="0" fontId="0" fillId="12" borderId="2" xfId="0" applyFill="1" applyBorder="1" applyAlignment="1">
      <alignment horizontal="center"/>
    </xf>
    <xf numFmtId="0" fontId="0" fillId="17" borderId="3" xfId="0" applyFont="1" applyFill="1" applyBorder="1" applyAlignment="1">
      <alignment horizontal="center"/>
    </xf>
    <xf numFmtId="0" fontId="0" fillId="17" borderId="4" xfId="0" applyFont="1" applyFill="1" applyBorder="1" applyAlignment="1">
      <alignment horizontal="center"/>
    </xf>
    <xf numFmtId="0" fontId="0" fillId="17" borderId="5" xfId="0" applyFont="1" applyFill="1" applyBorder="1" applyAlignment="1">
      <alignment horizontal="center"/>
    </xf>
    <xf numFmtId="0" fontId="8" fillId="21" borderId="2" xfId="0" applyFont="1" applyFill="1" applyBorder="1" applyAlignment="1">
      <alignment horizontal="center" vertical="center" wrapText="1"/>
    </xf>
    <xf numFmtId="0" fontId="8" fillId="9" borderId="3" xfId="0" applyFont="1" applyFill="1" applyBorder="1" applyAlignment="1">
      <alignment horizontal="center" vertical="center"/>
    </xf>
    <xf numFmtId="0" fontId="8" fillId="9" borderId="4" xfId="0" applyFont="1" applyFill="1" applyBorder="1" applyAlignment="1">
      <alignment horizontal="center" vertical="center"/>
    </xf>
    <xf numFmtId="0" fontId="8" fillId="9" borderId="5" xfId="0" applyFont="1" applyFill="1" applyBorder="1" applyAlignment="1">
      <alignment horizontal="center" vertical="center"/>
    </xf>
    <xf numFmtId="0" fontId="0" fillId="12" borderId="3" xfId="0" applyFill="1" applyBorder="1" applyAlignment="1">
      <alignment horizontal="center"/>
    </xf>
    <xf numFmtId="0" fontId="0" fillId="12" borderId="4" xfId="0" applyFill="1" applyBorder="1" applyAlignment="1">
      <alignment horizontal="center"/>
    </xf>
    <xf numFmtId="0" fontId="0" fillId="12" borderId="5"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5" borderId="2" xfId="0" applyFill="1" applyBorder="1" applyAlignment="1">
      <alignment horizontal="center"/>
    </xf>
    <xf numFmtId="0" fontId="0" fillId="19" borderId="3" xfId="0" applyFill="1" applyBorder="1" applyAlignment="1">
      <alignment horizontal="center"/>
    </xf>
    <xf numFmtId="0" fontId="0" fillId="19" borderId="4" xfId="0" applyFill="1" applyBorder="1" applyAlignment="1">
      <alignment horizontal="center"/>
    </xf>
    <xf numFmtId="0" fontId="0" fillId="19" borderId="5" xfId="0" applyFill="1" applyBorder="1" applyAlignment="1">
      <alignment horizontal="center"/>
    </xf>
    <xf numFmtId="0" fontId="0" fillId="11" borderId="15" xfId="0" applyFill="1" applyBorder="1" applyAlignment="1">
      <alignment horizontal="center"/>
    </xf>
    <xf numFmtId="0" fontId="0" fillId="11" borderId="16" xfId="0" applyFill="1" applyBorder="1" applyAlignment="1">
      <alignment horizontal="center"/>
    </xf>
    <xf numFmtId="0" fontId="31" fillId="0" borderId="0" xfId="0" applyFont="1" applyFill="1" applyAlignment="1">
      <alignment horizontal="center"/>
    </xf>
    <xf numFmtId="0" fontId="59" fillId="25" borderId="3" xfId="0" applyFont="1" applyFill="1" applyBorder="1" applyAlignment="1">
      <alignment horizontal="center"/>
    </xf>
    <xf numFmtId="0" fontId="59" fillId="25" borderId="5" xfId="0" applyFont="1" applyFill="1" applyBorder="1" applyAlignment="1">
      <alignment horizontal="center"/>
    </xf>
    <xf numFmtId="0" fontId="53" fillId="0" borderId="0" xfId="0" applyFont="1" applyAlignment="1">
      <alignment horizontal="center"/>
    </xf>
    <xf numFmtId="0" fontId="25" fillId="0" borderId="2" xfId="0" applyFont="1" applyBorder="1" applyAlignment="1">
      <alignment horizontal="center"/>
    </xf>
    <xf numFmtId="0" fontId="30" fillId="9" borderId="2" xfId="0" applyFont="1" applyFill="1" applyBorder="1" applyAlignment="1">
      <alignment horizontal="center"/>
    </xf>
    <xf numFmtId="0" fontId="60" fillId="29" borderId="3" xfId="0" applyFont="1" applyFill="1" applyBorder="1" applyAlignment="1">
      <alignment horizontal="center"/>
    </xf>
    <xf numFmtId="0" fontId="60" fillId="29" borderId="4" xfId="0" applyFont="1" applyFill="1" applyBorder="1" applyAlignment="1">
      <alignment horizontal="center"/>
    </xf>
    <xf numFmtId="0" fontId="60" fillId="29" borderId="5" xfId="0" applyFont="1" applyFill="1" applyBorder="1" applyAlignment="1">
      <alignment horizontal="center"/>
    </xf>
    <xf numFmtId="0" fontId="0" fillId="11" borderId="2" xfId="0" applyFill="1" applyBorder="1" applyAlignment="1">
      <alignment horizontal="center" wrapText="1"/>
    </xf>
    <xf numFmtId="0" fontId="28" fillId="24" borderId="3" xfId="0" applyFont="1" applyFill="1" applyBorder="1" applyAlignment="1">
      <alignment horizontal="center" vertical="center"/>
    </xf>
    <xf numFmtId="0" fontId="28" fillId="24" borderId="5" xfId="0" applyFont="1" applyFill="1" applyBorder="1" applyAlignment="1">
      <alignment horizontal="center" vertical="center"/>
    </xf>
    <xf numFmtId="0" fontId="58" fillId="24" borderId="3" xfId="0" applyFont="1" applyFill="1" applyBorder="1" applyAlignment="1">
      <alignment horizontal="center" vertical="center" wrapText="1"/>
    </xf>
    <xf numFmtId="0" fontId="58" fillId="24" borderId="4" xfId="0" applyFont="1" applyFill="1" applyBorder="1" applyAlignment="1">
      <alignment horizontal="center" vertical="center" wrapText="1"/>
    </xf>
    <xf numFmtId="0" fontId="58" fillId="24" borderId="5" xfId="0" applyFont="1" applyFill="1" applyBorder="1" applyAlignment="1">
      <alignment horizontal="center" vertical="center" wrapText="1"/>
    </xf>
    <xf numFmtId="0" fontId="57" fillId="24" borderId="3" xfId="0" applyFont="1" applyFill="1" applyBorder="1" applyAlignment="1">
      <alignment horizontal="center" vertical="center" wrapText="1"/>
    </xf>
    <xf numFmtId="0" fontId="57" fillId="24" borderId="4" xfId="0" applyFont="1" applyFill="1" applyBorder="1" applyAlignment="1">
      <alignment horizontal="center" vertical="center" wrapText="1"/>
    </xf>
    <xf numFmtId="0" fontId="57" fillId="24" borderId="5" xfId="0" applyFont="1" applyFill="1" applyBorder="1" applyAlignment="1">
      <alignment horizontal="center" vertical="center" wrapText="1"/>
    </xf>
    <xf numFmtId="0" fontId="56" fillId="24" borderId="3" xfId="0" applyFont="1" applyFill="1" applyBorder="1" applyAlignment="1">
      <alignment horizontal="center" vertical="center" wrapText="1"/>
    </xf>
    <xf numFmtId="0" fontId="56" fillId="24" borderId="4" xfId="0" applyFont="1" applyFill="1" applyBorder="1" applyAlignment="1">
      <alignment horizontal="center" vertical="center" wrapText="1"/>
    </xf>
    <xf numFmtId="0" fontId="56" fillId="24" borderId="5" xfId="0" applyFont="1" applyFill="1" applyBorder="1" applyAlignment="1">
      <alignment horizontal="center" vertical="center" wrapText="1"/>
    </xf>
    <xf numFmtId="0" fontId="26" fillId="25" borderId="3" xfId="0" applyFont="1" applyFill="1" applyBorder="1" applyAlignment="1">
      <alignment horizontal="center"/>
    </xf>
    <xf numFmtId="0" fontId="26" fillId="25" borderId="5" xfId="0" applyFont="1" applyFill="1" applyBorder="1" applyAlignment="1">
      <alignment horizontal="center"/>
    </xf>
    <xf numFmtId="0" fontId="0" fillId="27" borderId="2" xfId="0" applyFill="1" applyBorder="1" applyAlignment="1">
      <alignment horizontal="center"/>
    </xf>
    <xf numFmtId="0" fontId="49" fillId="0" borderId="0" xfId="0" applyFont="1" applyAlignment="1">
      <alignment horizontal="center"/>
    </xf>
    <xf numFmtId="0" fontId="23" fillId="29" borderId="3" xfId="0" applyFont="1" applyFill="1" applyBorder="1" applyAlignment="1">
      <alignment horizontal="center"/>
    </xf>
    <xf numFmtId="0" fontId="23" fillId="29" borderId="4" xfId="0" applyFont="1" applyFill="1" applyBorder="1" applyAlignment="1">
      <alignment horizontal="center"/>
    </xf>
    <xf numFmtId="0" fontId="23" fillId="29" borderId="5" xfId="0" applyFont="1" applyFill="1" applyBorder="1" applyAlignment="1">
      <alignment horizontal="center"/>
    </xf>
    <xf numFmtId="0" fontId="0" fillId="0" borderId="2" xfId="0" applyBorder="1" applyAlignment="1">
      <alignment horizontal="center"/>
    </xf>
    <xf numFmtId="0" fontId="25" fillId="11" borderId="2" xfId="0" applyFont="1" applyFill="1" applyBorder="1" applyAlignment="1">
      <alignment horizontal="center" vertical="center" wrapText="1"/>
    </xf>
    <xf numFmtId="0" fontId="0" fillId="27" borderId="3" xfId="0" applyFill="1" applyBorder="1" applyAlignment="1">
      <alignment horizontal="center"/>
    </xf>
    <xf numFmtId="0" fontId="0" fillId="27" borderId="4" xfId="0" applyFill="1" applyBorder="1" applyAlignment="1">
      <alignment horizontal="center"/>
    </xf>
    <xf numFmtId="0" fontId="0" fillId="27" borderId="5" xfId="0" applyFill="1" applyBorder="1" applyAlignment="1">
      <alignment horizontal="center"/>
    </xf>
    <xf numFmtId="0" fontId="20" fillId="15" borderId="2" xfId="0" applyFont="1" applyFill="1" applyBorder="1" applyAlignment="1">
      <alignment horizontal="center" wrapText="1"/>
    </xf>
    <xf numFmtId="0" fontId="8" fillId="9" borderId="2" xfId="0" applyFont="1" applyFill="1" applyBorder="1" applyAlignment="1">
      <alignment horizontal="center" vertical="center"/>
    </xf>
    <xf numFmtId="0" fontId="25" fillId="24" borderId="3" xfId="0" applyFont="1" applyFill="1" applyBorder="1" applyAlignment="1">
      <alignment horizontal="center" vertical="center" wrapText="1"/>
    </xf>
    <xf numFmtId="0" fontId="25" fillId="24" borderId="4" xfId="0" applyFont="1" applyFill="1" applyBorder="1" applyAlignment="1">
      <alignment horizontal="center" vertical="center" wrapText="1"/>
    </xf>
    <xf numFmtId="0" fontId="25" fillId="24" borderId="5" xfId="0" applyFont="1" applyFill="1" applyBorder="1" applyAlignment="1">
      <alignment horizontal="center" vertical="center" wrapText="1"/>
    </xf>
    <xf numFmtId="0" fontId="0" fillId="17" borderId="2" xfId="0" applyFill="1" applyBorder="1" applyAlignment="1">
      <alignment horizontal="center"/>
    </xf>
    <xf numFmtId="0" fontId="48" fillId="0" borderId="0" xfId="0" applyFont="1" applyAlignment="1">
      <alignment horizontal="center"/>
    </xf>
    <xf numFmtId="0" fontId="22" fillId="11" borderId="2" xfId="0" applyFont="1" applyFill="1" applyBorder="1" applyAlignment="1">
      <alignment horizontal="center" vertical="center" wrapText="1"/>
    </xf>
    <xf numFmtId="0" fontId="21" fillId="24" borderId="3" xfId="0" applyFont="1" applyFill="1" applyBorder="1" applyAlignment="1">
      <alignment horizontal="center" vertical="center"/>
    </xf>
    <xf numFmtId="0" fontId="21" fillId="24" borderId="5" xfId="0" applyFont="1" applyFill="1" applyBorder="1" applyAlignment="1">
      <alignment horizontal="center" vertical="center"/>
    </xf>
    <xf numFmtId="0" fontId="56" fillId="34" borderId="3" xfId="0" applyFont="1" applyFill="1" applyBorder="1" applyAlignment="1">
      <alignment horizontal="center" wrapText="1"/>
    </xf>
    <xf numFmtId="0" fontId="56" fillId="34" borderId="4" xfId="0" applyFont="1" applyFill="1" applyBorder="1" applyAlignment="1">
      <alignment horizontal="center" wrapText="1"/>
    </xf>
    <xf numFmtId="0" fontId="56" fillId="34" borderId="5" xfId="0" applyFont="1" applyFill="1" applyBorder="1" applyAlignment="1">
      <alignment horizontal="center" wrapText="1"/>
    </xf>
    <xf numFmtId="0" fontId="52" fillId="34" borderId="2" xfId="0" applyFont="1" applyFill="1" applyBorder="1" applyAlignment="1">
      <alignment horizontal="center" wrapText="1"/>
    </xf>
    <xf numFmtId="0" fontId="54" fillId="34" borderId="3" xfId="0" applyFont="1" applyFill="1" applyBorder="1" applyAlignment="1">
      <alignment horizontal="center" vertical="center"/>
    </xf>
    <xf numFmtId="0" fontId="54" fillId="34" borderId="5" xfId="0" applyFont="1" applyFill="1" applyBorder="1" applyAlignment="1">
      <alignment horizontal="center" vertical="center"/>
    </xf>
    <xf numFmtId="0" fontId="55" fillId="34" borderId="3" xfId="0" applyFont="1" applyFill="1" applyBorder="1" applyAlignment="1">
      <alignment horizontal="center" vertical="center" wrapText="1"/>
    </xf>
    <xf numFmtId="0" fontId="55" fillId="34" borderId="4" xfId="0" applyFont="1" applyFill="1" applyBorder="1" applyAlignment="1">
      <alignment horizontal="center" vertical="center" wrapText="1"/>
    </xf>
    <xf numFmtId="0" fontId="55" fillId="34" borderId="5" xfId="0" applyFont="1" applyFill="1" applyBorder="1" applyAlignment="1">
      <alignment horizontal="center" vertical="center" wrapText="1"/>
    </xf>
    <xf numFmtId="0" fontId="55" fillId="34" borderId="3" xfId="0" applyFont="1" applyFill="1" applyBorder="1" applyAlignment="1">
      <alignment horizontal="center" wrapText="1"/>
    </xf>
    <xf numFmtId="0" fontId="55" fillId="34" borderId="4" xfId="0" applyFont="1" applyFill="1" applyBorder="1" applyAlignment="1">
      <alignment horizontal="center" wrapText="1"/>
    </xf>
    <xf numFmtId="0" fontId="55" fillId="34" borderId="5" xfId="0" applyFont="1" applyFill="1" applyBorder="1" applyAlignment="1">
      <alignment horizontal="center" wrapText="1"/>
    </xf>
    <xf numFmtId="0" fontId="15" fillId="21" borderId="3" xfId="0" applyFont="1" applyFill="1" applyBorder="1" applyAlignment="1">
      <alignment horizontal="center" vertical="center" wrapText="1"/>
    </xf>
    <xf numFmtId="0" fontId="8" fillId="21" borderId="4" xfId="0" applyFont="1" applyFill="1" applyBorder="1" applyAlignment="1">
      <alignment horizontal="center" vertical="center" wrapText="1"/>
    </xf>
    <xf numFmtId="0" fontId="8" fillId="21" borderId="5" xfId="0" applyFont="1" applyFill="1" applyBorder="1" applyAlignment="1">
      <alignment horizontal="center" vertical="center" wrapText="1"/>
    </xf>
    <xf numFmtId="0" fontId="15" fillId="9" borderId="2" xfId="0" applyFont="1" applyFill="1" applyBorder="1" applyAlignment="1">
      <alignment horizontal="center" vertical="center"/>
    </xf>
    <xf numFmtId="0" fontId="37" fillId="0" borderId="0" xfId="0" applyFont="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0" fontId="0" fillId="17" borderId="5" xfId="0" applyFill="1" applyBorder="1" applyAlignment="1">
      <alignment horizontal="center"/>
    </xf>
    <xf numFmtId="0" fontId="15" fillId="9" borderId="3" xfId="0" applyFont="1" applyFill="1" applyBorder="1" applyAlignment="1">
      <alignment horizontal="center" vertical="center"/>
    </xf>
    <xf numFmtId="0" fontId="48" fillId="0" borderId="0" xfId="0" applyFont="1" applyAlignment="1" applyProtection="1">
      <alignment horizontal="center"/>
      <protection hidden="1"/>
    </xf>
    <xf numFmtId="0" fontId="51" fillId="16" borderId="2" xfId="0" applyFont="1" applyFill="1" applyBorder="1" applyAlignment="1">
      <alignment horizontal="center" wrapText="1"/>
    </xf>
    <xf numFmtId="0" fontId="21" fillId="16" borderId="3" xfId="0" applyFont="1" applyFill="1" applyBorder="1" applyAlignment="1">
      <alignment horizontal="center" vertical="center"/>
    </xf>
    <xf numFmtId="0" fontId="21" fillId="16" borderId="5" xfId="0" applyFont="1" applyFill="1" applyBorder="1" applyAlignment="1">
      <alignment horizontal="center" vertical="center"/>
    </xf>
  </cellXfs>
  <cellStyles count="4">
    <cellStyle name="left" xfId="3" xr:uid="{00000000-0005-0000-0000-000000000000}"/>
    <cellStyle name="Normal" xfId="0" builtinId="0"/>
    <cellStyle name="Normal 2" xfId="2" xr:uid="{00000000-0005-0000-0000-000002000000}"/>
    <cellStyle name="Porcentaje" xfId="1" builtinId="5"/>
  </cellStyles>
  <dxfs count="0"/>
  <tableStyles count="0" defaultTableStyle="TableStyleMedium2" defaultPivotStyle="PivotStyleLight16"/>
  <colors>
    <mruColors>
      <color rgb="FFFFFF66"/>
      <color rgb="FF66FF66"/>
      <color rgb="FFCCFF99"/>
      <color rgb="FFFF0066"/>
      <color rgb="FFFDCFF4"/>
      <color rgb="FFFF7C80"/>
      <color rgb="FFCCFFCC"/>
      <color rgb="FFFF5050"/>
      <color rgb="FF4EA84A"/>
      <color rgb="FF829F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200" b="1">
                <a:solidFill>
                  <a:sysClr val="windowText" lastClr="000000"/>
                </a:solidFill>
                <a:latin typeface="Arial" panose="020B0604020202020204" pitchFamily="34" charset="0"/>
                <a:cs typeface="Arial" panose="020B0604020202020204" pitchFamily="34" charset="0"/>
              </a:rPr>
              <a:t>RESUMEN DE RESPUESTAS DEL</a:t>
            </a:r>
            <a:r>
              <a:rPr lang="es-PE" sz="1200" b="1" baseline="0">
                <a:solidFill>
                  <a:sysClr val="windowText" lastClr="000000"/>
                </a:solidFill>
                <a:latin typeface="Arial" panose="020B0604020202020204" pitchFamily="34" charset="0"/>
                <a:cs typeface="Arial" panose="020B0604020202020204" pitchFamily="34" charset="0"/>
              </a:rPr>
              <a:t> TOTAL DE ESTUDIANTES</a:t>
            </a:r>
            <a:endParaRPr lang="es-PE" sz="12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7874864388186165"/>
          <c:y val="3.704341833218469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PE"/>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F227-7048-B446-73031456E924}"/>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F227-7048-B446-73031456E924}"/>
              </c:ext>
            </c:extLst>
          </c:dPt>
          <c:dPt>
            <c:idx val="2"/>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05-F227-7048-B446-73031456E924}"/>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'PRIMERO SEC'!$B$15:$B$17</c:f>
              <c:strCache>
                <c:ptCount val="3"/>
                <c:pt idx="0">
                  <c:v>Adecuadas (p)</c:v>
                </c:pt>
                <c:pt idx="1">
                  <c:v>Inadecuadas ( X )</c:v>
                </c:pt>
                <c:pt idx="2">
                  <c:v>Omitidas ( − )</c:v>
                </c:pt>
              </c:strCache>
            </c:strRef>
          </c:cat>
          <c:val>
            <c:numRef>
              <c:f>'PRIMERO SEC'!$AC$15:$AC$17</c:f>
              <c:numCache>
                <c:formatCode>0%</c:formatCode>
                <c:ptCount val="3"/>
                <c:pt idx="0">
                  <c:v>0.46</c:v>
                </c:pt>
                <c:pt idx="1">
                  <c:v>0.54</c:v>
                </c:pt>
                <c:pt idx="2">
                  <c:v>0</c:v>
                </c:pt>
              </c:numCache>
            </c:numRef>
          </c:val>
          <c:extLst>
            <c:ext xmlns:c16="http://schemas.microsoft.com/office/drawing/2014/chart" uri="{C3380CC4-5D6E-409C-BE32-E72D297353CC}">
              <c16:uniqueId val="{00000008-F227-7048-B446-73031456E92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200" b="1">
                <a:solidFill>
                  <a:sysClr val="windowText" lastClr="000000"/>
                </a:solidFill>
                <a:latin typeface="Arial" panose="020B0604020202020204" pitchFamily="34" charset="0"/>
                <a:cs typeface="Arial" panose="020B0604020202020204" pitchFamily="34" charset="0"/>
              </a:rPr>
              <a:t>RESULTADOS</a:t>
            </a:r>
            <a:r>
              <a:rPr lang="es-PE" sz="1200" b="1" baseline="0">
                <a:solidFill>
                  <a:sysClr val="windowText" lastClr="000000"/>
                </a:solidFill>
                <a:latin typeface="Arial" panose="020B0604020202020204" pitchFamily="34" charset="0"/>
                <a:cs typeface="Arial" panose="020B0604020202020204" pitchFamily="34" charset="0"/>
              </a:rPr>
              <a:t> POR CAPACIDADES</a:t>
            </a:r>
            <a:endParaRPr lang="es-PE" sz="12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PE"/>
        </a:p>
      </c:txPr>
    </c:title>
    <c:autoTitleDeleted val="0"/>
    <c:plotArea>
      <c:layout/>
      <c:barChart>
        <c:barDir val="col"/>
        <c:grouping val="clustered"/>
        <c:varyColors val="0"/>
        <c:ser>
          <c:idx val="0"/>
          <c:order val="0"/>
          <c:tx>
            <c:strRef>
              <c:f>'QUINTO SEC'!$D$66</c:f>
              <c:strCache>
                <c:ptCount val="1"/>
                <c:pt idx="0">
                  <c:v>Adecuadas (p)</c:v>
                </c:pt>
              </c:strCache>
            </c:strRef>
          </c:tx>
          <c:spPr>
            <a:solidFill>
              <a:srgbClr val="66FF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'QUINTO SEC'!$E$65:$G$65</c:f>
              <c:strCache>
                <c:ptCount val="3"/>
                <c:pt idx="0">
                  <c:v>Obtiene informacion del texto escrito</c:v>
                </c:pt>
                <c:pt idx="1">
                  <c:v>Infiere e interpreta información del texto.</c:v>
                </c:pt>
                <c:pt idx="2">
                  <c:v>Reflexiona y evalúa la forma, el contenido y contexto</c:v>
                </c:pt>
              </c:strCache>
            </c:strRef>
          </c:cat>
          <c:val>
            <c:numRef>
              <c:f>'QUINTO SEC'!$E$66:$G$66</c:f>
              <c:numCache>
                <c:formatCode>0%</c:formatCode>
                <c:ptCount val="3"/>
                <c:pt idx="0">
                  <c:v>0.7</c:v>
                </c:pt>
                <c:pt idx="1">
                  <c:v>0.54545454545454541</c:v>
                </c:pt>
                <c:pt idx="2">
                  <c:v>0.27777777777777779</c:v>
                </c:pt>
              </c:numCache>
            </c:numRef>
          </c:val>
          <c:extLst>
            <c:ext xmlns:c16="http://schemas.microsoft.com/office/drawing/2014/chart" uri="{C3380CC4-5D6E-409C-BE32-E72D297353CC}">
              <c16:uniqueId val="{00000000-6F87-A541-8BB2-8AE7DA8CCD08}"/>
            </c:ext>
          </c:extLst>
        </c:ser>
        <c:ser>
          <c:idx val="1"/>
          <c:order val="1"/>
          <c:tx>
            <c:strRef>
              <c:f>'QUINTO SEC'!$D$67</c:f>
              <c:strCache>
                <c:ptCount val="1"/>
                <c:pt idx="0">
                  <c:v>Inadecuadas ( X )</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'QUINTO SEC'!$E$65:$G$65</c:f>
              <c:strCache>
                <c:ptCount val="3"/>
                <c:pt idx="0">
                  <c:v>Obtiene informacion del texto escrito</c:v>
                </c:pt>
                <c:pt idx="1">
                  <c:v>Infiere e interpreta información del texto.</c:v>
                </c:pt>
                <c:pt idx="2">
                  <c:v>Reflexiona y evalúa la forma, el contenido y contexto</c:v>
                </c:pt>
              </c:strCache>
            </c:strRef>
          </c:cat>
          <c:val>
            <c:numRef>
              <c:f>'QUINTO SEC'!$E$67:$G$67</c:f>
              <c:numCache>
                <c:formatCode>0%</c:formatCode>
                <c:ptCount val="3"/>
                <c:pt idx="0">
                  <c:v>0.25</c:v>
                </c:pt>
                <c:pt idx="1">
                  <c:v>0.45454545454545453</c:v>
                </c:pt>
                <c:pt idx="2">
                  <c:v>0.72222222222222221</c:v>
                </c:pt>
              </c:numCache>
            </c:numRef>
          </c:val>
          <c:extLst>
            <c:ext xmlns:c16="http://schemas.microsoft.com/office/drawing/2014/chart" uri="{C3380CC4-5D6E-409C-BE32-E72D297353CC}">
              <c16:uniqueId val="{00000001-6F87-A541-8BB2-8AE7DA8CCD08}"/>
            </c:ext>
          </c:extLst>
        </c:ser>
        <c:ser>
          <c:idx val="3"/>
          <c:order val="2"/>
          <c:tx>
            <c:strRef>
              <c:f>'QUINTO SEC'!$D$68</c:f>
              <c:strCache>
                <c:ptCount val="1"/>
                <c:pt idx="0">
                  <c:v>Omitidas ( −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'QUINTO SEC'!$E$65:$G$65</c:f>
              <c:strCache>
                <c:ptCount val="3"/>
                <c:pt idx="0">
                  <c:v>Obtiene informacion del texto escrito</c:v>
                </c:pt>
                <c:pt idx="1">
                  <c:v>Infiere e interpreta información del texto.</c:v>
                </c:pt>
                <c:pt idx="2">
                  <c:v>Reflexiona y evalúa la forma, el contenido y contexto</c:v>
                </c:pt>
              </c:strCache>
            </c:strRef>
          </c:cat>
          <c:val>
            <c:numRef>
              <c:f>'QUINTO SEC'!$E$68:$G$68</c:f>
              <c:numCache>
                <c:formatCode>0%</c:formatCode>
                <c:ptCount val="3"/>
                <c:pt idx="0">
                  <c:v>0.05</c:v>
                </c:pt>
                <c:pt idx="1">
                  <c:v>0</c:v>
                </c:pt>
                <c:pt idx="2">
                  <c:v>0</c:v>
                </c:pt>
              </c:numCache>
            </c:numRef>
          </c:val>
          <c:extLst>
            <c:ext xmlns:c16="http://schemas.microsoft.com/office/drawing/2014/chart" uri="{C3380CC4-5D6E-409C-BE32-E72D297353CC}">
              <c16:uniqueId val="{00000003-6F87-A541-8BB2-8AE7DA8CCD08}"/>
            </c:ext>
          </c:extLst>
        </c:ser>
        <c:dLbls>
          <c:dLblPos val="outEnd"/>
          <c:showLegendKey val="0"/>
          <c:showVal val="1"/>
          <c:showCatName val="0"/>
          <c:showSerName val="0"/>
          <c:showPercent val="0"/>
          <c:showBubbleSize val="0"/>
        </c:dLbls>
        <c:gapWidth val="219"/>
        <c:overlap val="-27"/>
        <c:axId val="361045984"/>
        <c:axId val="361049512"/>
      </c:barChart>
      <c:catAx>
        <c:axId val="361045984"/>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361049512"/>
        <c:crosses val="autoZero"/>
        <c:auto val="1"/>
        <c:lblAlgn val="ctr"/>
        <c:lblOffset val="100"/>
        <c:noMultiLvlLbl val="0"/>
      </c:catAx>
      <c:valAx>
        <c:axId val="361049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61045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200" b="1">
                <a:solidFill>
                  <a:sysClr val="windowText" lastClr="000000"/>
                </a:solidFill>
                <a:latin typeface="Arial" panose="020B0604020202020204" pitchFamily="34" charset="0"/>
                <a:cs typeface="Arial" panose="020B0604020202020204" pitchFamily="34" charset="0"/>
              </a:rPr>
              <a:t>RESULTADOS</a:t>
            </a:r>
            <a:r>
              <a:rPr lang="es-PE" sz="1200" b="1" baseline="0">
                <a:solidFill>
                  <a:sysClr val="windowText" lastClr="000000"/>
                </a:solidFill>
                <a:latin typeface="Arial" panose="020B0604020202020204" pitchFamily="34" charset="0"/>
                <a:cs typeface="Arial" panose="020B0604020202020204" pitchFamily="34" charset="0"/>
              </a:rPr>
              <a:t> POR CAPACIDADES</a:t>
            </a:r>
            <a:endParaRPr lang="es-PE" sz="12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1113761965327069"/>
          <c:y val="4.0940974803230076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5.2047187323908527E-2"/>
          <c:y val="0.13623483998526772"/>
          <c:w val="0.92671207779683962"/>
          <c:h val="0.59176395010779637"/>
        </c:manualLayout>
      </c:layout>
      <c:barChart>
        <c:barDir val="col"/>
        <c:grouping val="clustered"/>
        <c:varyColors val="0"/>
        <c:ser>
          <c:idx val="0"/>
          <c:order val="0"/>
          <c:tx>
            <c:strRef>
              <c:f>'PRIMERO SEC'!$B$30</c:f>
              <c:strCache>
                <c:ptCount val="1"/>
                <c:pt idx="0">
                  <c:v>Adecuadas (p)</c:v>
                </c:pt>
              </c:strCache>
            </c:strRef>
          </c:tx>
          <c:spPr>
            <a:solidFill>
              <a:srgbClr val="66FF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'PRIMERO SEC'!$C$29:$E$29</c:f>
              <c:strCache>
                <c:ptCount val="3"/>
                <c:pt idx="0">
                  <c:v>Obtiene informacion del texto escrito</c:v>
                </c:pt>
                <c:pt idx="1">
                  <c:v>Infiere e interpreta información del texto.</c:v>
                </c:pt>
                <c:pt idx="2">
                  <c:v>Reflexiona y evalúa la forma, el contenido y contexto</c:v>
                </c:pt>
              </c:strCache>
            </c:strRef>
          </c:cat>
          <c:val>
            <c:numRef>
              <c:f>'PRIMERO SEC'!$C$30:$E$30</c:f>
              <c:numCache>
                <c:formatCode>0%</c:formatCode>
                <c:ptCount val="3"/>
                <c:pt idx="0">
                  <c:v>0.4</c:v>
                </c:pt>
                <c:pt idx="1">
                  <c:v>0.42857142857142855</c:v>
                </c:pt>
                <c:pt idx="2">
                  <c:v>0.58333333333333337</c:v>
                </c:pt>
              </c:numCache>
            </c:numRef>
          </c:val>
          <c:extLst>
            <c:ext xmlns:c16="http://schemas.microsoft.com/office/drawing/2014/chart" uri="{C3380CC4-5D6E-409C-BE32-E72D297353CC}">
              <c16:uniqueId val="{00000000-1B24-9447-A202-601DF5AEC2FA}"/>
            </c:ext>
          </c:extLst>
        </c:ser>
        <c:ser>
          <c:idx val="1"/>
          <c:order val="1"/>
          <c:tx>
            <c:strRef>
              <c:f>'PRIMERO SEC'!$B$31</c:f>
              <c:strCache>
                <c:ptCount val="1"/>
                <c:pt idx="0">
                  <c:v>Inadecuadas ( X )</c:v>
                </c:pt>
              </c:strCache>
            </c:strRef>
          </c:tx>
          <c:spPr>
            <a:solidFill>
              <a:srgbClr val="FF5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'PRIMERO SEC'!$C$29:$E$29</c:f>
              <c:strCache>
                <c:ptCount val="3"/>
                <c:pt idx="0">
                  <c:v>Obtiene informacion del texto escrito</c:v>
                </c:pt>
                <c:pt idx="1">
                  <c:v>Infiere e interpreta información del texto.</c:v>
                </c:pt>
                <c:pt idx="2">
                  <c:v>Reflexiona y evalúa la forma, el contenido y contexto</c:v>
                </c:pt>
              </c:strCache>
            </c:strRef>
          </c:cat>
          <c:val>
            <c:numRef>
              <c:f>'PRIMERO SEC'!$C$31:$E$31</c:f>
              <c:numCache>
                <c:formatCode>0%</c:formatCode>
                <c:ptCount val="3"/>
                <c:pt idx="0">
                  <c:v>0.6</c:v>
                </c:pt>
                <c:pt idx="1">
                  <c:v>0.5714285714285714</c:v>
                </c:pt>
                <c:pt idx="2">
                  <c:v>0.41666666666666669</c:v>
                </c:pt>
              </c:numCache>
            </c:numRef>
          </c:val>
          <c:extLst>
            <c:ext xmlns:c16="http://schemas.microsoft.com/office/drawing/2014/chart" uri="{C3380CC4-5D6E-409C-BE32-E72D297353CC}">
              <c16:uniqueId val="{00000001-1B24-9447-A202-601DF5AEC2FA}"/>
            </c:ext>
          </c:extLst>
        </c:ser>
        <c:ser>
          <c:idx val="3"/>
          <c:order val="2"/>
          <c:tx>
            <c:strRef>
              <c:f>'PRIMERO SEC'!$B$32</c:f>
              <c:strCache>
                <c:ptCount val="1"/>
                <c:pt idx="0">
                  <c:v>Omitidas ( − )</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'PRIMERO SEC'!$C$29:$E$29</c:f>
              <c:strCache>
                <c:ptCount val="3"/>
                <c:pt idx="0">
                  <c:v>Obtiene informacion del texto escrito</c:v>
                </c:pt>
                <c:pt idx="1">
                  <c:v>Infiere e interpreta información del texto.</c:v>
                </c:pt>
                <c:pt idx="2">
                  <c:v>Reflexiona y evalúa la forma, el contenido y contexto</c:v>
                </c:pt>
              </c:strCache>
            </c:strRef>
          </c:cat>
          <c:val>
            <c:numRef>
              <c:f>'PRIMERO SEC'!$C$32:$E$32</c:f>
              <c:numCache>
                <c:formatCode>0%</c:formatCode>
                <c:ptCount val="3"/>
                <c:pt idx="0">
                  <c:v>0</c:v>
                </c:pt>
                <c:pt idx="1">
                  <c:v>0</c:v>
                </c:pt>
                <c:pt idx="2">
                  <c:v>0</c:v>
                </c:pt>
              </c:numCache>
            </c:numRef>
          </c:val>
          <c:extLst>
            <c:ext xmlns:c16="http://schemas.microsoft.com/office/drawing/2014/chart" uri="{C3380CC4-5D6E-409C-BE32-E72D297353CC}">
              <c16:uniqueId val="{00000003-1B24-9447-A202-601DF5AEC2FA}"/>
            </c:ext>
          </c:extLst>
        </c:ser>
        <c:dLbls>
          <c:dLblPos val="outEnd"/>
          <c:showLegendKey val="0"/>
          <c:showVal val="1"/>
          <c:showCatName val="0"/>
          <c:showSerName val="0"/>
          <c:showPercent val="0"/>
          <c:showBubbleSize val="0"/>
        </c:dLbls>
        <c:gapWidth val="219"/>
        <c:overlap val="-27"/>
        <c:axId val="323187080"/>
        <c:axId val="323187472"/>
      </c:barChart>
      <c:catAx>
        <c:axId val="323187080"/>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323187472"/>
        <c:crosses val="autoZero"/>
        <c:auto val="1"/>
        <c:lblAlgn val="ctr"/>
        <c:lblOffset val="100"/>
        <c:noMultiLvlLbl val="0"/>
      </c:catAx>
      <c:valAx>
        <c:axId val="323187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23187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200" b="1">
                <a:solidFill>
                  <a:sysClr val="windowText" lastClr="000000"/>
                </a:solidFill>
                <a:latin typeface="Arial" panose="020B0604020202020204" pitchFamily="34" charset="0"/>
                <a:cs typeface="Arial" panose="020B0604020202020204" pitchFamily="34" charset="0"/>
              </a:rPr>
              <a:t>RESUMEN DE RESPUESTAS</a:t>
            </a:r>
          </a:p>
        </c:rich>
      </c:tx>
      <c:layout>
        <c:manualLayout>
          <c:xMode val="edge"/>
          <c:yMode val="edge"/>
          <c:x val="0.238402668416448"/>
          <c:y val="3.240740740740740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PE"/>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0A29-B246-8903-9B274D557FE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A29-B246-8903-9B274D557FE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0A29-B246-8903-9B274D557FE4}"/>
              </c:ext>
            </c:extLst>
          </c:dPt>
          <c:dPt>
            <c:idx val="3"/>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07-48CE-49BD-B167-761D5EEAA466}"/>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'SEGUNDO SEC'!$D$59:$D$62</c:f>
              <c:strCache>
                <c:ptCount val="4"/>
                <c:pt idx="0">
                  <c:v>Adecuadas (p)</c:v>
                </c:pt>
                <c:pt idx="1">
                  <c:v>Parciales (o)</c:v>
                </c:pt>
                <c:pt idx="2">
                  <c:v>Inadecuadas ( X )</c:v>
                </c:pt>
                <c:pt idx="3">
                  <c:v>Omitidas ( − )</c:v>
                </c:pt>
              </c:strCache>
            </c:strRef>
          </c:cat>
          <c:val>
            <c:numRef>
              <c:f>'SEGUNDO SEC'!$AF$59:$AF$62</c:f>
              <c:numCache>
                <c:formatCode>0%</c:formatCode>
                <c:ptCount val="4"/>
                <c:pt idx="0">
                  <c:v>0.36</c:v>
                </c:pt>
                <c:pt idx="1">
                  <c:v>0</c:v>
                </c:pt>
                <c:pt idx="2">
                  <c:v>0.64</c:v>
                </c:pt>
                <c:pt idx="3">
                  <c:v>0</c:v>
                </c:pt>
              </c:numCache>
            </c:numRef>
          </c:val>
          <c:extLst>
            <c:ext xmlns:c16="http://schemas.microsoft.com/office/drawing/2014/chart" uri="{C3380CC4-5D6E-409C-BE32-E72D297353CC}">
              <c16:uniqueId val="{00000008-0A29-B246-8903-9B274D557FE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RESULTADO POR CAPACIDADES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barChart>
        <c:barDir val="col"/>
        <c:grouping val="clustered"/>
        <c:varyColors val="0"/>
        <c:ser>
          <c:idx val="0"/>
          <c:order val="0"/>
          <c:tx>
            <c:v>Adecuadas</c:v>
          </c:tx>
          <c:spPr>
            <a:solidFill>
              <a:srgbClr val="66FF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'SEGUNDO SEC'!$E$77:$G$77</c:f>
              <c:strCache>
                <c:ptCount val="3"/>
                <c:pt idx="0">
                  <c:v>Obtiene informacion del texto escrito</c:v>
                </c:pt>
                <c:pt idx="1">
                  <c:v>Infiere e interpreta información del texto.</c:v>
                </c:pt>
                <c:pt idx="2">
                  <c:v>Reflexiona y evalúa la forma, el contenido y contexto</c:v>
                </c:pt>
              </c:strCache>
            </c:strRef>
          </c:cat>
          <c:val>
            <c:numRef>
              <c:f>'SEGUNDO SEC'!$E$78:$G$78</c:f>
              <c:numCache>
                <c:formatCode>0%</c:formatCode>
                <c:ptCount val="3"/>
                <c:pt idx="0">
                  <c:v>0.4</c:v>
                </c:pt>
                <c:pt idx="1">
                  <c:v>0.3</c:v>
                </c:pt>
                <c:pt idx="2">
                  <c:v>0.4</c:v>
                </c:pt>
              </c:numCache>
            </c:numRef>
          </c:val>
          <c:extLst>
            <c:ext xmlns:c16="http://schemas.microsoft.com/office/drawing/2014/chart" uri="{C3380CC4-5D6E-409C-BE32-E72D297353CC}">
              <c16:uniqueId val="{00000000-9C94-490B-AFD3-D3A3CE0DDDD8}"/>
            </c:ext>
          </c:extLst>
        </c:ser>
        <c:ser>
          <c:idx val="1"/>
          <c:order val="1"/>
          <c:tx>
            <c:v>Parciales</c:v>
          </c:tx>
          <c:spPr>
            <a:solidFill>
              <a:schemeClr val="bg2">
                <a:lumMod val="9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'SEGUNDO SEC'!$E$77:$G$77</c:f>
              <c:strCache>
                <c:ptCount val="3"/>
                <c:pt idx="0">
                  <c:v>Obtiene informacion del texto escrito</c:v>
                </c:pt>
                <c:pt idx="1">
                  <c:v>Infiere e interpreta información del texto.</c:v>
                </c:pt>
                <c:pt idx="2">
                  <c:v>Reflexiona y evalúa la forma, el contenido y contexto</c:v>
                </c:pt>
              </c:strCache>
            </c:strRef>
          </c:cat>
          <c:val>
            <c:numRef>
              <c:f>'SEGUNDO SEC'!$E$79:$G$79</c:f>
              <c:numCache>
                <c:formatCode>0%</c:formatCode>
                <c:ptCount val="3"/>
                <c:pt idx="0">
                  <c:v>0</c:v>
                </c:pt>
                <c:pt idx="1">
                  <c:v>0</c:v>
                </c:pt>
                <c:pt idx="2">
                  <c:v>0</c:v>
                </c:pt>
              </c:numCache>
            </c:numRef>
          </c:val>
          <c:extLst>
            <c:ext xmlns:c16="http://schemas.microsoft.com/office/drawing/2014/chart" uri="{C3380CC4-5D6E-409C-BE32-E72D297353CC}">
              <c16:uniqueId val="{00000001-9C94-490B-AFD3-D3A3CE0DDDD8}"/>
            </c:ext>
          </c:extLst>
        </c:ser>
        <c:ser>
          <c:idx val="2"/>
          <c:order val="2"/>
          <c:tx>
            <c:v>Inadecuadas</c:v>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'SEGUNDO SEC'!$E$77:$G$77</c:f>
              <c:strCache>
                <c:ptCount val="3"/>
                <c:pt idx="0">
                  <c:v>Obtiene informacion del texto escrito</c:v>
                </c:pt>
                <c:pt idx="1">
                  <c:v>Infiere e interpreta información del texto.</c:v>
                </c:pt>
                <c:pt idx="2">
                  <c:v>Reflexiona y evalúa la forma, el contenido y contexto</c:v>
                </c:pt>
              </c:strCache>
            </c:strRef>
          </c:cat>
          <c:val>
            <c:numRef>
              <c:f>'SEGUNDO SEC'!$E$80:$G$80</c:f>
              <c:numCache>
                <c:formatCode>0%</c:formatCode>
                <c:ptCount val="3"/>
                <c:pt idx="0">
                  <c:v>0.6</c:v>
                </c:pt>
                <c:pt idx="1">
                  <c:v>0.7</c:v>
                </c:pt>
                <c:pt idx="2">
                  <c:v>0.6</c:v>
                </c:pt>
              </c:numCache>
            </c:numRef>
          </c:val>
          <c:extLst>
            <c:ext xmlns:c16="http://schemas.microsoft.com/office/drawing/2014/chart" uri="{C3380CC4-5D6E-409C-BE32-E72D297353CC}">
              <c16:uniqueId val="{00000002-9C94-490B-AFD3-D3A3CE0DDDD8}"/>
            </c:ext>
          </c:extLst>
        </c:ser>
        <c:ser>
          <c:idx val="3"/>
          <c:order val="3"/>
          <c:tx>
            <c:v>Omitidas</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'SEGUNDO SEC'!$E$77:$G$77</c:f>
              <c:strCache>
                <c:ptCount val="3"/>
                <c:pt idx="0">
                  <c:v>Obtiene informacion del texto escrito</c:v>
                </c:pt>
                <c:pt idx="1">
                  <c:v>Infiere e interpreta información del texto.</c:v>
                </c:pt>
                <c:pt idx="2">
                  <c:v>Reflexiona y evalúa la forma, el contenido y contexto</c:v>
                </c:pt>
              </c:strCache>
            </c:strRef>
          </c:cat>
          <c:val>
            <c:numRef>
              <c:f>'SEGUNDO SEC'!$E$81:$G$81</c:f>
              <c:numCache>
                <c:formatCode>0%</c:formatCode>
                <c:ptCount val="3"/>
                <c:pt idx="0">
                  <c:v>0</c:v>
                </c:pt>
                <c:pt idx="1">
                  <c:v>0</c:v>
                </c:pt>
                <c:pt idx="2">
                  <c:v>0</c:v>
                </c:pt>
              </c:numCache>
            </c:numRef>
          </c:val>
          <c:extLst>
            <c:ext xmlns:c16="http://schemas.microsoft.com/office/drawing/2014/chart" uri="{C3380CC4-5D6E-409C-BE32-E72D297353CC}">
              <c16:uniqueId val="{00000003-9C94-490B-AFD3-D3A3CE0DDDD8}"/>
            </c:ext>
          </c:extLst>
        </c:ser>
        <c:dLbls>
          <c:showLegendKey val="0"/>
          <c:showVal val="1"/>
          <c:showCatName val="0"/>
          <c:showSerName val="0"/>
          <c:showPercent val="0"/>
          <c:showBubbleSize val="0"/>
        </c:dLbls>
        <c:gapWidth val="150"/>
        <c:overlap val="-25"/>
        <c:axId val="361045200"/>
        <c:axId val="361051472"/>
      </c:barChart>
      <c:catAx>
        <c:axId val="36104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61051472"/>
        <c:crosses val="autoZero"/>
        <c:auto val="1"/>
        <c:lblAlgn val="ctr"/>
        <c:lblOffset val="100"/>
        <c:noMultiLvlLbl val="0"/>
      </c:catAx>
      <c:valAx>
        <c:axId val="361051472"/>
        <c:scaling>
          <c:orientation val="minMax"/>
        </c:scaling>
        <c:delete val="1"/>
        <c:axPos val="l"/>
        <c:numFmt formatCode="0%" sourceLinked="1"/>
        <c:majorTickMark val="none"/>
        <c:minorTickMark val="none"/>
        <c:tickLblPos val="nextTo"/>
        <c:crossAx val="3610452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200" b="1">
                <a:solidFill>
                  <a:sysClr val="windowText" lastClr="000000"/>
                </a:solidFill>
                <a:latin typeface="Arial" panose="020B0604020202020204" pitchFamily="34" charset="0"/>
                <a:cs typeface="Arial" panose="020B0604020202020204" pitchFamily="34" charset="0"/>
              </a:rPr>
              <a:t>RESUMEN DE RESPUESTAS</a:t>
            </a:r>
          </a:p>
        </c:rich>
      </c:tx>
      <c:layout>
        <c:manualLayout>
          <c:xMode val="edge"/>
          <c:yMode val="edge"/>
          <c:x val="0.238402668416448"/>
          <c:y val="3.240740740740740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PE"/>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8B47-D94B-A0AA-C6E6E608025D}"/>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8B47-D94B-A0AA-C6E6E608025D}"/>
              </c:ext>
            </c:extLst>
          </c:dPt>
          <c:dPt>
            <c:idx val="2"/>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05-8B47-D94B-A0AA-C6E6E608025D}"/>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'TERCERO SEC'!$D$49:$D$51</c:f>
              <c:strCache>
                <c:ptCount val="3"/>
                <c:pt idx="0">
                  <c:v>Adecuadas (p)</c:v>
                </c:pt>
                <c:pt idx="1">
                  <c:v>Inadecuadas ( X )</c:v>
                </c:pt>
                <c:pt idx="2">
                  <c:v>Omitidas ( − )</c:v>
                </c:pt>
              </c:strCache>
            </c:strRef>
          </c:cat>
          <c:val>
            <c:numRef>
              <c:f>'TERCERO SEC'!$AE$49:$AE$51</c:f>
              <c:numCache>
                <c:formatCode>0%</c:formatCode>
                <c:ptCount val="3"/>
                <c:pt idx="0">
                  <c:v>0.44</c:v>
                </c:pt>
                <c:pt idx="1">
                  <c:v>0.56000000000000005</c:v>
                </c:pt>
                <c:pt idx="2">
                  <c:v>0</c:v>
                </c:pt>
              </c:numCache>
            </c:numRef>
          </c:val>
          <c:extLst>
            <c:ext xmlns:c16="http://schemas.microsoft.com/office/drawing/2014/chart" uri="{C3380CC4-5D6E-409C-BE32-E72D297353CC}">
              <c16:uniqueId val="{00000008-8B47-D94B-A0AA-C6E6E608025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200" b="1">
                <a:solidFill>
                  <a:sysClr val="windowText" lastClr="000000"/>
                </a:solidFill>
                <a:latin typeface="Arial" panose="020B0604020202020204" pitchFamily="34" charset="0"/>
                <a:cs typeface="Arial" panose="020B0604020202020204" pitchFamily="34" charset="0"/>
              </a:rPr>
              <a:t>RESULTADOS</a:t>
            </a:r>
            <a:r>
              <a:rPr lang="es-PE" sz="1200" b="1" baseline="0">
                <a:solidFill>
                  <a:sysClr val="windowText" lastClr="000000"/>
                </a:solidFill>
                <a:latin typeface="Arial" panose="020B0604020202020204" pitchFamily="34" charset="0"/>
                <a:cs typeface="Arial" panose="020B0604020202020204" pitchFamily="34" charset="0"/>
              </a:rPr>
              <a:t> POR CAPACIDADES</a:t>
            </a:r>
            <a:endParaRPr lang="es-PE" sz="12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0383101537060891"/>
          <c:y val="1.8890952349432045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PE"/>
        </a:p>
      </c:txPr>
    </c:title>
    <c:autoTitleDeleted val="0"/>
    <c:plotArea>
      <c:layout/>
      <c:barChart>
        <c:barDir val="col"/>
        <c:grouping val="clustered"/>
        <c:varyColors val="0"/>
        <c:ser>
          <c:idx val="0"/>
          <c:order val="0"/>
          <c:tx>
            <c:strRef>
              <c:f>'TERCERO SEC'!$D$66</c:f>
              <c:strCache>
                <c:ptCount val="1"/>
                <c:pt idx="0">
                  <c:v>Adecuadas (p)</c:v>
                </c:pt>
              </c:strCache>
            </c:strRef>
          </c:tx>
          <c:spPr>
            <a:solidFill>
              <a:srgbClr val="66FF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'TERCERO SEC'!$E$65:$G$65</c:f>
              <c:strCache>
                <c:ptCount val="3"/>
                <c:pt idx="0">
                  <c:v>Obtiene informacion del texto escrito</c:v>
                </c:pt>
                <c:pt idx="1">
                  <c:v>Infiere e interpreta información del texto.</c:v>
                </c:pt>
                <c:pt idx="2">
                  <c:v>Reflexiona y evalúa la forma, el contenido y contexto</c:v>
                </c:pt>
              </c:strCache>
            </c:strRef>
          </c:cat>
          <c:val>
            <c:numRef>
              <c:f>'TERCERO SEC'!$E$66:$G$66</c:f>
              <c:numCache>
                <c:formatCode>0%</c:formatCode>
                <c:ptCount val="3"/>
                <c:pt idx="0">
                  <c:v>0.55555555555555558</c:v>
                </c:pt>
                <c:pt idx="1">
                  <c:v>0.41666666666666669</c:v>
                </c:pt>
                <c:pt idx="2">
                  <c:v>0.38095238095238093</c:v>
                </c:pt>
              </c:numCache>
            </c:numRef>
          </c:val>
          <c:extLst>
            <c:ext xmlns:c16="http://schemas.microsoft.com/office/drawing/2014/chart" uri="{C3380CC4-5D6E-409C-BE32-E72D297353CC}">
              <c16:uniqueId val="{00000000-1D4B-E748-8F1A-5050C4344B0A}"/>
            </c:ext>
          </c:extLst>
        </c:ser>
        <c:ser>
          <c:idx val="1"/>
          <c:order val="1"/>
          <c:tx>
            <c:strRef>
              <c:f>'TERCERO SEC'!$D$67</c:f>
              <c:strCache>
                <c:ptCount val="1"/>
                <c:pt idx="0">
                  <c:v>Inadecuadas ( X )</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'TERCERO SEC'!$E$65:$G$65</c:f>
              <c:strCache>
                <c:ptCount val="3"/>
                <c:pt idx="0">
                  <c:v>Obtiene informacion del texto escrito</c:v>
                </c:pt>
                <c:pt idx="1">
                  <c:v>Infiere e interpreta información del texto.</c:v>
                </c:pt>
                <c:pt idx="2">
                  <c:v>Reflexiona y evalúa la forma, el contenido y contexto</c:v>
                </c:pt>
              </c:strCache>
            </c:strRef>
          </c:cat>
          <c:val>
            <c:numRef>
              <c:f>'TERCERO SEC'!$E$67:$G$67</c:f>
              <c:numCache>
                <c:formatCode>0%</c:formatCode>
                <c:ptCount val="3"/>
                <c:pt idx="0">
                  <c:v>0.44444444444444442</c:v>
                </c:pt>
                <c:pt idx="1">
                  <c:v>0.58333333333333337</c:v>
                </c:pt>
                <c:pt idx="2">
                  <c:v>0.61904761904761907</c:v>
                </c:pt>
              </c:numCache>
            </c:numRef>
          </c:val>
          <c:extLst>
            <c:ext xmlns:c16="http://schemas.microsoft.com/office/drawing/2014/chart" uri="{C3380CC4-5D6E-409C-BE32-E72D297353CC}">
              <c16:uniqueId val="{00000001-1D4B-E748-8F1A-5050C4344B0A}"/>
            </c:ext>
          </c:extLst>
        </c:ser>
        <c:ser>
          <c:idx val="3"/>
          <c:order val="2"/>
          <c:tx>
            <c:strRef>
              <c:f>'TERCERO SEC'!$D$68</c:f>
              <c:strCache>
                <c:ptCount val="1"/>
                <c:pt idx="0">
                  <c:v>Omitidas ( −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'TERCERO SEC'!$E$65:$G$65</c:f>
              <c:strCache>
                <c:ptCount val="3"/>
                <c:pt idx="0">
                  <c:v>Obtiene informacion del texto escrito</c:v>
                </c:pt>
                <c:pt idx="1">
                  <c:v>Infiere e interpreta información del texto.</c:v>
                </c:pt>
                <c:pt idx="2">
                  <c:v>Reflexiona y evalúa la forma, el contenido y contexto</c:v>
                </c:pt>
              </c:strCache>
            </c:strRef>
          </c:cat>
          <c:val>
            <c:numRef>
              <c:f>'TERCERO SEC'!$E$68:$G$68</c:f>
              <c:numCache>
                <c:formatCode>0%</c:formatCode>
                <c:ptCount val="3"/>
                <c:pt idx="0">
                  <c:v>0</c:v>
                </c:pt>
                <c:pt idx="1">
                  <c:v>0</c:v>
                </c:pt>
                <c:pt idx="2">
                  <c:v>0</c:v>
                </c:pt>
              </c:numCache>
            </c:numRef>
          </c:val>
          <c:extLst>
            <c:ext xmlns:c16="http://schemas.microsoft.com/office/drawing/2014/chart" uri="{C3380CC4-5D6E-409C-BE32-E72D297353CC}">
              <c16:uniqueId val="{00000003-1D4B-E748-8F1A-5050C4344B0A}"/>
            </c:ext>
          </c:extLst>
        </c:ser>
        <c:dLbls>
          <c:dLblPos val="outEnd"/>
          <c:showLegendKey val="0"/>
          <c:showVal val="1"/>
          <c:showCatName val="0"/>
          <c:showSerName val="0"/>
          <c:showPercent val="0"/>
          <c:showBubbleSize val="0"/>
        </c:dLbls>
        <c:gapWidth val="219"/>
        <c:overlap val="-27"/>
        <c:axId val="361046768"/>
        <c:axId val="361044808"/>
      </c:barChart>
      <c:catAx>
        <c:axId val="361046768"/>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361044808"/>
        <c:crosses val="autoZero"/>
        <c:auto val="1"/>
        <c:lblAlgn val="ctr"/>
        <c:lblOffset val="100"/>
        <c:noMultiLvlLbl val="0"/>
      </c:catAx>
      <c:valAx>
        <c:axId val="3610448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61046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200" b="1">
                <a:solidFill>
                  <a:sysClr val="windowText" lastClr="000000"/>
                </a:solidFill>
                <a:latin typeface="Arial" panose="020B0604020202020204" pitchFamily="34" charset="0"/>
                <a:cs typeface="Arial" panose="020B0604020202020204" pitchFamily="34" charset="0"/>
              </a:rPr>
              <a:t>RESUMEN DE RESPUESTAS</a:t>
            </a:r>
          </a:p>
        </c:rich>
      </c:tx>
      <c:layout>
        <c:manualLayout>
          <c:xMode val="edge"/>
          <c:yMode val="edge"/>
          <c:x val="0.238402668416448"/>
          <c:y val="3.240740740740740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PE"/>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E78C-184A-AF7B-793598E44414}"/>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E78C-184A-AF7B-793598E44414}"/>
              </c:ext>
            </c:extLst>
          </c:dPt>
          <c:dPt>
            <c:idx val="2"/>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05-E78C-184A-AF7B-793598E44414}"/>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'CUARTO SEC'!$D$49:$D$51</c:f>
              <c:strCache>
                <c:ptCount val="3"/>
                <c:pt idx="0">
                  <c:v>Adecuadas (p)</c:v>
                </c:pt>
                <c:pt idx="1">
                  <c:v>Inadecuadas ( X )</c:v>
                </c:pt>
                <c:pt idx="2">
                  <c:v>Omitidas ( − )</c:v>
                </c:pt>
              </c:strCache>
            </c:strRef>
          </c:cat>
          <c:val>
            <c:numRef>
              <c:f>'CUARTO SEC'!$AE$49:$AE$51</c:f>
              <c:numCache>
                <c:formatCode>0%</c:formatCode>
                <c:ptCount val="3"/>
                <c:pt idx="0">
                  <c:v>0.53333333333333333</c:v>
                </c:pt>
                <c:pt idx="1">
                  <c:v>0.46666666666666667</c:v>
                </c:pt>
                <c:pt idx="2">
                  <c:v>0</c:v>
                </c:pt>
              </c:numCache>
            </c:numRef>
          </c:val>
          <c:extLst>
            <c:ext xmlns:c16="http://schemas.microsoft.com/office/drawing/2014/chart" uri="{C3380CC4-5D6E-409C-BE32-E72D297353CC}">
              <c16:uniqueId val="{00000008-E78C-184A-AF7B-793598E4441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200" b="1">
                <a:solidFill>
                  <a:sysClr val="windowText" lastClr="000000"/>
                </a:solidFill>
                <a:latin typeface="Arial" panose="020B0604020202020204" pitchFamily="34" charset="0"/>
                <a:cs typeface="Arial" panose="020B0604020202020204" pitchFamily="34" charset="0"/>
              </a:rPr>
              <a:t>RESULTADOS</a:t>
            </a:r>
            <a:r>
              <a:rPr lang="es-PE" sz="1200" b="1" baseline="0">
                <a:solidFill>
                  <a:sysClr val="windowText" lastClr="000000"/>
                </a:solidFill>
                <a:latin typeface="Arial" panose="020B0604020202020204" pitchFamily="34" charset="0"/>
                <a:cs typeface="Arial" panose="020B0604020202020204" pitchFamily="34" charset="0"/>
              </a:rPr>
              <a:t> POR CAPACIDADES</a:t>
            </a:r>
            <a:endParaRPr lang="es-PE" sz="12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PE"/>
        </a:p>
      </c:txPr>
    </c:title>
    <c:autoTitleDeleted val="0"/>
    <c:plotArea>
      <c:layout/>
      <c:barChart>
        <c:barDir val="col"/>
        <c:grouping val="clustered"/>
        <c:varyColors val="0"/>
        <c:ser>
          <c:idx val="0"/>
          <c:order val="0"/>
          <c:tx>
            <c:strRef>
              <c:f>'CUARTO SEC'!$D$66</c:f>
              <c:strCache>
                <c:ptCount val="1"/>
                <c:pt idx="0">
                  <c:v>Adecuadas (p)</c:v>
                </c:pt>
              </c:strCache>
            </c:strRef>
          </c:tx>
          <c:spPr>
            <a:solidFill>
              <a:srgbClr val="66FF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'CUARTO SEC'!$E$65:$G$65</c:f>
              <c:strCache>
                <c:ptCount val="3"/>
                <c:pt idx="0">
                  <c:v>Obtiene informacion del texto escrito</c:v>
                </c:pt>
                <c:pt idx="1">
                  <c:v>Infiere e interpreta información del texto.</c:v>
                </c:pt>
                <c:pt idx="2">
                  <c:v>Reflexiona y evalúa la forma, el contenido y contexto</c:v>
                </c:pt>
              </c:strCache>
            </c:strRef>
          </c:cat>
          <c:val>
            <c:numRef>
              <c:f>'CUARTO SEC'!$E$66:$G$66</c:f>
              <c:numCache>
                <c:formatCode>0%</c:formatCode>
                <c:ptCount val="3"/>
                <c:pt idx="0">
                  <c:v>0.61111111111111116</c:v>
                </c:pt>
                <c:pt idx="1">
                  <c:v>0.54545454545454541</c:v>
                </c:pt>
                <c:pt idx="2">
                  <c:v>0.45833333333333331</c:v>
                </c:pt>
              </c:numCache>
            </c:numRef>
          </c:val>
          <c:extLst>
            <c:ext xmlns:c16="http://schemas.microsoft.com/office/drawing/2014/chart" uri="{C3380CC4-5D6E-409C-BE32-E72D297353CC}">
              <c16:uniqueId val="{00000000-2C59-5246-B2E0-31BD0D5619EF}"/>
            </c:ext>
          </c:extLst>
        </c:ser>
        <c:ser>
          <c:idx val="1"/>
          <c:order val="1"/>
          <c:tx>
            <c:strRef>
              <c:f>'CUARTO SEC'!$D$67</c:f>
              <c:strCache>
                <c:ptCount val="1"/>
                <c:pt idx="0">
                  <c:v>Inadecuadas ( X )</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'CUARTO SEC'!$E$65:$G$65</c:f>
              <c:strCache>
                <c:ptCount val="3"/>
                <c:pt idx="0">
                  <c:v>Obtiene informacion del texto escrito</c:v>
                </c:pt>
                <c:pt idx="1">
                  <c:v>Infiere e interpreta información del texto.</c:v>
                </c:pt>
                <c:pt idx="2">
                  <c:v>Reflexiona y evalúa la forma, el contenido y contexto</c:v>
                </c:pt>
              </c:strCache>
            </c:strRef>
          </c:cat>
          <c:val>
            <c:numRef>
              <c:f>'CUARTO SEC'!$E$67:$G$67</c:f>
              <c:numCache>
                <c:formatCode>0%</c:formatCode>
                <c:ptCount val="3"/>
                <c:pt idx="0">
                  <c:v>0.3888888888888889</c:v>
                </c:pt>
                <c:pt idx="1">
                  <c:v>0.45454545454545453</c:v>
                </c:pt>
                <c:pt idx="2">
                  <c:v>0.54166666666666663</c:v>
                </c:pt>
              </c:numCache>
            </c:numRef>
          </c:val>
          <c:extLst>
            <c:ext xmlns:c16="http://schemas.microsoft.com/office/drawing/2014/chart" uri="{C3380CC4-5D6E-409C-BE32-E72D297353CC}">
              <c16:uniqueId val="{00000001-2C59-5246-B2E0-31BD0D5619EF}"/>
            </c:ext>
          </c:extLst>
        </c:ser>
        <c:ser>
          <c:idx val="3"/>
          <c:order val="2"/>
          <c:tx>
            <c:strRef>
              <c:f>'CUARTO SEC'!$D$68</c:f>
              <c:strCache>
                <c:ptCount val="1"/>
                <c:pt idx="0">
                  <c:v>Omitidas ( −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'CUARTO SEC'!$E$65:$G$65</c:f>
              <c:strCache>
                <c:ptCount val="3"/>
                <c:pt idx="0">
                  <c:v>Obtiene informacion del texto escrito</c:v>
                </c:pt>
                <c:pt idx="1">
                  <c:v>Infiere e interpreta información del texto.</c:v>
                </c:pt>
                <c:pt idx="2">
                  <c:v>Reflexiona y evalúa la forma, el contenido y contexto</c:v>
                </c:pt>
              </c:strCache>
            </c:strRef>
          </c:cat>
          <c:val>
            <c:numRef>
              <c:f>'CUARTO SEC'!$E$68:$G$68</c:f>
              <c:numCache>
                <c:formatCode>0%</c:formatCode>
                <c:ptCount val="3"/>
                <c:pt idx="0">
                  <c:v>0</c:v>
                </c:pt>
                <c:pt idx="1">
                  <c:v>0</c:v>
                </c:pt>
                <c:pt idx="2">
                  <c:v>0</c:v>
                </c:pt>
              </c:numCache>
            </c:numRef>
          </c:val>
          <c:extLst>
            <c:ext xmlns:c16="http://schemas.microsoft.com/office/drawing/2014/chart" uri="{C3380CC4-5D6E-409C-BE32-E72D297353CC}">
              <c16:uniqueId val="{00000003-2C59-5246-B2E0-31BD0D5619EF}"/>
            </c:ext>
          </c:extLst>
        </c:ser>
        <c:dLbls>
          <c:dLblPos val="outEnd"/>
          <c:showLegendKey val="0"/>
          <c:showVal val="1"/>
          <c:showCatName val="0"/>
          <c:showSerName val="0"/>
          <c:showPercent val="0"/>
          <c:showBubbleSize val="0"/>
        </c:dLbls>
        <c:gapWidth val="219"/>
        <c:overlap val="-27"/>
        <c:axId val="361047552"/>
        <c:axId val="361049904"/>
      </c:barChart>
      <c:catAx>
        <c:axId val="36104755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P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crossAx val="361049904"/>
        <c:crosses val="autoZero"/>
        <c:auto val="1"/>
        <c:lblAlgn val="ctr"/>
        <c:lblOffset val="100"/>
        <c:noMultiLvlLbl val="0"/>
      </c:catAx>
      <c:valAx>
        <c:axId val="361049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361047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PE" sz="1200" b="1">
                <a:solidFill>
                  <a:sysClr val="windowText" lastClr="000000"/>
                </a:solidFill>
                <a:latin typeface="Arial" panose="020B0604020202020204" pitchFamily="34" charset="0"/>
                <a:cs typeface="Arial" panose="020B0604020202020204" pitchFamily="34" charset="0"/>
              </a:rPr>
              <a:t>RESUMEN DE RESPUESTAS</a:t>
            </a:r>
          </a:p>
        </c:rich>
      </c:tx>
      <c:layout>
        <c:manualLayout>
          <c:xMode val="edge"/>
          <c:yMode val="edge"/>
          <c:x val="0.22902033540276925"/>
          <c:y val="3.7078667389530875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PE"/>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3914-0444-908E-526B4F7CA778}"/>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3914-0444-908E-526B4F7CA778}"/>
              </c:ext>
            </c:extLst>
          </c:dPt>
          <c:dPt>
            <c:idx val="2"/>
            <c:bubble3D val="0"/>
            <c:spPr>
              <a:solidFill>
                <a:schemeClr val="bg2">
                  <a:lumMod val="50000"/>
                </a:schemeClr>
              </a:solidFill>
              <a:ln w="19050">
                <a:solidFill>
                  <a:schemeClr val="lt1"/>
                </a:solidFill>
              </a:ln>
              <a:effectLst/>
            </c:spPr>
            <c:extLst>
              <c:ext xmlns:c16="http://schemas.microsoft.com/office/drawing/2014/chart" uri="{C3380CC4-5D6E-409C-BE32-E72D297353CC}">
                <c16:uniqueId val="{00000005-3914-0444-908E-526B4F7CA778}"/>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'QUINTO SEC'!$D$49:$D$51</c:f>
              <c:strCache>
                <c:ptCount val="3"/>
                <c:pt idx="0">
                  <c:v>Adecuadas (p)</c:v>
                </c:pt>
                <c:pt idx="1">
                  <c:v>Inadecuadas ( X )</c:v>
                </c:pt>
                <c:pt idx="2">
                  <c:v>Omitidas ( − )</c:v>
                </c:pt>
              </c:strCache>
            </c:strRef>
          </c:cat>
          <c:val>
            <c:numRef>
              <c:f>'QUINTO SEC'!$AE$49:$AE$51</c:f>
              <c:numCache>
                <c:formatCode>0%</c:formatCode>
                <c:ptCount val="3"/>
                <c:pt idx="0">
                  <c:v>0.48</c:v>
                </c:pt>
                <c:pt idx="1">
                  <c:v>0.51</c:v>
                </c:pt>
                <c:pt idx="2">
                  <c:v>0.01</c:v>
                </c:pt>
              </c:numCache>
            </c:numRef>
          </c:val>
          <c:extLst>
            <c:ext xmlns:c16="http://schemas.microsoft.com/office/drawing/2014/chart" uri="{C3380CC4-5D6E-409C-BE32-E72D297353CC}">
              <c16:uniqueId val="{00000008-3914-0444-908E-526B4F7CA77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chart" Target="../charts/chart3.xm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15747</xdr:colOff>
      <xdr:row>33</xdr:row>
      <xdr:rowOff>115186</xdr:rowOff>
    </xdr:from>
    <xdr:to>
      <xdr:col>9</xdr:col>
      <xdr:colOff>35440</xdr:colOff>
      <xdr:row>48</xdr:row>
      <xdr:rowOff>170392</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168869</xdr:colOff>
      <xdr:row>31</xdr:row>
      <xdr:rowOff>11022</xdr:rowOff>
    </xdr:from>
    <xdr:to>
      <xdr:col>27</xdr:col>
      <xdr:colOff>620233</xdr:colOff>
      <xdr:row>48</xdr:row>
      <xdr:rowOff>159488</xdr:rowOff>
    </xdr:to>
    <xdr:graphicFrame macro="">
      <xdr:nvGraphicFramePr>
        <xdr:cNvPr id="15" name="Gráfico 14">
          <a:extLst>
            <a:ext uri="{FF2B5EF4-FFF2-40B4-BE49-F238E27FC236}">
              <a16:creationId xmlns:a16="http://schemas.microsoft.com/office/drawing/2014/main" id="{00000000-0008-0000-00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159277</xdr:colOff>
      <xdr:row>0</xdr:row>
      <xdr:rowOff>101800</xdr:rowOff>
    </xdr:from>
    <xdr:ext cx="2600757" cy="580570"/>
    <xdr:pic>
      <xdr:nvPicPr>
        <xdr:cNvPr id="6" name="image1.png">
          <a:extLst>
            <a:ext uri="{FF2B5EF4-FFF2-40B4-BE49-F238E27FC236}">
              <a16:creationId xmlns:a16="http://schemas.microsoft.com/office/drawing/2014/main" id="{89DB75F3-D5E4-FD4D-BE86-364759F2ED36}"/>
            </a:ext>
          </a:extLst>
        </xdr:cNvPr>
        <xdr:cNvPicPr preferRelativeResize="0"/>
      </xdr:nvPicPr>
      <xdr:blipFill>
        <a:blip xmlns:r="http://schemas.openxmlformats.org/officeDocument/2006/relationships" r:embed="rId3" cstate="print"/>
        <a:stretch>
          <a:fillRect/>
        </a:stretch>
      </xdr:blipFill>
      <xdr:spPr>
        <a:xfrm>
          <a:off x="950585" y="101800"/>
          <a:ext cx="2600757" cy="580570"/>
        </a:xfrm>
        <a:prstGeom prst="rect">
          <a:avLst/>
        </a:prstGeom>
        <a:noFill/>
      </xdr:spPr>
    </xdr:pic>
    <xdr:clientData fLocksWithSheet="0"/>
  </xdr:oneCellAnchor>
  <xdr:twoCellAnchor editAs="oneCell">
    <xdr:from>
      <xdr:col>27</xdr:col>
      <xdr:colOff>854448</xdr:colOff>
      <xdr:row>0</xdr:row>
      <xdr:rowOff>0</xdr:rowOff>
    </xdr:from>
    <xdr:to>
      <xdr:col>29</xdr:col>
      <xdr:colOff>136411</xdr:colOff>
      <xdr:row>4</xdr:row>
      <xdr:rowOff>273252</xdr:rowOff>
    </xdr:to>
    <xdr:pic>
      <xdr:nvPicPr>
        <xdr:cNvPr id="7" name="Picture 7" descr="UGEL22">
          <a:extLst>
            <a:ext uri="{FF2B5EF4-FFF2-40B4-BE49-F238E27FC236}">
              <a16:creationId xmlns:a16="http://schemas.microsoft.com/office/drawing/2014/main" id="{5173AF9B-E3F3-4AB6-A415-49BEFC5559C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623676" y="0"/>
          <a:ext cx="1327036" cy="122575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276602</xdr:colOff>
      <xdr:row>83</xdr:row>
      <xdr:rowOff>170388</xdr:rowOff>
    </xdr:from>
    <xdr:to>
      <xdr:col>10</xdr:col>
      <xdr:colOff>399678</xdr:colOff>
      <xdr:row>98</xdr:row>
      <xdr:rowOff>35587</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32532</xdr:colOff>
      <xdr:row>0</xdr:row>
      <xdr:rowOff>133257</xdr:rowOff>
    </xdr:from>
    <xdr:ext cx="2376088" cy="580570"/>
    <xdr:pic>
      <xdr:nvPicPr>
        <xdr:cNvPr id="5" name="image1.png">
          <a:extLst>
            <a:ext uri="{FF2B5EF4-FFF2-40B4-BE49-F238E27FC236}">
              <a16:creationId xmlns:a16="http://schemas.microsoft.com/office/drawing/2014/main" id="{52595E43-37BC-334C-8FC4-4F4879C4117A}"/>
            </a:ext>
          </a:extLst>
        </xdr:cNvPr>
        <xdr:cNvPicPr preferRelativeResize="0"/>
      </xdr:nvPicPr>
      <xdr:blipFill>
        <a:blip xmlns:r="http://schemas.openxmlformats.org/officeDocument/2006/relationships" r:embed="rId2" cstate="print"/>
        <a:stretch>
          <a:fillRect/>
        </a:stretch>
      </xdr:blipFill>
      <xdr:spPr>
        <a:xfrm>
          <a:off x="873360" y="133257"/>
          <a:ext cx="2376088" cy="580570"/>
        </a:xfrm>
        <a:prstGeom prst="rect">
          <a:avLst/>
        </a:prstGeom>
        <a:noFill/>
      </xdr:spPr>
    </xdr:pic>
    <xdr:clientData fLocksWithSheet="0"/>
  </xdr:oneCellAnchor>
  <xdr:twoCellAnchor>
    <xdr:from>
      <xdr:col>11</xdr:col>
      <xdr:colOff>15003</xdr:colOff>
      <xdr:row>82</xdr:row>
      <xdr:rowOff>181397</xdr:rowOff>
    </xdr:from>
    <xdr:to>
      <xdr:col>22</xdr:col>
      <xdr:colOff>373224</xdr:colOff>
      <xdr:row>98</xdr:row>
      <xdr:rowOff>55891</xdr:rowOff>
    </xdr:to>
    <xdr:graphicFrame macro="">
      <xdr:nvGraphicFramePr>
        <xdr:cNvPr id="12" name="Gráfico 11" descr="DATA&#10;">
          <a:extLst>
            <a:ext uri="{FF2B5EF4-FFF2-40B4-BE49-F238E27FC236}">
              <a16:creationId xmlns:a16="http://schemas.microsoft.com/office/drawing/2014/main" id="{82391923-3511-4C65-BF01-DB520C477C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31</xdr:col>
      <xdr:colOff>0</xdr:colOff>
      <xdr:row>3</xdr:row>
      <xdr:rowOff>0</xdr:rowOff>
    </xdr:from>
    <xdr:to>
      <xdr:col>32</xdr:col>
      <xdr:colOff>219809</xdr:colOff>
      <xdr:row>8</xdr:row>
      <xdr:rowOff>73270</xdr:rowOff>
    </xdr:to>
    <xdr:pic>
      <xdr:nvPicPr>
        <xdr:cNvPr id="6" name="Picture 7" descr="UGEL22">
          <a:extLst>
            <a:ext uri="{FF2B5EF4-FFF2-40B4-BE49-F238E27FC236}">
              <a16:creationId xmlns:a16="http://schemas.microsoft.com/office/drawing/2014/main" id="{20B3C0E3-D7C9-4A8D-A675-6BBB8243586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943385" y="732692"/>
          <a:ext cx="1318847" cy="120161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322492</xdr:colOff>
      <xdr:row>69</xdr:row>
      <xdr:rowOff>25592</xdr:rowOff>
    </xdr:from>
    <xdr:to>
      <xdr:col>10</xdr:col>
      <xdr:colOff>196824</xdr:colOff>
      <xdr:row>83</xdr:row>
      <xdr:rowOff>124061</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272445</xdr:colOff>
      <xdr:row>68</xdr:row>
      <xdr:rowOff>160546</xdr:rowOff>
    </xdr:from>
    <xdr:to>
      <xdr:col>27</xdr:col>
      <xdr:colOff>366519</xdr:colOff>
      <xdr:row>83</xdr:row>
      <xdr:rowOff>50480</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181429</xdr:colOff>
      <xdr:row>0</xdr:row>
      <xdr:rowOff>54430</xdr:rowOff>
    </xdr:from>
    <xdr:ext cx="2693851" cy="580570"/>
    <xdr:pic>
      <xdr:nvPicPr>
        <xdr:cNvPr id="5" name="image1.png">
          <a:extLst>
            <a:ext uri="{FF2B5EF4-FFF2-40B4-BE49-F238E27FC236}">
              <a16:creationId xmlns:a16="http://schemas.microsoft.com/office/drawing/2014/main" id="{2474D8F9-B62F-1146-BCE5-B083683D0F2D}"/>
            </a:ext>
          </a:extLst>
        </xdr:cNvPr>
        <xdr:cNvPicPr preferRelativeResize="0"/>
      </xdr:nvPicPr>
      <xdr:blipFill>
        <a:blip xmlns:r="http://schemas.openxmlformats.org/officeDocument/2006/relationships" r:embed="rId3" cstate="print"/>
        <a:stretch>
          <a:fillRect/>
        </a:stretch>
      </xdr:blipFill>
      <xdr:spPr>
        <a:xfrm>
          <a:off x="181429" y="54430"/>
          <a:ext cx="2693851" cy="580570"/>
        </a:xfrm>
        <a:prstGeom prst="rect">
          <a:avLst/>
        </a:prstGeom>
        <a:noFill/>
      </xdr:spPr>
    </xdr:pic>
    <xdr:clientData fLocksWithSheet="0"/>
  </xdr:oneCellAnchor>
  <xdr:twoCellAnchor editAs="oneCell">
    <xdr:from>
      <xdr:col>29</xdr:col>
      <xdr:colOff>47625</xdr:colOff>
      <xdr:row>1</xdr:row>
      <xdr:rowOff>301625</xdr:rowOff>
    </xdr:from>
    <xdr:to>
      <xdr:col>30</xdr:col>
      <xdr:colOff>445722</xdr:colOff>
      <xdr:row>7</xdr:row>
      <xdr:rowOff>74491</xdr:rowOff>
    </xdr:to>
    <xdr:pic>
      <xdr:nvPicPr>
        <xdr:cNvPr id="6" name="Picture 7" descr="UGEL22">
          <a:extLst>
            <a:ext uri="{FF2B5EF4-FFF2-40B4-BE49-F238E27FC236}">
              <a16:creationId xmlns:a16="http://schemas.microsoft.com/office/drawing/2014/main" id="{84A6CC71-4A56-4D27-A4C9-95E5AE1A0ED4}"/>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747750" y="492125"/>
          <a:ext cx="1318847" cy="120161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118946</xdr:colOff>
      <xdr:row>69</xdr:row>
      <xdr:rowOff>67236</xdr:rowOff>
    </xdr:from>
    <xdr:to>
      <xdr:col>9</xdr:col>
      <xdr:colOff>145677</xdr:colOff>
      <xdr:row>83</xdr:row>
      <xdr:rowOff>119050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268939</xdr:colOff>
      <xdr:row>69</xdr:row>
      <xdr:rowOff>41461</xdr:rowOff>
    </xdr:from>
    <xdr:to>
      <xdr:col>25</xdr:col>
      <xdr:colOff>56028</xdr:colOff>
      <xdr:row>83</xdr:row>
      <xdr:rowOff>117661</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181429</xdr:colOff>
      <xdr:row>0</xdr:row>
      <xdr:rowOff>54430</xdr:rowOff>
    </xdr:from>
    <xdr:ext cx="2068285" cy="580570"/>
    <xdr:pic>
      <xdr:nvPicPr>
        <xdr:cNvPr id="5" name="image1.png">
          <a:extLst>
            <a:ext uri="{FF2B5EF4-FFF2-40B4-BE49-F238E27FC236}">
              <a16:creationId xmlns:a16="http://schemas.microsoft.com/office/drawing/2014/main" id="{089F32F6-2691-5545-92DE-3EA622F762B0}"/>
            </a:ext>
          </a:extLst>
        </xdr:cNvPr>
        <xdr:cNvPicPr preferRelativeResize="0"/>
      </xdr:nvPicPr>
      <xdr:blipFill>
        <a:blip xmlns:r="http://schemas.openxmlformats.org/officeDocument/2006/relationships" r:embed="rId3" cstate="print"/>
        <a:stretch>
          <a:fillRect/>
        </a:stretch>
      </xdr:blipFill>
      <xdr:spPr>
        <a:xfrm>
          <a:off x="181429" y="54430"/>
          <a:ext cx="2068285" cy="580570"/>
        </a:xfrm>
        <a:prstGeom prst="rect">
          <a:avLst/>
        </a:prstGeom>
        <a:noFill/>
      </xdr:spPr>
    </xdr:pic>
    <xdr:clientData fLocksWithSheet="0"/>
  </xdr:oneCellAnchor>
  <xdr:twoCellAnchor editAs="oneCell">
    <xdr:from>
      <xdr:col>28</xdr:col>
      <xdr:colOff>343958</xdr:colOff>
      <xdr:row>1</xdr:row>
      <xdr:rowOff>66146</xdr:rowOff>
    </xdr:from>
    <xdr:to>
      <xdr:col>30</xdr:col>
      <xdr:colOff>339888</xdr:colOff>
      <xdr:row>6</xdr:row>
      <xdr:rowOff>130053</xdr:rowOff>
    </xdr:to>
    <xdr:pic>
      <xdr:nvPicPr>
        <xdr:cNvPr id="6" name="Picture 7" descr="UGEL22">
          <a:extLst>
            <a:ext uri="{FF2B5EF4-FFF2-40B4-BE49-F238E27FC236}">
              <a16:creationId xmlns:a16="http://schemas.microsoft.com/office/drawing/2014/main" id="{FC2B187A-338A-4F05-8691-165747456BB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155208" y="251354"/>
          <a:ext cx="1318847" cy="120161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331858</xdr:colOff>
      <xdr:row>76</xdr:row>
      <xdr:rowOff>44824</xdr:rowOff>
    </xdr:from>
    <xdr:to>
      <xdr:col>11</xdr:col>
      <xdr:colOff>246530</xdr:colOff>
      <xdr:row>90</xdr:row>
      <xdr:rowOff>96638</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214155</xdr:colOff>
      <xdr:row>69</xdr:row>
      <xdr:rowOff>162360</xdr:rowOff>
    </xdr:from>
    <xdr:to>
      <xdr:col>29</xdr:col>
      <xdr:colOff>52916</xdr:colOff>
      <xdr:row>90</xdr:row>
      <xdr:rowOff>52917</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181429</xdr:colOff>
      <xdr:row>0</xdr:row>
      <xdr:rowOff>54430</xdr:rowOff>
    </xdr:from>
    <xdr:ext cx="2882613" cy="580570"/>
    <xdr:pic>
      <xdr:nvPicPr>
        <xdr:cNvPr id="5" name="image1.png">
          <a:extLst>
            <a:ext uri="{FF2B5EF4-FFF2-40B4-BE49-F238E27FC236}">
              <a16:creationId xmlns:a16="http://schemas.microsoft.com/office/drawing/2014/main" id="{D30476C6-7A53-4944-BFC5-91BECDFF99D3}"/>
            </a:ext>
          </a:extLst>
        </xdr:cNvPr>
        <xdr:cNvPicPr preferRelativeResize="0"/>
      </xdr:nvPicPr>
      <xdr:blipFill>
        <a:blip xmlns:r="http://schemas.openxmlformats.org/officeDocument/2006/relationships" r:embed="rId3" cstate="print"/>
        <a:stretch>
          <a:fillRect/>
        </a:stretch>
      </xdr:blipFill>
      <xdr:spPr>
        <a:xfrm>
          <a:off x="181429" y="54430"/>
          <a:ext cx="2882613" cy="580570"/>
        </a:xfrm>
        <a:prstGeom prst="rect">
          <a:avLst/>
        </a:prstGeom>
        <a:noFill/>
      </xdr:spPr>
    </xdr:pic>
    <xdr:clientData fLocksWithSheet="0"/>
  </xdr:oneCellAnchor>
  <xdr:twoCellAnchor editAs="oneCell">
    <xdr:from>
      <xdr:col>29</xdr:col>
      <xdr:colOff>26458</xdr:colOff>
      <xdr:row>1</xdr:row>
      <xdr:rowOff>66147</xdr:rowOff>
    </xdr:from>
    <xdr:to>
      <xdr:col>30</xdr:col>
      <xdr:colOff>406034</xdr:colOff>
      <xdr:row>6</xdr:row>
      <xdr:rowOff>130054</xdr:rowOff>
    </xdr:to>
    <xdr:pic>
      <xdr:nvPicPr>
        <xdr:cNvPr id="7" name="Picture 7" descr="UGEL22">
          <a:extLst>
            <a:ext uri="{FF2B5EF4-FFF2-40B4-BE49-F238E27FC236}">
              <a16:creationId xmlns:a16="http://schemas.microsoft.com/office/drawing/2014/main" id="{C648038E-73B0-4087-89DE-A8318B65EE1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313958" y="251355"/>
          <a:ext cx="1318847" cy="120161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337985</xdr:colOff>
      <xdr:row>0</xdr:row>
      <xdr:rowOff>1</xdr:rowOff>
    </xdr:from>
    <xdr:to>
      <xdr:col>11</xdr:col>
      <xdr:colOff>30726</xdr:colOff>
      <xdr:row>47</xdr:row>
      <xdr:rowOff>30726</xdr:rowOff>
    </xdr:to>
    <xdr:pic>
      <xdr:nvPicPr>
        <xdr:cNvPr id="2" name="Imagen 1">
          <a:extLst>
            <a:ext uri="{FF2B5EF4-FFF2-40B4-BE49-F238E27FC236}">
              <a16:creationId xmlns:a16="http://schemas.microsoft.com/office/drawing/2014/main" id="{69A7607A-649B-4495-952D-B374E1609EF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752" r="10470" b="34516"/>
        <a:stretch/>
      </xdr:blipFill>
      <xdr:spPr bwMode="auto">
        <a:xfrm>
          <a:off x="337985" y="1"/>
          <a:ext cx="8142338" cy="8695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G61"/>
  <sheetViews>
    <sheetView topLeftCell="A16" zoomScale="68" zoomScaleNormal="68" workbookViewId="0">
      <selection activeCell="C5" sqref="C5:N5"/>
    </sheetView>
  </sheetViews>
  <sheetFormatPr baseColWidth="10" defaultRowHeight="15" x14ac:dyDescent="0.25"/>
  <cols>
    <col min="1" max="1" width="5" customWidth="1"/>
    <col min="2" max="2" width="44" customWidth="1"/>
    <col min="3" max="27" width="6.28515625" customWidth="1"/>
    <col min="28" max="28" width="14.28515625" customWidth="1"/>
    <col min="29" max="29" width="16.28515625" customWidth="1"/>
    <col min="30" max="30" width="12.140625" customWidth="1"/>
    <col min="31" max="31" width="7" customWidth="1"/>
    <col min="32" max="32" width="20.7109375" customWidth="1"/>
  </cols>
  <sheetData>
    <row r="1" spans="1:33" x14ac:dyDescent="0.25">
      <c r="G1" s="61"/>
      <c r="H1" s="61"/>
      <c r="I1" s="61"/>
      <c r="J1" s="61"/>
      <c r="K1" s="61"/>
      <c r="L1" s="61"/>
      <c r="M1" s="61"/>
      <c r="N1" s="61"/>
      <c r="O1" s="61"/>
      <c r="P1" s="61"/>
      <c r="Q1" s="61"/>
      <c r="R1" s="61"/>
      <c r="S1" s="61"/>
      <c r="T1" s="61"/>
      <c r="U1" s="61"/>
      <c r="V1" s="61"/>
      <c r="W1" s="61"/>
      <c r="X1" s="61"/>
      <c r="Y1" s="61"/>
      <c r="Z1" s="61"/>
    </row>
    <row r="2" spans="1:33" ht="28.5" x14ac:dyDescent="0.35">
      <c r="B2" s="195" t="s">
        <v>67</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4" spans="1:33" x14ac:dyDescent="0.25">
      <c r="AB4" s="144"/>
      <c r="AC4" s="144"/>
    </row>
    <row r="5" spans="1:33" ht="22.15" customHeight="1" x14ac:dyDescent="0.35">
      <c r="B5" s="134" t="s">
        <v>68</v>
      </c>
      <c r="C5" s="198" t="s">
        <v>112</v>
      </c>
      <c r="D5" s="199"/>
      <c r="E5" s="199"/>
      <c r="F5" s="199"/>
      <c r="G5" s="199"/>
      <c r="H5" s="199"/>
      <c r="I5" s="199"/>
      <c r="J5" s="199"/>
      <c r="K5" s="199"/>
      <c r="L5" s="199"/>
      <c r="M5" s="199"/>
      <c r="N5" s="200"/>
      <c r="P5" s="197" t="s">
        <v>69</v>
      </c>
      <c r="Q5" s="197"/>
      <c r="R5" s="197"/>
      <c r="S5" s="197"/>
      <c r="T5" s="197"/>
      <c r="V5" s="193">
        <v>4</v>
      </c>
      <c r="W5" s="194"/>
    </row>
    <row r="6" spans="1:33" ht="22.15" customHeight="1" x14ac:dyDescent="0.35">
      <c r="B6" s="135" t="s">
        <v>47</v>
      </c>
      <c r="C6" s="196" t="s">
        <v>111</v>
      </c>
      <c r="D6" s="196"/>
      <c r="E6" s="196"/>
      <c r="F6" s="196"/>
      <c r="G6" s="196"/>
      <c r="H6" s="196"/>
      <c r="I6" s="196"/>
      <c r="J6" s="196"/>
      <c r="K6" s="196"/>
      <c r="L6" s="196"/>
      <c r="M6" s="196"/>
      <c r="N6" s="196"/>
      <c r="O6" s="56"/>
      <c r="P6" s="197" t="s">
        <v>78</v>
      </c>
      <c r="Q6" s="197"/>
      <c r="R6" s="197"/>
      <c r="S6" s="197"/>
      <c r="T6" s="197"/>
      <c r="V6" s="213" t="s">
        <v>134</v>
      </c>
      <c r="W6" s="214"/>
      <c r="X6" s="68"/>
      <c r="Y6" s="68"/>
      <c r="AB6" s="192"/>
      <c r="AC6" s="192"/>
      <c r="AD6" s="192"/>
      <c r="AE6" s="192"/>
      <c r="AF6" s="192"/>
    </row>
    <row r="7" spans="1:33" x14ac:dyDescent="0.25">
      <c r="B7" s="56"/>
      <c r="C7" s="56"/>
      <c r="D7" s="56"/>
      <c r="E7" s="56"/>
      <c r="F7" s="56"/>
      <c r="G7" s="56"/>
      <c r="H7" s="56"/>
      <c r="I7" s="56"/>
      <c r="J7" s="56"/>
      <c r="K7" s="56"/>
      <c r="L7" s="56"/>
      <c r="M7" s="56"/>
      <c r="N7" s="56"/>
      <c r="O7" s="56"/>
    </row>
    <row r="8" spans="1:33" ht="51.75" customHeight="1" x14ac:dyDescent="0.25">
      <c r="A8" s="202" t="s">
        <v>38</v>
      </c>
      <c r="B8" s="203"/>
      <c r="C8" s="210" t="s">
        <v>92</v>
      </c>
      <c r="D8" s="211"/>
      <c r="E8" s="211"/>
      <c r="F8" s="211"/>
      <c r="G8" s="212"/>
      <c r="H8" s="204" t="s">
        <v>93</v>
      </c>
      <c r="I8" s="205"/>
      <c r="J8" s="205"/>
      <c r="K8" s="205"/>
      <c r="L8" s="206"/>
      <c r="M8" s="207" t="s">
        <v>94</v>
      </c>
      <c r="N8" s="208"/>
      <c r="O8" s="208"/>
      <c r="P8" s="208"/>
      <c r="Q8" s="209"/>
      <c r="R8" s="207" t="s">
        <v>95</v>
      </c>
      <c r="S8" s="208"/>
      <c r="T8" s="208"/>
      <c r="U8" s="208"/>
      <c r="V8" s="209"/>
      <c r="W8" s="207" t="s">
        <v>96</v>
      </c>
      <c r="X8" s="208"/>
      <c r="Y8" s="208"/>
      <c r="Z8" s="208"/>
      <c r="AA8" s="209"/>
      <c r="AB8" s="201" t="s">
        <v>41</v>
      </c>
      <c r="AC8" s="201"/>
      <c r="AD8" s="201"/>
    </row>
    <row r="9" spans="1:33" ht="22.15" customHeight="1" thickBot="1" x14ac:dyDescent="0.3">
      <c r="A9" s="58" t="s">
        <v>40</v>
      </c>
      <c r="B9" s="66" t="s">
        <v>79</v>
      </c>
      <c r="C9" s="84" t="s">
        <v>1</v>
      </c>
      <c r="D9" s="84" t="s">
        <v>2</v>
      </c>
      <c r="E9" s="84" t="s">
        <v>3</v>
      </c>
      <c r="F9" s="84" t="s">
        <v>4</v>
      </c>
      <c r="G9" s="84" t="s">
        <v>5</v>
      </c>
      <c r="H9" s="84" t="s">
        <v>6</v>
      </c>
      <c r="I9" s="84" t="s">
        <v>7</v>
      </c>
      <c r="J9" s="84" t="s">
        <v>8</v>
      </c>
      <c r="K9" s="84" t="s">
        <v>9</v>
      </c>
      <c r="L9" s="84" t="s">
        <v>10</v>
      </c>
      <c r="M9" s="84" t="s">
        <v>11</v>
      </c>
      <c r="N9" s="84" t="s">
        <v>12</v>
      </c>
      <c r="O9" s="84" t="s">
        <v>13</v>
      </c>
      <c r="P9" s="84" t="s">
        <v>14</v>
      </c>
      <c r="Q9" s="84" t="s">
        <v>15</v>
      </c>
      <c r="R9" s="84" t="s">
        <v>16</v>
      </c>
      <c r="S9" s="84" t="s">
        <v>17</v>
      </c>
      <c r="T9" s="84" t="s">
        <v>18</v>
      </c>
      <c r="U9" s="84" t="s">
        <v>19</v>
      </c>
      <c r="V9" s="84" t="s">
        <v>20</v>
      </c>
      <c r="W9" s="84" t="s">
        <v>21</v>
      </c>
      <c r="X9" s="84" t="s">
        <v>22</v>
      </c>
      <c r="Y9" s="84" t="s">
        <v>23</v>
      </c>
      <c r="Z9" s="84" t="s">
        <v>24</v>
      </c>
      <c r="AA9" s="84" t="s">
        <v>25</v>
      </c>
      <c r="AB9" s="113" t="s">
        <v>54</v>
      </c>
      <c r="AC9" s="115" t="s">
        <v>55</v>
      </c>
      <c r="AD9" s="117" t="s">
        <v>53</v>
      </c>
    </row>
    <row r="10" spans="1:33" ht="19.149999999999999" customHeight="1" x14ac:dyDescent="0.25">
      <c r="A10" s="151">
        <v>1</v>
      </c>
      <c r="B10" s="150" t="s">
        <v>97</v>
      </c>
      <c r="C10" s="64" t="s">
        <v>44</v>
      </c>
      <c r="D10" s="64" t="s">
        <v>51</v>
      </c>
      <c r="E10" s="64" t="s">
        <v>44</v>
      </c>
      <c r="F10" s="64" t="s">
        <v>51</v>
      </c>
      <c r="G10" s="64" t="s">
        <v>44</v>
      </c>
      <c r="H10" s="64" t="s">
        <v>44</v>
      </c>
      <c r="I10" s="64" t="s">
        <v>44</v>
      </c>
      <c r="J10" s="64" t="s">
        <v>51</v>
      </c>
      <c r="K10" s="64" t="s">
        <v>44</v>
      </c>
      <c r="L10" s="64" t="s">
        <v>44</v>
      </c>
      <c r="M10" s="64" t="s">
        <v>51</v>
      </c>
      <c r="N10" s="64" t="s">
        <v>44</v>
      </c>
      <c r="O10" s="64" t="s">
        <v>44</v>
      </c>
      <c r="P10" s="64" t="s">
        <v>44</v>
      </c>
      <c r="Q10" s="64" t="s">
        <v>51</v>
      </c>
      <c r="R10" s="64" t="s">
        <v>44</v>
      </c>
      <c r="S10" s="64" t="s">
        <v>51</v>
      </c>
      <c r="T10" s="64" t="s">
        <v>44</v>
      </c>
      <c r="U10" s="64" t="s">
        <v>44</v>
      </c>
      <c r="V10" s="64" t="s">
        <v>51</v>
      </c>
      <c r="W10" s="64" t="s">
        <v>51</v>
      </c>
      <c r="X10" s="64" t="s">
        <v>51</v>
      </c>
      <c r="Y10" s="64" t="s">
        <v>51</v>
      </c>
      <c r="Z10" s="64" t="s">
        <v>44</v>
      </c>
      <c r="AA10" s="64" t="s">
        <v>51</v>
      </c>
      <c r="AB10" s="114">
        <f>COUNTIF(C10:AA10,"✔")</f>
        <v>11</v>
      </c>
      <c r="AC10" s="116">
        <f>COUNTIF(C10:AA10,"X")</f>
        <v>14</v>
      </c>
      <c r="AD10" s="118">
        <f>COUNTIF(C10:AA10,"–")</f>
        <v>0</v>
      </c>
      <c r="AF10" s="190" t="s">
        <v>46</v>
      </c>
      <c r="AG10" s="191"/>
    </row>
    <row r="11" spans="1:33" ht="19.149999999999999" customHeight="1" x14ac:dyDescent="0.25">
      <c r="A11" s="151">
        <v>2</v>
      </c>
      <c r="B11" s="150" t="s">
        <v>98</v>
      </c>
      <c r="C11" s="64" t="s">
        <v>51</v>
      </c>
      <c r="D11" s="64" t="s">
        <v>51</v>
      </c>
      <c r="E11" s="64" t="s">
        <v>44</v>
      </c>
      <c r="F11" s="64" t="s">
        <v>44</v>
      </c>
      <c r="G11" s="64" t="s">
        <v>44</v>
      </c>
      <c r="H11" s="64" t="s">
        <v>44</v>
      </c>
      <c r="I11" s="64" t="s">
        <v>51</v>
      </c>
      <c r="J11" s="64" t="s">
        <v>44</v>
      </c>
      <c r="K11" s="64" t="s">
        <v>51</v>
      </c>
      <c r="L11" s="64" t="s">
        <v>51</v>
      </c>
      <c r="M11" s="64" t="s">
        <v>51</v>
      </c>
      <c r="N11" s="64" t="s">
        <v>44</v>
      </c>
      <c r="O11" s="64" t="s">
        <v>51</v>
      </c>
      <c r="P11" s="64" t="s">
        <v>51</v>
      </c>
      <c r="Q11" s="64" t="s">
        <v>44</v>
      </c>
      <c r="R11" s="64" t="s">
        <v>44</v>
      </c>
      <c r="S11" s="64" t="s">
        <v>51</v>
      </c>
      <c r="T11" s="64" t="s">
        <v>44</v>
      </c>
      <c r="U11" s="64" t="s">
        <v>44</v>
      </c>
      <c r="V11" s="64" t="s">
        <v>51</v>
      </c>
      <c r="W11" s="64" t="s">
        <v>44</v>
      </c>
      <c r="X11" s="64" t="s">
        <v>51</v>
      </c>
      <c r="Y11" s="64" t="s">
        <v>51</v>
      </c>
      <c r="Z11" s="64" t="s">
        <v>44</v>
      </c>
      <c r="AA11" s="64" t="s">
        <v>44</v>
      </c>
      <c r="AB11" s="114">
        <f t="shared" ref="AB11:AB12" si="0">COUNTIF(C11:AA11,"✔")</f>
        <v>12</v>
      </c>
      <c r="AC11" s="116">
        <f t="shared" ref="AC11:AC12" si="1">COUNTIF(C11:AA11,"X")</f>
        <v>13</v>
      </c>
      <c r="AD11" s="118">
        <f t="shared" ref="AD11:AD12" si="2">COUNTIF(C11:AA11,"–")</f>
        <v>0</v>
      </c>
      <c r="AF11" s="70" t="s">
        <v>48</v>
      </c>
      <c r="AG11" s="71" t="s">
        <v>51</v>
      </c>
    </row>
    <row r="12" spans="1:33" ht="19.149999999999999" customHeight="1" x14ac:dyDescent="0.25">
      <c r="A12" s="151"/>
      <c r="B12" s="55"/>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114">
        <f t="shared" si="0"/>
        <v>0</v>
      </c>
      <c r="AC12" s="116">
        <f t="shared" si="1"/>
        <v>0</v>
      </c>
      <c r="AD12" s="118">
        <f t="shared" si="2"/>
        <v>0</v>
      </c>
      <c r="AF12" s="70" t="s">
        <v>49</v>
      </c>
      <c r="AG12" s="72" t="s">
        <v>44</v>
      </c>
    </row>
    <row r="13" spans="1:33"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33" ht="31.5" customHeight="1" x14ac:dyDescent="0.25">
      <c r="A14" s="1"/>
      <c r="B14" s="9" t="s">
        <v>0</v>
      </c>
      <c r="C14" s="8" t="s">
        <v>1</v>
      </c>
      <c r="D14" s="8" t="s">
        <v>2</v>
      </c>
      <c r="E14" s="8" t="s">
        <v>3</v>
      </c>
      <c r="F14" s="8" t="s">
        <v>4</v>
      </c>
      <c r="G14" s="8" t="s">
        <v>5</v>
      </c>
      <c r="H14" s="8" t="s">
        <v>6</v>
      </c>
      <c r="I14" s="8" t="s">
        <v>7</v>
      </c>
      <c r="J14" s="8" t="s">
        <v>8</v>
      </c>
      <c r="K14" s="8" t="s">
        <v>9</v>
      </c>
      <c r="L14" s="8" t="s">
        <v>10</v>
      </c>
      <c r="M14" s="8" t="s">
        <v>11</v>
      </c>
      <c r="N14" s="8" t="s">
        <v>12</v>
      </c>
      <c r="O14" s="8" t="s">
        <v>13</v>
      </c>
      <c r="P14" s="8" t="s">
        <v>14</v>
      </c>
      <c r="Q14" s="8" t="s">
        <v>15</v>
      </c>
      <c r="R14" s="8" t="s">
        <v>16</v>
      </c>
      <c r="S14" s="8" t="s">
        <v>17</v>
      </c>
      <c r="T14" s="8" t="s">
        <v>18</v>
      </c>
      <c r="U14" s="8" t="s">
        <v>19</v>
      </c>
      <c r="V14" s="8" t="s">
        <v>20</v>
      </c>
      <c r="W14" s="8" t="s">
        <v>21</v>
      </c>
      <c r="X14" s="8" t="s">
        <v>22</v>
      </c>
      <c r="Y14" s="8" t="s">
        <v>23</v>
      </c>
      <c r="Z14" s="8" t="s">
        <v>24</v>
      </c>
      <c r="AA14" s="8" t="s">
        <v>25</v>
      </c>
      <c r="AB14" s="31" t="s">
        <v>30</v>
      </c>
      <c r="AC14" s="6" t="s">
        <v>36</v>
      </c>
    </row>
    <row r="15" spans="1:33" ht="18" customHeight="1" x14ac:dyDescent="0.25">
      <c r="A15" s="1"/>
      <c r="B15" s="10" t="s">
        <v>35</v>
      </c>
      <c r="C15" s="12">
        <f t="shared" ref="C15:AA15" si="3">COUNTIF(C10:C12,"✔")</f>
        <v>1</v>
      </c>
      <c r="D15" s="12">
        <f t="shared" si="3"/>
        <v>2</v>
      </c>
      <c r="E15" s="12">
        <f t="shared" si="3"/>
        <v>0</v>
      </c>
      <c r="F15" s="12">
        <f t="shared" si="3"/>
        <v>1</v>
      </c>
      <c r="G15" s="12">
        <f t="shared" si="3"/>
        <v>0</v>
      </c>
      <c r="H15" s="12">
        <f t="shared" si="3"/>
        <v>0</v>
      </c>
      <c r="I15" s="12">
        <f t="shared" si="3"/>
        <v>1</v>
      </c>
      <c r="J15" s="12">
        <f t="shared" si="3"/>
        <v>1</v>
      </c>
      <c r="K15" s="12">
        <f t="shared" si="3"/>
        <v>1</v>
      </c>
      <c r="L15" s="12">
        <f t="shared" si="3"/>
        <v>1</v>
      </c>
      <c r="M15" s="12">
        <f t="shared" si="3"/>
        <v>2</v>
      </c>
      <c r="N15" s="12">
        <f t="shared" si="3"/>
        <v>0</v>
      </c>
      <c r="O15" s="12">
        <f t="shared" si="3"/>
        <v>1</v>
      </c>
      <c r="P15" s="12">
        <f t="shared" si="3"/>
        <v>1</v>
      </c>
      <c r="Q15" s="12">
        <f t="shared" si="3"/>
        <v>1</v>
      </c>
      <c r="R15" s="12">
        <f t="shared" si="3"/>
        <v>0</v>
      </c>
      <c r="S15" s="12">
        <f t="shared" si="3"/>
        <v>2</v>
      </c>
      <c r="T15" s="12">
        <f t="shared" si="3"/>
        <v>0</v>
      </c>
      <c r="U15" s="12">
        <f t="shared" si="3"/>
        <v>0</v>
      </c>
      <c r="V15" s="12">
        <f t="shared" si="3"/>
        <v>2</v>
      </c>
      <c r="W15" s="12">
        <f t="shared" si="3"/>
        <v>1</v>
      </c>
      <c r="X15" s="12">
        <f t="shared" si="3"/>
        <v>2</v>
      </c>
      <c r="Y15" s="12">
        <f t="shared" si="3"/>
        <v>2</v>
      </c>
      <c r="Z15" s="12">
        <f t="shared" si="3"/>
        <v>0</v>
      </c>
      <c r="AA15" s="12">
        <f t="shared" si="3"/>
        <v>1</v>
      </c>
      <c r="AB15" s="90">
        <f>SUM(C15:AA15)</f>
        <v>23</v>
      </c>
      <c r="AC15" s="14">
        <f>AB15/$AB$18</f>
        <v>0.46</v>
      </c>
    </row>
    <row r="16" spans="1:33" ht="18" customHeight="1" x14ac:dyDescent="0.25">
      <c r="A16" s="1"/>
      <c r="B16" s="69" t="s">
        <v>56</v>
      </c>
      <c r="C16" s="12">
        <f t="shared" ref="C16:AA16" si="4">COUNTIF(C10:C12,"X")</f>
        <v>1</v>
      </c>
      <c r="D16" s="12">
        <f t="shared" si="4"/>
        <v>0</v>
      </c>
      <c r="E16" s="12">
        <f t="shared" si="4"/>
        <v>2</v>
      </c>
      <c r="F16" s="12">
        <f t="shared" si="4"/>
        <v>1</v>
      </c>
      <c r="G16" s="12">
        <f t="shared" si="4"/>
        <v>2</v>
      </c>
      <c r="H16" s="12">
        <f t="shared" si="4"/>
        <v>2</v>
      </c>
      <c r="I16" s="12">
        <f t="shared" si="4"/>
        <v>1</v>
      </c>
      <c r="J16" s="12">
        <f t="shared" si="4"/>
        <v>1</v>
      </c>
      <c r="K16" s="12">
        <f t="shared" si="4"/>
        <v>1</v>
      </c>
      <c r="L16" s="12">
        <f t="shared" si="4"/>
        <v>1</v>
      </c>
      <c r="M16" s="12">
        <f t="shared" si="4"/>
        <v>0</v>
      </c>
      <c r="N16" s="12">
        <f t="shared" si="4"/>
        <v>2</v>
      </c>
      <c r="O16" s="12">
        <f t="shared" si="4"/>
        <v>1</v>
      </c>
      <c r="P16" s="12">
        <f t="shared" si="4"/>
        <v>1</v>
      </c>
      <c r="Q16" s="12">
        <f t="shared" si="4"/>
        <v>1</v>
      </c>
      <c r="R16" s="12">
        <f t="shared" si="4"/>
        <v>2</v>
      </c>
      <c r="S16" s="12">
        <f t="shared" si="4"/>
        <v>0</v>
      </c>
      <c r="T16" s="12">
        <f t="shared" si="4"/>
        <v>2</v>
      </c>
      <c r="U16" s="12">
        <f t="shared" si="4"/>
        <v>2</v>
      </c>
      <c r="V16" s="12">
        <f t="shared" si="4"/>
        <v>0</v>
      </c>
      <c r="W16" s="12">
        <f t="shared" si="4"/>
        <v>1</v>
      </c>
      <c r="X16" s="12">
        <f t="shared" si="4"/>
        <v>0</v>
      </c>
      <c r="Y16" s="12">
        <f t="shared" si="4"/>
        <v>0</v>
      </c>
      <c r="Z16" s="12">
        <f t="shared" si="4"/>
        <v>2</v>
      </c>
      <c r="AA16" s="12">
        <f t="shared" si="4"/>
        <v>1</v>
      </c>
      <c r="AB16" s="91">
        <f>SUM(C16:AA16)</f>
        <v>27</v>
      </c>
      <c r="AC16" s="15">
        <f>AB16/$AB$18</f>
        <v>0.54</v>
      </c>
    </row>
    <row r="17" spans="1:29" ht="18" customHeight="1" x14ac:dyDescent="0.3">
      <c r="A17" s="1"/>
      <c r="B17" s="43" t="s">
        <v>32</v>
      </c>
      <c r="C17" s="12">
        <f t="shared" ref="C17:AA17" si="5">COUNTIF(C10:C12,"–")</f>
        <v>0</v>
      </c>
      <c r="D17" s="12">
        <f t="shared" si="5"/>
        <v>0</v>
      </c>
      <c r="E17" s="12">
        <f t="shared" si="5"/>
        <v>0</v>
      </c>
      <c r="F17" s="12">
        <f t="shared" si="5"/>
        <v>0</v>
      </c>
      <c r="G17" s="12">
        <f t="shared" si="5"/>
        <v>0</v>
      </c>
      <c r="H17" s="12">
        <f t="shared" si="5"/>
        <v>0</v>
      </c>
      <c r="I17" s="12">
        <f t="shared" si="5"/>
        <v>0</v>
      </c>
      <c r="J17" s="12">
        <f t="shared" si="5"/>
        <v>0</v>
      </c>
      <c r="K17" s="12">
        <f t="shared" si="5"/>
        <v>0</v>
      </c>
      <c r="L17" s="12">
        <f t="shared" si="5"/>
        <v>0</v>
      </c>
      <c r="M17" s="12">
        <f t="shared" si="5"/>
        <v>0</v>
      </c>
      <c r="N17" s="12">
        <f t="shared" si="5"/>
        <v>0</v>
      </c>
      <c r="O17" s="12">
        <f t="shared" si="5"/>
        <v>0</v>
      </c>
      <c r="P17" s="12">
        <f t="shared" si="5"/>
        <v>0</v>
      </c>
      <c r="Q17" s="12">
        <f t="shared" si="5"/>
        <v>0</v>
      </c>
      <c r="R17" s="12">
        <f t="shared" si="5"/>
        <v>0</v>
      </c>
      <c r="S17" s="12">
        <f t="shared" si="5"/>
        <v>0</v>
      </c>
      <c r="T17" s="12">
        <f t="shared" si="5"/>
        <v>0</v>
      </c>
      <c r="U17" s="12">
        <f t="shared" si="5"/>
        <v>0</v>
      </c>
      <c r="V17" s="12">
        <f t="shared" si="5"/>
        <v>0</v>
      </c>
      <c r="W17" s="12">
        <f t="shared" si="5"/>
        <v>0</v>
      </c>
      <c r="X17" s="12">
        <f t="shared" si="5"/>
        <v>0</v>
      </c>
      <c r="Y17" s="12">
        <f t="shared" si="5"/>
        <v>0</v>
      </c>
      <c r="Z17" s="12">
        <f t="shared" si="5"/>
        <v>0</v>
      </c>
      <c r="AA17" s="12">
        <f t="shared" si="5"/>
        <v>0</v>
      </c>
      <c r="AB17" s="92">
        <f t="shared" ref="AB17" si="6">SUM(C17:AA17)</f>
        <v>0</v>
      </c>
      <c r="AC17" s="17">
        <f t="shared" ref="AC17:AC18" si="7">AB17/$AB$18</f>
        <v>0</v>
      </c>
    </row>
    <row r="18" spans="1:29" x14ac:dyDescent="0.25">
      <c r="A18" s="1"/>
      <c r="B18" s="13" t="s">
        <v>30</v>
      </c>
      <c r="C18" s="22">
        <f t="shared" ref="C18:AB18" si="8">SUM(C15:C17)</f>
        <v>2</v>
      </c>
      <c r="D18" s="22">
        <f t="shared" si="8"/>
        <v>2</v>
      </c>
      <c r="E18" s="22">
        <f t="shared" si="8"/>
        <v>2</v>
      </c>
      <c r="F18" s="22">
        <f t="shared" si="8"/>
        <v>2</v>
      </c>
      <c r="G18" s="22">
        <f t="shared" si="8"/>
        <v>2</v>
      </c>
      <c r="H18" s="22">
        <f t="shared" si="8"/>
        <v>2</v>
      </c>
      <c r="I18" s="22">
        <f t="shared" si="8"/>
        <v>2</v>
      </c>
      <c r="J18" s="22">
        <f t="shared" si="8"/>
        <v>2</v>
      </c>
      <c r="K18" s="22">
        <f t="shared" si="8"/>
        <v>2</v>
      </c>
      <c r="L18" s="22">
        <f t="shared" si="8"/>
        <v>2</v>
      </c>
      <c r="M18" s="22">
        <f t="shared" si="8"/>
        <v>2</v>
      </c>
      <c r="N18" s="22">
        <f t="shared" si="8"/>
        <v>2</v>
      </c>
      <c r="O18" s="22">
        <f t="shared" si="8"/>
        <v>2</v>
      </c>
      <c r="P18" s="22">
        <f t="shared" si="8"/>
        <v>2</v>
      </c>
      <c r="Q18" s="22">
        <f t="shared" si="8"/>
        <v>2</v>
      </c>
      <c r="R18" s="22">
        <f t="shared" si="8"/>
        <v>2</v>
      </c>
      <c r="S18" s="22">
        <f t="shared" si="8"/>
        <v>2</v>
      </c>
      <c r="T18" s="22">
        <f t="shared" si="8"/>
        <v>2</v>
      </c>
      <c r="U18" s="22">
        <f t="shared" si="8"/>
        <v>2</v>
      </c>
      <c r="V18" s="22">
        <f t="shared" si="8"/>
        <v>2</v>
      </c>
      <c r="W18" s="22">
        <f t="shared" si="8"/>
        <v>2</v>
      </c>
      <c r="X18" s="22">
        <f t="shared" si="8"/>
        <v>2</v>
      </c>
      <c r="Y18" s="22">
        <f t="shared" si="8"/>
        <v>2</v>
      </c>
      <c r="Z18" s="22">
        <f t="shared" si="8"/>
        <v>2</v>
      </c>
      <c r="AA18" s="22">
        <f t="shared" si="8"/>
        <v>2</v>
      </c>
      <c r="AB18" s="22">
        <f t="shared" si="8"/>
        <v>50</v>
      </c>
      <c r="AC18" s="34">
        <f t="shared" si="7"/>
        <v>1</v>
      </c>
    </row>
    <row r="19" spans="1:29"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20" spans="1:29" x14ac:dyDescent="0.25">
      <c r="A20" s="1"/>
      <c r="B20" s="1"/>
      <c r="C20" s="164" t="s">
        <v>26</v>
      </c>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6"/>
    </row>
    <row r="21" spans="1:29" ht="23.25" customHeight="1" x14ac:dyDescent="0.25">
      <c r="A21" s="1"/>
      <c r="B21" s="1"/>
      <c r="C21" s="167" t="s">
        <v>59</v>
      </c>
      <c r="D21" s="168"/>
      <c r="E21" s="168"/>
      <c r="F21" s="168"/>
      <c r="G21" s="169"/>
      <c r="H21" s="177" t="s">
        <v>28</v>
      </c>
      <c r="I21" s="178"/>
      <c r="J21" s="178"/>
      <c r="K21" s="178"/>
      <c r="L21" s="178"/>
      <c r="M21" s="178"/>
      <c r="N21" s="178"/>
      <c r="O21" s="178"/>
      <c r="P21" s="178"/>
      <c r="Q21" s="178"/>
      <c r="R21" s="178"/>
      <c r="S21" s="178"/>
      <c r="T21" s="178"/>
      <c r="U21" s="179"/>
      <c r="V21" s="176" t="s">
        <v>33</v>
      </c>
      <c r="W21" s="176"/>
      <c r="X21" s="176"/>
      <c r="Y21" s="176"/>
      <c r="Z21" s="176"/>
      <c r="AA21" s="176"/>
    </row>
    <row r="22" spans="1:29" x14ac:dyDescent="0.25">
      <c r="A22" s="1"/>
      <c r="B22" s="1"/>
      <c r="C22" s="30" t="s">
        <v>1</v>
      </c>
      <c r="D22" s="30" t="s">
        <v>5</v>
      </c>
      <c r="E22" s="30" t="s">
        <v>6</v>
      </c>
      <c r="F22" s="30" t="s">
        <v>11</v>
      </c>
      <c r="G22" s="30" t="s">
        <v>21</v>
      </c>
      <c r="H22" s="38" t="s">
        <v>2</v>
      </c>
      <c r="I22" s="38" t="s">
        <v>3</v>
      </c>
      <c r="J22" s="38" t="s">
        <v>7</v>
      </c>
      <c r="K22" s="38" t="s">
        <v>8</v>
      </c>
      <c r="L22" s="38" t="s">
        <v>12</v>
      </c>
      <c r="M22" s="38" t="s">
        <v>13</v>
      </c>
      <c r="N22" s="38" t="s">
        <v>14</v>
      </c>
      <c r="O22" s="38" t="s">
        <v>16</v>
      </c>
      <c r="P22" s="38" t="s">
        <v>17</v>
      </c>
      <c r="Q22" s="38" t="s">
        <v>18</v>
      </c>
      <c r="R22" s="39" t="s">
        <v>19</v>
      </c>
      <c r="S22" s="39" t="s">
        <v>22</v>
      </c>
      <c r="T22" s="39" t="s">
        <v>23</v>
      </c>
      <c r="U22" s="39" t="s">
        <v>24</v>
      </c>
      <c r="V22" s="26" t="s">
        <v>4</v>
      </c>
      <c r="W22" s="26" t="s">
        <v>9</v>
      </c>
      <c r="X22" s="26" t="s">
        <v>10</v>
      </c>
      <c r="Y22" s="26" t="s">
        <v>15</v>
      </c>
      <c r="Z22" s="26" t="s">
        <v>20</v>
      </c>
      <c r="AA22" s="26" t="s">
        <v>25</v>
      </c>
    </row>
    <row r="23" spans="1:29" x14ac:dyDescent="0.25">
      <c r="A23" s="1"/>
      <c r="B23" s="27" t="s">
        <v>35</v>
      </c>
      <c r="C23" s="172">
        <f>SUM(C15,G15,H15,M15,W15)</f>
        <v>4</v>
      </c>
      <c r="D23" s="172"/>
      <c r="E23" s="172"/>
      <c r="F23" s="172"/>
      <c r="G23" s="172"/>
      <c r="H23" s="180">
        <f>SUM(D15,E15,I15,J15,N15,O15,P15,R15,S15,T15,U15,X15,Y15,Z15)</f>
        <v>12</v>
      </c>
      <c r="I23" s="181"/>
      <c r="J23" s="181"/>
      <c r="K23" s="181"/>
      <c r="L23" s="181"/>
      <c r="M23" s="181"/>
      <c r="N23" s="181"/>
      <c r="O23" s="181"/>
      <c r="P23" s="181"/>
      <c r="Q23" s="181"/>
      <c r="R23" s="181"/>
      <c r="S23" s="181"/>
      <c r="T23" s="181"/>
      <c r="U23" s="182"/>
      <c r="V23" s="180">
        <f>SUM(F15,K15,L15,Q15,V15,AA15)</f>
        <v>7</v>
      </c>
      <c r="W23" s="181"/>
      <c r="X23" s="181"/>
      <c r="Y23" s="181"/>
      <c r="Z23" s="181"/>
      <c r="AA23" s="182"/>
      <c r="AB23" s="87">
        <f>SUM(C23,H23,V23)</f>
        <v>23</v>
      </c>
    </row>
    <row r="24" spans="1:29" ht="20.25" customHeight="1" x14ac:dyDescent="0.25">
      <c r="A24" s="1"/>
      <c r="B24" s="74" t="s">
        <v>57</v>
      </c>
      <c r="C24" s="186">
        <f>SUM(C16,G16,H16,M16,W16)</f>
        <v>6</v>
      </c>
      <c r="D24" s="186"/>
      <c r="E24" s="186"/>
      <c r="F24" s="186"/>
      <c r="G24" s="186"/>
      <c r="H24" s="183">
        <f>SUM(D16,E16,I16,J16,N16,O16,P16,R16,S16,T16,U16,X16,Y16,Z16)</f>
        <v>16</v>
      </c>
      <c r="I24" s="184"/>
      <c r="J24" s="184"/>
      <c r="K24" s="184"/>
      <c r="L24" s="184"/>
      <c r="M24" s="184"/>
      <c r="N24" s="184"/>
      <c r="O24" s="184"/>
      <c r="P24" s="184"/>
      <c r="Q24" s="184"/>
      <c r="R24" s="184"/>
      <c r="S24" s="184"/>
      <c r="T24" s="184"/>
      <c r="U24" s="185"/>
      <c r="V24" s="183">
        <f>SUM(F16,K16,L16,Q16,V16,AA16)</f>
        <v>5</v>
      </c>
      <c r="W24" s="184"/>
      <c r="X24" s="184"/>
      <c r="Y24" s="184"/>
      <c r="Z24" s="184"/>
      <c r="AA24" s="185"/>
      <c r="AB24" s="88">
        <f>SUM(C24,H24,V24)</f>
        <v>27</v>
      </c>
    </row>
    <row r="25" spans="1:29" ht="18.75" x14ac:dyDescent="0.3">
      <c r="A25" s="1"/>
      <c r="B25" s="42" t="s">
        <v>32</v>
      </c>
      <c r="C25" s="171">
        <f>SUM(C17,G17,H17,M17,W17)</f>
        <v>0</v>
      </c>
      <c r="D25" s="171"/>
      <c r="E25" s="171"/>
      <c r="F25" s="171"/>
      <c r="G25" s="171"/>
      <c r="H25" s="187">
        <f>SUM(D17,E17,I17,J17,N17,O17,P17,R17,S17,T17,U17,X17,Y17,Z17)</f>
        <v>0</v>
      </c>
      <c r="I25" s="188"/>
      <c r="J25" s="188"/>
      <c r="K25" s="188"/>
      <c r="L25" s="188"/>
      <c r="M25" s="188"/>
      <c r="N25" s="188"/>
      <c r="O25" s="188"/>
      <c r="P25" s="188"/>
      <c r="Q25" s="188"/>
      <c r="R25" s="188"/>
      <c r="S25" s="188"/>
      <c r="T25" s="188"/>
      <c r="U25" s="189"/>
      <c r="V25" s="187">
        <f>SUM(F17,K17,L17,Q17,V17,AA17)</f>
        <v>0</v>
      </c>
      <c r="W25" s="188"/>
      <c r="X25" s="188"/>
      <c r="Y25" s="188"/>
      <c r="Z25" s="188"/>
      <c r="AA25" s="189"/>
      <c r="AB25" s="89">
        <f>SUM(C25,H25,V25)</f>
        <v>0</v>
      </c>
    </row>
    <row r="26" spans="1:29" x14ac:dyDescent="0.25">
      <c r="A26" s="1"/>
      <c r="B26" s="25" t="s">
        <v>29</v>
      </c>
      <c r="C26" s="170">
        <f>SUM(C23:G25)</f>
        <v>10</v>
      </c>
      <c r="D26" s="170"/>
      <c r="E26" s="170"/>
      <c r="F26" s="170"/>
      <c r="G26" s="170"/>
      <c r="H26" s="173">
        <f>SUM(H23:U25)</f>
        <v>28</v>
      </c>
      <c r="I26" s="174"/>
      <c r="J26" s="174"/>
      <c r="K26" s="174"/>
      <c r="L26" s="174"/>
      <c r="M26" s="174"/>
      <c r="N26" s="174"/>
      <c r="O26" s="174"/>
      <c r="P26" s="174"/>
      <c r="Q26" s="174"/>
      <c r="R26" s="174"/>
      <c r="S26" s="174"/>
      <c r="T26" s="174"/>
      <c r="U26" s="175"/>
      <c r="V26" s="173">
        <f>SUM(V23:AA25)</f>
        <v>12</v>
      </c>
      <c r="W26" s="174"/>
      <c r="X26" s="174"/>
      <c r="Y26" s="174"/>
      <c r="Z26" s="174"/>
      <c r="AA26" s="175"/>
      <c r="AB26" s="83">
        <f>SUM(C26,H26,V26)</f>
        <v>50</v>
      </c>
    </row>
    <row r="27" spans="1:29"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row>
    <row r="29" spans="1:29" ht="38.25" customHeight="1" x14ac:dyDescent="0.25">
      <c r="B29" s="75" t="s">
        <v>58</v>
      </c>
      <c r="C29" s="76" t="s">
        <v>37</v>
      </c>
      <c r="D29" s="48" t="s">
        <v>28</v>
      </c>
      <c r="E29" s="49" t="s">
        <v>33</v>
      </c>
    </row>
    <row r="30" spans="1:29" x14ac:dyDescent="0.25">
      <c r="B30" s="27" t="s">
        <v>35</v>
      </c>
      <c r="C30" s="37">
        <f>C23/$C$26</f>
        <v>0.4</v>
      </c>
      <c r="D30" s="37">
        <f>H23/$H$26</f>
        <v>0.42857142857142855</v>
      </c>
      <c r="E30" s="37">
        <f>V23/$V$26</f>
        <v>0.58333333333333337</v>
      </c>
    </row>
    <row r="31" spans="1:29" x14ac:dyDescent="0.25">
      <c r="B31" s="74" t="s">
        <v>57</v>
      </c>
      <c r="C31" s="40">
        <f>C24/$C$26</f>
        <v>0.6</v>
      </c>
      <c r="D31" s="40">
        <f>H24/$H$26</f>
        <v>0.5714285714285714</v>
      </c>
      <c r="E31" s="40">
        <f>V24/$V$26</f>
        <v>0.41666666666666669</v>
      </c>
    </row>
    <row r="32" spans="1:29" ht="18.75" x14ac:dyDescent="0.3">
      <c r="B32" s="42" t="s">
        <v>32</v>
      </c>
      <c r="C32" s="16">
        <f>C25/$C$26</f>
        <v>0</v>
      </c>
      <c r="D32" s="16">
        <f>H25/$H$26</f>
        <v>0</v>
      </c>
      <c r="E32" s="16">
        <f>V25/$V$26</f>
        <v>0</v>
      </c>
    </row>
    <row r="33" spans="3:5" x14ac:dyDescent="0.25">
      <c r="C33" s="5">
        <f>SUM(C30:C32)</f>
        <v>1</v>
      </c>
      <c r="D33" s="5">
        <f>SUM(D30:D32)</f>
        <v>1</v>
      </c>
      <c r="E33" s="5">
        <f>SUM(E30:E32)</f>
        <v>1</v>
      </c>
    </row>
    <row r="51" spans="2:28" ht="18.75" x14ac:dyDescent="0.3">
      <c r="B51" s="163" t="s">
        <v>71</v>
      </c>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row>
    <row r="52" spans="2:28" ht="28.9" customHeight="1" x14ac:dyDescent="0.25">
      <c r="B52" s="153" t="s">
        <v>83</v>
      </c>
      <c r="C52" s="154"/>
      <c r="D52" s="154"/>
      <c r="E52" s="155"/>
      <c r="F52" s="159" t="s">
        <v>115</v>
      </c>
      <c r="G52" s="159"/>
      <c r="H52" s="159"/>
      <c r="I52" s="159"/>
      <c r="J52" s="159"/>
      <c r="K52" s="159"/>
      <c r="L52" s="159"/>
      <c r="M52" s="159"/>
      <c r="N52" s="159"/>
      <c r="O52" s="159"/>
      <c r="P52" s="159"/>
      <c r="Q52" s="159"/>
      <c r="R52" s="159"/>
      <c r="S52" s="159"/>
      <c r="T52" s="159"/>
      <c r="U52" s="159"/>
      <c r="V52" s="159"/>
      <c r="W52" s="159"/>
      <c r="X52" s="159"/>
      <c r="Y52" s="159"/>
      <c r="Z52" s="159"/>
      <c r="AA52" s="159"/>
      <c r="AB52" s="160"/>
    </row>
    <row r="53" spans="2:28" ht="31.15" customHeight="1" x14ac:dyDescent="0.25">
      <c r="B53" s="156" t="s">
        <v>80</v>
      </c>
      <c r="C53" s="156"/>
      <c r="D53" s="156"/>
      <c r="E53" s="156"/>
      <c r="F53" s="157" t="s">
        <v>113</v>
      </c>
      <c r="G53" s="157"/>
      <c r="H53" s="157"/>
      <c r="I53" s="157"/>
      <c r="J53" s="157"/>
      <c r="K53" s="157"/>
      <c r="L53" s="157"/>
      <c r="M53" s="157"/>
      <c r="N53" s="157"/>
      <c r="O53" s="157"/>
      <c r="P53" s="157"/>
      <c r="Q53" s="157"/>
      <c r="R53" s="157"/>
      <c r="S53" s="157"/>
      <c r="T53" s="157"/>
      <c r="U53" s="157"/>
      <c r="V53" s="157"/>
      <c r="W53" s="157"/>
      <c r="X53" s="157"/>
      <c r="Y53" s="157"/>
      <c r="Z53" s="157"/>
      <c r="AA53" s="157"/>
      <c r="AB53" s="158"/>
    </row>
    <row r="54" spans="2:28" ht="31.15" customHeight="1" x14ac:dyDescent="0.25">
      <c r="B54" s="156" t="s">
        <v>82</v>
      </c>
      <c r="C54" s="156"/>
      <c r="D54" s="156"/>
      <c r="E54" s="156"/>
      <c r="F54" s="161" t="s">
        <v>114</v>
      </c>
      <c r="G54" s="161"/>
      <c r="H54" s="161"/>
      <c r="I54" s="161"/>
      <c r="J54" s="161"/>
      <c r="K54" s="161"/>
      <c r="L54" s="161"/>
      <c r="M54" s="161"/>
      <c r="N54" s="161"/>
      <c r="O54" s="161"/>
      <c r="P54" s="161"/>
      <c r="Q54" s="161"/>
      <c r="R54" s="161"/>
      <c r="S54" s="161"/>
      <c r="T54" s="161"/>
      <c r="U54" s="161"/>
      <c r="V54" s="161"/>
      <c r="W54" s="161"/>
      <c r="X54" s="161"/>
      <c r="Y54" s="161"/>
      <c r="Z54" s="161"/>
      <c r="AA54" s="161"/>
      <c r="AB54" s="162"/>
    </row>
    <row r="55" spans="2:28" ht="32.450000000000003" customHeight="1" x14ac:dyDescent="0.25">
      <c r="B55" s="156" t="s">
        <v>70</v>
      </c>
      <c r="C55" s="156"/>
      <c r="D55" s="156"/>
      <c r="E55" s="156"/>
      <c r="F55" s="161" t="s">
        <v>116</v>
      </c>
      <c r="G55" s="161"/>
      <c r="H55" s="161"/>
      <c r="I55" s="161"/>
      <c r="J55" s="161"/>
      <c r="K55" s="161"/>
      <c r="L55" s="161"/>
      <c r="M55" s="161"/>
      <c r="N55" s="161"/>
      <c r="O55" s="161"/>
      <c r="P55" s="161"/>
      <c r="Q55" s="161"/>
      <c r="R55" s="161"/>
      <c r="S55" s="161"/>
      <c r="T55" s="161"/>
      <c r="U55" s="161"/>
      <c r="V55" s="161"/>
      <c r="W55" s="161"/>
      <c r="X55" s="161"/>
      <c r="Y55" s="161"/>
      <c r="Z55" s="161"/>
      <c r="AA55" s="161"/>
      <c r="AB55" s="162"/>
    </row>
    <row r="56" spans="2:28" ht="30" customHeight="1" x14ac:dyDescent="0.25">
      <c r="B56" s="156" t="s">
        <v>81</v>
      </c>
      <c r="C56" s="156"/>
      <c r="D56" s="156"/>
      <c r="E56" s="156"/>
      <c r="F56" s="161" t="s">
        <v>117</v>
      </c>
      <c r="G56" s="161"/>
      <c r="H56" s="161"/>
      <c r="I56" s="161"/>
      <c r="J56" s="161"/>
      <c r="K56" s="161"/>
      <c r="L56" s="161"/>
      <c r="M56" s="161"/>
      <c r="N56" s="161"/>
      <c r="O56" s="161"/>
      <c r="P56" s="161"/>
      <c r="Q56" s="161"/>
      <c r="R56" s="161"/>
      <c r="S56" s="161"/>
      <c r="T56" s="161"/>
      <c r="U56" s="161"/>
      <c r="V56" s="161"/>
      <c r="W56" s="161"/>
      <c r="X56" s="161"/>
      <c r="Y56" s="161"/>
      <c r="Z56" s="161"/>
      <c r="AA56" s="161"/>
      <c r="AB56" s="162"/>
    </row>
    <row r="58" spans="2:28" x14ac:dyDescent="0.25">
      <c r="B58" s="143"/>
    </row>
    <row r="60" spans="2:28" x14ac:dyDescent="0.25">
      <c r="B60" s="152"/>
    </row>
    <row r="61" spans="2:28" x14ac:dyDescent="0.25">
      <c r="B61" s="152"/>
    </row>
  </sheetData>
  <mergeCells count="44">
    <mergeCell ref="AF10:AG10"/>
    <mergeCell ref="AB6:AF6"/>
    <mergeCell ref="V5:W5"/>
    <mergeCell ref="B2:AC2"/>
    <mergeCell ref="C6:N6"/>
    <mergeCell ref="P5:T5"/>
    <mergeCell ref="C5:N5"/>
    <mergeCell ref="AB8:AD8"/>
    <mergeCell ref="A8:B8"/>
    <mergeCell ref="H8:L8"/>
    <mergeCell ref="M8:Q8"/>
    <mergeCell ref="C8:G8"/>
    <mergeCell ref="R8:V8"/>
    <mergeCell ref="W8:AA8"/>
    <mergeCell ref="P6:T6"/>
    <mergeCell ref="V6:W6"/>
    <mergeCell ref="C24:G24"/>
    <mergeCell ref="H25:U25"/>
    <mergeCell ref="V23:AA23"/>
    <mergeCell ref="V24:AA24"/>
    <mergeCell ref="V25:AA25"/>
    <mergeCell ref="B51:AB51"/>
    <mergeCell ref="B55:E55"/>
    <mergeCell ref="F56:AB56"/>
    <mergeCell ref="B54:E54"/>
    <mergeCell ref="C20:AA20"/>
    <mergeCell ref="C21:G21"/>
    <mergeCell ref="C26:G26"/>
    <mergeCell ref="C25:G25"/>
    <mergeCell ref="C23:G23"/>
    <mergeCell ref="B56:E56"/>
    <mergeCell ref="V26:AA26"/>
    <mergeCell ref="V21:AA21"/>
    <mergeCell ref="H21:U21"/>
    <mergeCell ref="H26:U26"/>
    <mergeCell ref="H23:U23"/>
    <mergeCell ref="H24:U24"/>
    <mergeCell ref="B60:B61"/>
    <mergeCell ref="B52:E52"/>
    <mergeCell ref="B53:E53"/>
    <mergeCell ref="F53:AB53"/>
    <mergeCell ref="F52:AB52"/>
    <mergeCell ref="F54:AB54"/>
    <mergeCell ref="F55:AB55"/>
  </mergeCells>
  <dataValidations count="1">
    <dataValidation type="list" allowBlank="1" showInputMessage="1" showErrorMessage="1" sqref="C10:AA12" xr:uid="{00000000-0002-0000-0000-000000000000}">
      <formula1>$AG$11:$AG$12</formula1>
    </dataValidation>
  </dataValidations>
  <pageMargins left="0.7" right="0.7" top="0.75" bottom="0.75" header="0.3" footer="0.3"/>
  <pageSetup paperSize="9"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C1:AJ108"/>
  <sheetViews>
    <sheetView topLeftCell="A16" zoomScale="89" zoomScaleNormal="89" workbookViewId="0">
      <selection activeCell="X8" sqref="X8:Y8"/>
    </sheetView>
  </sheetViews>
  <sheetFormatPr baseColWidth="10" defaultRowHeight="15" x14ac:dyDescent="0.25"/>
  <cols>
    <col min="1" max="1" width="7.7109375" customWidth="1"/>
    <col min="2" max="2" width="0" hidden="1" customWidth="1"/>
    <col min="3" max="3" width="4.42578125" customWidth="1"/>
    <col min="4" max="4" width="38.7109375" customWidth="1"/>
    <col min="5" max="29" width="6.28515625" customWidth="1"/>
    <col min="30" max="31" width="14.42578125" customWidth="1"/>
    <col min="32" max="32" width="16.42578125" customWidth="1"/>
    <col min="33" max="33" width="14.28515625" customWidth="1"/>
    <col min="34" max="34" width="7" customWidth="1"/>
    <col min="35" max="35" width="27.7109375" customWidth="1"/>
  </cols>
  <sheetData>
    <row r="1" spans="3:36" x14ac:dyDescent="0.25">
      <c r="I1" s="61"/>
      <c r="J1" s="61"/>
      <c r="K1" s="61"/>
      <c r="L1" s="61"/>
      <c r="M1" s="61"/>
      <c r="N1" s="61"/>
      <c r="O1" s="61"/>
      <c r="P1" s="61"/>
      <c r="Q1" s="61"/>
      <c r="R1" s="61"/>
      <c r="S1" s="61"/>
      <c r="T1" s="61"/>
      <c r="U1" s="61"/>
      <c r="V1" s="61"/>
      <c r="W1" s="61"/>
      <c r="X1" s="61"/>
      <c r="Y1" s="61"/>
      <c r="Z1" s="61"/>
      <c r="AA1" s="61"/>
      <c r="AB1" s="61"/>
    </row>
    <row r="2" spans="3:36" ht="27.75" x14ac:dyDescent="0.4">
      <c r="D2" s="216" t="s">
        <v>66</v>
      </c>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row>
    <row r="6" spans="3:36" x14ac:dyDescent="0.25">
      <c r="AF6" s="145"/>
    </row>
    <row r="7" spans="3:36" ht="22.15" customHeight="1" x14ac:dyDescent="0.35">
      <c r="D7" s="134" t="s">
        <v>68</v>
      </c>
      <c r="E7" s="217" t="s">
        <v>110</v>
      </c>
      <c r="F7" s="218"/>
      <c r="G7" s="218"/>
      <c r="H7" s="218"/>
      <c r="I7" s="218"/>
      <c r="J7" s="218"/>
      <c r="K7" s="218"/>
      <c r="L7" s="218"/>
      <c r="M7" s="218"/>
      <c r="N7" s="218"/>
      <c r="O7" s="218"/>
      <c r="P7" s="219"/>
      <c r="R7" s="197" t="s">
        <v>69</v>
      </c>
      <c r="S7" s="197"/>
      <c r="T7" s="197"/>
      <c r="U7" s="197"/>
      <c r="V7" s="197"/>
      <c r="X7" s="213">
        <v>1</v>
      </c>
      <c r="Y7" s="214"/>
    </row>
    <row r="8" spans="3:36" ht="22.15" customHeight="1" x14ac:dyDescent="0.35">
      <c r="D8" s="135" t="s">
        <v>47</v>
      </c>
      <c r="E8" s="220" t="s">
        <v>111</v>
      </c>
      <c r="F8" s="220"/>
      <c r="G8" s="220"/>
      <c r="H8" s="220"/>
      <c r="I8" s="220"/>
      <c r="J8" s="220"/>
      <c r="K8" s="220"/>
      <c r="L8" s="220"/>
      <c r="M8" s="220"/>
      <c r="N8" s="220"/>
      <c r="O8" s="220"/>
      <c r="P8" s="220"/>
      <c r="Q8" s="56"/>
      <c r="R8" s="197" t="s">
        <v>78</v>
      </c>
      <c r="S8" s="197"/>
      <c r="T8" s="197"/>
      <c r="U8" s="197"/>
      <c r="V8" s="197"/>
      <c r="X8" s="213" t="s">
        <v>134</v>
      </c>
      <c r="Y8" s="214"/>
      <c r="Z8" s="68"/>
      <c r="AA8" s="68"/>
      <c r="AD8" s="192"/>
      <c r="AE8" s="192"/>
      <c r="AF8" s="192"/>
      <c r="AG8" s="192"/>
      <c r="AH8" s="192"/>
      <c r="AI8" s="192"/>
    </row>
    <row r="9" spans="3:36" x14ac:dyDescent="0.25">
      <c r="D9" s="56"/>
      <c r="E9" s="56"/>
      <c r="F9" s="56"/>
      <c r="G9" s="56"/>
      <c r="H9" s="56"/>
      <c r="I9" s="56"/>
      <c r="J9" s="56"/>
      <c r="K9" s="56"/>
      <c r="L9" s="56"/>
      <c r="M9" s="56"/>
      <c r="N9" s="56"/>
      <c r="O9" s="56"/>
      <c r="P9" s="56"/>
      <c r="Q9" s="56"/>
    </row>
    <row r="10" spans="3:36" ht="56.25" customHeight="1" x14ac:dyDescent="0.25">
      <c r="C10" s="202" t="s">
        <v>38</v>
      </c>
      <c r="D10" s="203"/>
      <c r="E10" s="210" t="s">
        <v>92</v>
      </c>
      <c r="F10" s="211"/>
      <c r="G10" s="211"/>
      <c r="H10" s="211"/>
      <c r="I10" s="212"/>
      <c r="J10" s="207" t="s">
        <v>93</v>
      </c>
      <c r="K10" s="208"/>
      <c r="L10" s="208"/>
      <c r="M10" s="208"/>
      <c r="N10" s="209"/>
      <c r="O10" s="207" t="s">
        <v>94</v>
      </c>
      <c r="P10" s="208"/>
      <c r="Q10" s="208"/>
      <c r="R10" s="208"/>
      <c r="S10" s="209"/>
      <c r="T10" s="207" t="s">
        <v>95</v>
      </c>
      <c r="U10" s="208"/>
      <c r="V10" s="208"/>
      <c r="W10" s="208"/>
      <c r="X10" s="209"/>
      <c r="Y10" s="207" t="s">
        <v>96</v>
      </c>
      <c r="Z10" s="208"/>
      <c r="AA10" s="208"/>
      <c r="AB10" s="208"/>
      <c r="AC10" s="209"/>
      <c r="AD10" s="221" t="s">
        <v>41</v>
      </c>
      <c r="AE10" s="221"/>
      <c r="AF10" s="221"/>
      <c r="AG10" s="221"/>
    </row>
    <row r="11" spans="3:36" ht="18" thickBot="1" x14ac:dyDescent="0.3">
      <c r="C11" s="65" t="s">
        <v>40</v>
      </c>
      <c r="D11" s="79" t="s">
        <v>39</v>
      </c>
      <c r="E11" s="84" t="s">
        <v>1</v>
      </c>
      <c r="F11" s="84" t="s">
        <v>2</v>
      </c>
      <c r="G11" s="84" t="s">
        <v>3</v>
      </c>
      <c r="H11" s="84" t="s">
        <v>4</v>
      </c>
      <c r="I11" s="84" t="s">
        <v>5</v>
      </c>
      <c r="J11" s="84" t="s">
        <v>6</v>
      </c>
      <c r="K11" s="84" t="s">
        <v>7</v>
      </c>
      <c r="L11" s="84" t="s">
        <v>8</v>
      </c>
      <c r="M11" s="84" t="s">
        <v>9</v>
      </c>
      <c r="N11" s="84" t="s">
        <v>10</v>
      </c>
      <c r="O11" s="84" t="s">
        <v>11</v>
      </c>
      <c r="P11" s="84" t="s">
        <v>12</v>
      </c>
      <c r="Q11" s="84" t="s">
        <v>13</v>
      </c>
      <c r="R11" s="84" t="s">
        <v>14</v>
      </c>
      <c r="S11" s="84" t="s">
        <v>15</v>
      </c>
      <c r="T11" s="84" t="s">
        <v>16</v>
      </c>
      <c r="U11" s="84" t="s">
        <v>17</v>
      </c>
      <c r="V11" s="84" t="s">
        <v>18</v>
      </c>
      <c r="W11" s="84" t="s">
        <v>19</v>
      </c>
      <c r="X11" s="84" t="s">
        <v>20</v>
      </c>
      <c r="Y11" s="84" t="s">
        <v>21</v>
      </c>
      <c r="Z11" s="84" t="s">
        <v>22</v>
      </c>
      <c r="AA11" s="84" t="s">
        <v>23</v>
      </c>
      <c r="AB11" s="84" t="s">
        <v>24</v>
      </c>
      <c r="AC11" s="84" t="s">
        <v>25</v>
      </c>
      <c r="AD11" s="109" t="s">
        <v>54</v>
      </c>
      <c r="AE11" s="112" t="s">
        <v>75</v>
      </c>
      <c r="AF11" s="119" t="s">
        <v>42</v>
      </c>
      <c r="AG11" s="110" t="s">
        <v>53</v>
      </c>
    </row>
    <row r="12" spans="3:36" ht="15.75" x14ac:dyDescent="0.25">
      <c r="C12" s="57">
        <v>1</v>
      </c>
      <c r="D12" s="55" t="s">
        <v>108</v>
      </c>
      <c r="E12" s="64" t="s">
        <v>44</v>
      </c>
      <c r="F12" s="64" t="s">
        <v>51</v>
      </c>
      <c r="G12" s="64" t="s">
        <v>44</v>
      </c>
      <c r="H12" s="64" t="s">
        <v>51</v>
      </c>
      <c r="I12" s="64" t="s">
        <v>44</v>
      </c>
      <c r="J12" s="64" t="s">
        <v>51</v>
      </c>
      <c r="K12" s="64" t="s">
        <v>51</v>
      </c>
      <c r="L12" s="64" t="s">
        <v>51</v>
      </c>
      <c r="M12" s="64" t="s">
        <v>44</v>
      </c>
      <c r="N12" s="64" t="s">
        <v>44</v>
      </c>
      <c r="O12" s="64" t="s">
        <v>44</v>
      </c>
      <c r="P12" s="64" t="s">
        <v>44</v>
      </c>
      <c r="Q12" s="64" t="s">
        <v>51</v>
      </c>
      <c r="R12" s="64" t="s">
        <v>44</v>
      </c>
      <c r="S12" s="64" t="s">
        <v>44</v>
      </c>
      <c r="T12" s="64" t="s">
        <v>51</v>
      </c>
      <c r="U12" s="64" t="s">
        <v>44</v>
      </c>
      <c r="V12" s="64" t="s">
        <v>51</v>
      </c>
      <c r="W12" s="64" t="s">
        <v>44</v>
      </c>
      <c r="X12" s="64" t="s">
        <v>44</v>
      </c>
      <c r="Y12" s="64" t="s">
        <v>44</v>
      </c>
      <c r="Z12" s="64" t="s">
        <v>44</v>
      </c>
      <c r="AA12" s="64" t="s">
        <v>51</v>
      </c>
      <c r="AB12" s="64" t="s">
        <v>44</v>
      </c>
      <c r="AC12" s="64" t="s">
        <v>44</v>
      </c>
      <c r="AD12" s="95">
        <f>COUNTIF(E12:AC12,"✔")</f>
        <v>9</v>
      </c>
      <c r="AE12" s="94">
        <f>COUNTIF(F12:AD12,"O")</f>
        <v>0</v>
      </c>
      <c r="AF12" s="120">
        <f>COUNTIF(E12:AC12,"X")</f>
        <v>16</v>
      </c>
      <c r="AG12" s="111">
        <f>COUNTIF(E12:AC12,"–")</f>
        <v>0</v>
      </c>
      <c r="AI12" s="190" t="s">
        <v>46</v>
      </c>
      <c r="AJ12" s="191"/>
    </row>
    <row r="13" spans="3:36" ht="15.75" x14ac:dyDescent="0.25">
      <c r="C13" s="57">
        <v>2</v>
      </c>
      <c r="D13" s="55"/>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95">
        <f t="shared" ref="AD13:AD45" si="0">COUNTIF(E13:AC13,"✔")</f>
        <v>0</v>
      </c>
      <c r="AE13" s="94">
        <f t="shared" ref="AE13:AE45" si="1">COUNTIF(F13:AD13,"O")</f>
        <v>0</v>
      </c>
      <c r="AF13" s="120">
        <f t="shared" ref="AF13:AF45" si="2">COUNTIF(E13:AC13,"X")</f>
        <v>0</v>
      </c>
      <c r="AG13" s="111">
        <f t="shared" ref="AG13:AG45" si="3">COUNTIF(E13:AC13,"–")</f>
        <v>0</v>
      </c>
      <c r="AI13" s="77" t="s">
        <v>48</v>
      </c>
      <c r="AJ13" s="71" t="s">
        <v>51</v>
      </c>
    </row>
    <row r="14" spans="3:36" ht="17.25" x14ac:dyDescent="0.25">
      <c r="C14" s="57">
        <v>3</v>
      </c>
      <c r="D14" s="55"/>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95">
        <f t="shared" si="0"/>
        <v>0</v>
      </c>
      <c r="AE14" s="94">
        <f t="shared" si="1"/>
        <v>0</v>
      </c>
      <c r="AF14" s="120">
        <f t="shared" si="2"/>
        <v>0</v>
      </c>
      <c r="AG14" s="111">
        <f t="shared" si="3"/>
        <v>0</v>
      </c>
      <c r="AI14" s="77" t="s">
        <v>72</v>
      </c>
      <c r="AJ14" s="96" t="s">
        <v>73</v>
      </c>
    </row>
    <row r="15" spans="3:36" ht="15.75" x14ac:dyDescent="0.25">
      <c r="C15" s="57">
        <v>4</v>
      </c>
      <c r="D15" s="55"/>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95">
        <f t="shared" si="0"/>
        <v>0</v>
      </c>
      <c r="AE15" s="94">
        <f t="shared" si="1"/>
        <v>0</v>
      </c>
      <c r="AF15" s="120">
        <f t="shared" si="2"/>
        <v>0</v>
      </c>
      <c r="AG15" s="111">
        <f t="shared" si="3"/>
        <v>0</v>
      </c>
      <c r="AI15" s="77" t="s">
        <v>49</v>
      </c>
      <c r="AJ15" s="72" t="s">
        <v>44</v>
      </c>
    </row>
    <row r="16" spans="3:36" ht="19.5" thickBot="1" x14ac:dyDescent="0.3">
      <c r="C16" s="57">
        <v>5</v>
      </c>
      <c r="D16" s="55"/>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95">
        <f t="shared" si="0"/>
        <v>0</v>
      </c>
      <c r="AE16" s="94">
        <f t="shared" si="1"/>
        <v>0</v>
      </c>
      <c r="AF16" s="120">
        <f t="shared" si="2"/>
        <v>0</v>
      </c>
      <c r="AG16" s="111">
        <f t="shared" si="3"/>
        <v>0</v>
      </c>
      <c r="AI16" s="78" t="s">
        <v>50</v>
      </c>
      <c r="AJ16" s="73" t="s">
        <v>52</v>
      </c>
    </row>
    <row r="17" spans="3:33" ht="15.75" x14ac:dyDescent="0.25">
      <c r="C17" s="57">
        <v>6</v>
      </c>
      <c r="D17" s="55"/>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95">
        <f t="shared" si="0"/>
        <v>0</v>
      </c>
      <c r="AE17" s="94">
        <f t="shared" si="1"/>
        <v>0</v>
      </c>
      <c r="AF17" s="120">
        <f t="shared" si="2"/>
        <v>0</v>
      </c>
      <c r="AG17" s="111">
        <f t="shared" si="3"/>
        <v>0</v>
      </c>
    </row>
    <row r="18" spans="3:33" ht="15.75" x14ac:dyDescent="0.25">
      <c r="C18" s="57">
        <v>7</v>
      </c>
      <c r="D18" s="55"/>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95">
        <f t="shared" si="0"/>
        <v>0</v>
      </c>
      <c r="AE18" s="94">
        <f t="shared" si="1"/>
        <v>0</v>
      </c>
      <c r="AF18" s="120">
        <f t="shared" si="2"/>
        <v>0</v>
      </c>
      <c r="AG18" s="111">
        <f t="shared" si="3"/>
        <v>0</v>
      </c>
    </row>
    <row r="19" spans="3:33" ht="15.75" x14ac:dyDescent="0.25">
      <c r="C19" s="57">
        <v>8</v>
      </c>
      <c r="D19" s="55"/>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95">
        <f t="shared" si="0"/>
        <v>0</v>
      </c>
      <c r="AE19" s="94">
        <f t="shared" si="1"/>
        <v>0</v>
      </c>
      <c r="AF19" s="120">
        <f t="shared" si="2"/>
        <v>0</v>
      </c>
      <c r="AG19" s="111">
        <f t="shared" si="3"/>
        <v>0</v>
      </c>
    </row>
    <row r="20" spans="3:33" ht="15.75" x14ac:dyDescent="0.25">
      <c r="C20" s="57">
        <v>9</v>
      </c>
      <c r="D20" s="55"/>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95">
        <f t="shared" si="0"/>
        <v>0</v>
      </c>
      <c r="AE20" s="94">
        <f t="shared" si="1"/>
        <v>0</v>
      </c>
      <c r="AF20" s="120">
        <f t="shared" si="2"/>
        <v>0</v>
      </c>
      <c r="AG20" s="111">
        <f t="shared" si="3"/>
        <v>0</v>
      </c>
    </row>
    <row r="21" spans="3:33" ht="15.75" x14ac:dyDescent="0.25">
      <c r="C21" s="57">
        <v>10</v>
      </c>
      <c r="D21" s="55"/>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95">
        <f t="shared" si="0"/>
        <v>0</v>
      </c>
      <c r="AE21" s="94">
        <f t="shared" si="1"/>
        <v>0</v>
      </c>
      <c r="AF21" s="120">
        <f t="shared" si="2"/>
        <v>0</v>
      </c>
      <c r="AG21" s="111">
        <f t="shared" si="3"/>
        <v>0</v>
      </c>
    </row>
    <row r="22" spans="3:33" ht="15.75" x14ac:dyDescent="0.25">
      <c r="C22" s="57">
        <v>11</v>
      </c>
      <c r="D22" s="55"/>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95">
        <f t="shared" si="0"/>
        <v>0</v>
      </c>
      <c r="AE22" s="94">
        <f t="shared" si="1"/>
        <v>0</v>
      </c>
      <c r="AF22" s="120">
        <f t="shared" si="2"/>
        <v>0</v>
      </c>
      <c r="AG22" s="111">
        <f t="shared" si="3"/>
        <v>0</v>
      </c>
    </row>
    <row r="23" spans="3:33" ht="15.75" x14ac:dyDescent="0.25">
      <c r="C23" s="57">
        <v>12</v>
      </c>
      <c r="D23" s="55"/>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95">
        <f t="shared" si="0"/>
        <v>0</v>
      </c>
      <c r="AE23" s="94">
        <f t="shared" si="1"/>
        <v>0</v>
      </c>
      <c r="AF23" s="120">
        <f t="shared" si="2"/>
        <v>0</v>
      </c>
      <c r="AG23" s="111">
        <f t="shared" si="3"/>
        <v>0</v>
      </c>
    </row>
    <row r="24" spans="3:33" ht="15.75" x14ac:dyDescent="0.25">
      <c r="C24" s="57">
        <v>13</v>
      </c>
      <c r="D24" s="55"/>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95">
        <f t="shared" si="0"/>
        <v>0</v>
      </c>
      <c r="AE24" s="94">
        <f t="shared" si="1"/>
        <v>0</v>
      </c>
      <c r="AF24" s="120">
        <f t="shared" si="2"/>
        <v>0</v>
      </c>
      <c r="AG24" s="111">
        <f t="shared" si="3"/>
        <v>0</v>
      </c>
    </row>
    <row r="25" spans="3:33" ht="15.75" x14ac:dyDescent="0.25">
      <c r="C25" s="57">
        <v>14</v>
      </c>
      <c r="D25" s="55"/>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95">
        <f t="shared" si="0"/>
        <v>0</v>
      </c>
      <c r="AE25" s="94">
        <f t="shared" si="1"/>
        <v>0</v>
      </c>
      <c r="AF25" s="120">
        <f t="shared" si="2"/>
        <v>0</v>
      </c>
      <c r="AG25" s="111">
        <f t="shared" si="3"/>
        <v>0</v>
      </c>
    </row>
    <row r="26" spans="3:33" ht="15.75" x14ac:dyDescent="0.25">
      <c r="C26" s="57">
        <v>15</v>
      </c>
      <c r="D26" s="55"/>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95">
        <f t="shared" si="0"/>
        <v>0</v>
      </c>
      <c r="AE26" s="94">
        <f t="shared" si="1"/>
        <v>0</v>
      </c>
      <c r="AF26" s="120">
        <f t="shared" si="2"/>
        <v>0</v>
      </c>
      <c r="AG26" s="111">
        <f t="shared" si="3"/>
        <v>0</v>
      </c>
    </row>
    <row r="27" spans="3:33" ht="15.75" x14ac:dyDescent="0.25">
      <c r="C27" s="57">
        <v>16</v>
      </c>
      <c r="D27" s="55"/>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95">
        <f t="shared" si="0"/>
        <v>0</v>
      </c>
      <c r="AE27" s="94">
        <f t="shared" si="1"/>
        <v>0</v>
      </c>
      <c r="AF27" s="120">
        <f t="shared" si="2"/>
        <v>0</v>
      </c>
      <c r="AG27" s="111">
        <f t="shared" si="3"/>
        <v>0</v>
      </c>
    </row>
    <row r="28" spans="3:33" ht="15.75" x14ac:dyDescent="0.25">
      <c r="C28" s="57">
        <v>17</v>
      </c>
      <c r="D28" s="55"/>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95">
        <f t="shared" si="0"/>
        <v>0</v>
      </c>
      <c r="AE28" s="94">
        <f t="shared" si="1"/>
        <v>0</v>
      </c>
      <c r="AF28" s="120">
        <f t="shared" si="2"/>
        <v>0</v>
      </c>
      <c r="AG28" s="111">
        <f t="shared" si="3"/>
        <v>0</v>
      </c>
    </row>
    <row r="29" spans="3:33" ht="15.75" x14ac:dyDescent="0.25">
      <c r="C29" s="57">
        <v>18</v>
      </c>
      <c r="D29" s="55"/>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95">
        <f t="shared" si="0"/>
        <v>0</v>
      </c>
      <c r="AE29" s="94">
        <f t="shared" si="1"/>
        <v>0</v>
      </c>
      <c r="AF29" s="120">
        <f t="shared" si="2"/>
        <v>0</v>
      </c>
      <c r="AG29" s="111">
        <f t="shared" si="3"/>
        <v>0</v>
      </c>
    </row>
    <row r="30" spans="3:33" ht="15.75" x14ac:dyDescent="0.25">
      <c r="C30" s="57">
        <v>19</v>
      </c>
      <c r="D30" s="55"/>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95">
        <f t="shared" si="0"/>
        <v>0</v>
      </c>
      <c r="AE30" s="94">
        <f t="shared" si="1"/>
        <v>0</v>
      </c>
      <c r="AF30" s="120">
        <f t="shared" si="2"/>
        <v>0</v>
      </c>
      <c r="AG30" s="111">
        <f t="shared" si="3"/>
        <v>0</v>
      </c>
    </row>
    <row r="31" spans="3:33" ht="15.75" x14ac:dyDescent="0.25">
      <c r="C31" s="57">
        <v>20</v>
      </c>
      <c r="D31" s="55"/>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95">
        <f t="shared" si="0"/>
        <v>0</v>
      </c>
      <c r="AE31" s="94">
        <f t="shared" si="1"/>
        <v>0</v>
      </c>
      <c r="AF31" s="120">
        <f t="shared" si="2"/>
        <v>0</v>
      </c>
      <c r="AG31" s="111">
        <f t="shared" si="3"/>
        <v>0</v>
      </c>
    </row>
    <row r="32" spans="3:33" ht="15.75" x14ac:dyDescent="0.25">
      <c r="C32" s="57">
        <v>21</v>
      </c>
      <c r="D32" s="55"/>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95">
        <f t="shared" si="0"/>
        <v>0</v>
      </c>
      <c r="AE32" s="94">
        <f t="shared" si="1"/>
        <v>0</v>
      </c>
      <c r="AF32" s="120">
        <f t="shared" si="2"/>
        <v>0</v>
      </c>
      <c r="AG32" s="111">
        <f t="shared" si="3"/>
        <v>0</v>
      </c>
    </row>
    <row r="33" spans="3:33" ht="15.75" x14ac:dyDescent="0.25">
      <c r="C33" s="57">
        <v>22</v>
      </c>
      <c r="D33" s="55"/>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95">
        <f t="shared" si="0"/>
        <v>0</v>
      </c>
      <c r="AE33" s="94">
        <f t="shared" si="1"/>
        <v>0</v>
      </c>
      <c r="AF33" s="120">
        <f t="shared" si="2"/>
        <v>0</v>
      </c>
      <c r="AG33" s="111">
        <f t="shared" si="3"/>
        <v>0</v>
      </c>
    </row>
    <row r="34" spans="3:33" ht="15.75" x14ac:dyDescent="0.25">
      <c r="C34" s="57">
        <v>23</v>
      </c>
      <c r="D34" s="55"/>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95">
        <f t="shared" si="0"/>
        <v>0</v>
      </c>
      <c r="AE34" s="94">
        <f t="shared" si="1"/>
        <v>0</v>
      </c>
      <c r="AF34" s="120">
        <f t="shared" si="2"/>
        <v>0</v>
      </c>
      <c r="AG34" s="111">
        <f t="shared" si="3"/>
        <v>0</v>
      </c>
    </row>
    <row r="35" spans="3:33" ht="15.75" x14ac:dyDescent="0.25">
      <c r="C35" s="57">
        <v>24</v>
      </c>
      <c r="D35" s="55"/>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95">
        <f t="shared" si="0"/>
        <v>0</v>
      </c>
      <c r="AE35" s="94">
        <f t="shared" si="1"/>
        <v>0</v>
      </c>
      <c r="AF35" s="120">
        <f t="shared" si="2"/>
        <v>0</v>
      </c>
      <c r="AG35" s="111">
        <f t="shared" si="3"/>
        <v>0</v>
      </c>
    </row>
    <row r="36" spans="3:33" ht="15.75" x14ac:dyDescent="0.25">
      <c r="C36" s="57">
        <v>25</v>
      </c>
      <c r="D36" s="55"/>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95">
        <f t="shared" si="0"/>
        <v>0</v>
      </c>
      <c r="AE36" s="94">
        <f t="shared" si="1"/>
        <v>0</v>
      </c>
      <c r="AF36" s="120">
        <f t="shared" si="2"/>
        <v>0</v>
      </c>
      <c r="AG36" s="111">
        <f t="shared" si="3"/>
        <v>0</v>
      </c>
    </row>
    <row r="37" spans="3:33" ht="15.75" x14ac:dyDescent="0.25">
      <c r="C37" s="57">
        <v>26</v>
      </c>
      <c r="D37" s="55"/>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95">
        <f t="shared" si="0"/>
        <v>0</v>
      </c>
      <c r="AE37" s="94">
        <f t="shared" si="1"/>
        <v>0</v>
      </c>
      <c r="AF37" s="120">
        <f t="shared" si="2"/>
        <v>0</v>
      </c>
      <c r="AG37" s="111">
        <f t="shared" si="3"/>
        <v>0</v>
      </c>
    </row>
    <row r="38" spans="3:33" ht="15.75" x14ac:dyDescent="0.25">
      <c r="C38" s="57">
        <v>27</v>
      </c>
      <c r="D38" s="55"/>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95">
        <f t="shared" si="0"/>
        <v>0</v>
      </c>
      <c r="AE38" s="94">
        <f t="shared" si="1"/>
        <v>0</v>
      </c>
      <c r="AF38" s="120">
        <f t="shared" si="2"/>
        <v>0</v>
      </c>
      <c r="AG38" s="111">
        <f t="shared" si="3"/>
        <v>0</v>
      </c>
    </row>
    <row r="39" spans="3:33" ht="15.75" x14ac:dyDescent="0.25">
      <c r="C39" s="57">
        <v>28</v>
      </c>
      <c r="D39" s="55"/>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95">
        <f t="shared" si="0"/>
        <v>0</v>
      </c>
      <c r="AE39" s="94">
        <f t="shared" si="1"/>
        <v>0</v>
      </c>
      <c r="AF39" s="120">
        <f t="shared" si="2"/>
        <v>0</v>
      </c>
      <c r="AG39" s="111">
        <f t="shared" si="3"/>
        <v>0</v>
      </c>
    </row>
    <row r="40" spans="3:33" ht="15.75" x14ac:dyDescent="0.25">
      <c r="C40" s="57">
        <v>29</v>
      </c>
      <c r="D40" s="55"/>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95">
        <f t="shared" si="0"/>
        <v>0</v>
      </c>
      <c r="AE40" s="94">
        <f t="shared" si="1"/>
        <v>0</v>
      </c>
      <c r="AF40" s="120">
        <f t="shared" si="2"/>
        <v>0</v>
      </c>
      <c r="AG40" s="111">
        <f t="shared" si="3"/>
        <v>0</v>
      </c>
    </row>
    <row r="41" spans="3:33" ht="15.75" x14ac:dyDescent="0.25">
      <c r="C41" s="57">
        <v>30</v>
      </c>
      <c r="D41" s="55"/>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95">
        <f t="shared" si="0"/>
        <v>0</v>
      </c>
      <c r="AE41" s="94">
        <f t="shared" si="1"/>
        <v>0</v>
      </c>
      <c r="AF41" s="120">
        <f t="shared" si="2"/>
        <v>0</v>
      </c>
      <c r="AG41" s="111">
        <f t="shared" si="3"/>
        <v>0</v>
      </c>
    </row>
    <row r="42" spans="3:33" ht="15.75" x14ac:dyDescent="0.25">
      <c r="C42" s="57">
        <v>31</v>
      </c>
      <c r="D42" s="55"/>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95">
        <f t="shared" si="0"/>
        <v>0</v>
      </c>
      <c r="AE42" s="94">
        <f t="shared" si="1"/>
        <v>0</v>
      </c>
      <c r="AF42" s="120">
        <f t="shared" si="2"/>
        <v>0</v>
      </c>
      <c r="AG42" s="111">
        <f t="shared" si="3"/>
        <v>0</v>
      </c>
    </row>
    <row r="43" spans="3:33" ht="15.75" x14ac:dyDescent="0.25">
      <c r="C43" s="57">
        <v>32</v>
      </c>
      <c r="D43" s="55"/>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95">
        <f t="shared" si="0"/>
        <v>0</v>
      </c>
      <c r="AE43" s="94">
        <f t="shared" si="1"/>
        <v>0</v>
      </c>
      <c r="AF43" s="120">
        <f t="shared" si="2"/>
        <v>0</v>
      </c>
      <c r="AG43" s="111">
        <f t="shared" si="3"/>
        <v>0</v>
      </c>
    </row>
    <row r="44" spans="3:33" ht="15.75" x14ac:dyDescent="0.25">
      <c r="C44" s="57">
        <v>33</v>
      </c>
      <c r="D44" s="5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95">
        <f t="shared" si="0"/>
        <v>0</v>
      </c>
      <c r="AE44" s="94">
        <f t="shared" si="1"/>
        <v>0</v>
      </c>
      <c r="AF44" s="120">
        <f t="shared" si="2"/>
        <v>0</v>
      </c>
      <c r="AG44" s="111">
        <f t="shared" si="3"/>
        <v>0</v>
      </c>
    </row>
    <row r="45" spans="3:33" ht="15.75" x14ac:dyDescent="0.25">
      <c r="C45" s="57">
        <v>34</v>
      </c>
      <c r="D45" s="55"/>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95">
        <f t="shared" si="0"/>
        <v>0</v>
      </c>
      <c r="AE45" s="94">
        <f t="shared" si="1"/>
        <v>0</v>
      </c>
      <c r="AF45" s="120">
        <f t="shared" si="2"/>
        <v>0</v>
      </c>
      <c r="AG45" s="111">
        <f t="shared" si="3"/>
        <v>0</v>
      </c>
    </row>
    <row r="46" spans="3:33" x14ac:dyDescent="0.25">
      <c r="D46" s="56"/>
      <c r="E46" s="56"/>
      <c r="F46" s="56"/>
      <c r="G46" s="56"/>
      <c r="H46" s="56"/>
      <c r="I46" s="56"/>
      <c r="J46" s="56"/>
      <c r="K46" s="56"/>
      <c r="L46" s="56"/>
      <c r="M46" s="56"/>
      <c r="N46" s="56"/>
      <c r="O46" s="56"/>
      <c r="P46" s="56"/>
      <c r="Q46" s="56"/>
    </row>
    <row r="47" spans="3:33" hidden="1" x14ac:dyDescent="0.25">
      <c r="D47" s="56"/>
      <c r="E47" s="56"/>
      <c r="F47" s="56"/>
      <c r="G47" s="56"/>
      <c r="H47" s="56"/>
      <c r="I47" s="56"/>
      <c r="J47" s="56"/>
      <c r="K47" s="56"/>
      <c r="L47" s="56"/>
      <c r="M47" s="56"/>
      <c r="N47" s="56"/>
      <c r="O47" s="56"/>
      <c r="P47" s="56"/>
      <c r="Q47" s="56"/>
    </row>
    <row r="48" spans="3:33" hidden="1" x14ac:dyDescent="0.25">
      <c r="D48" s="56"/>
      <c r="E48" s="56"/>
      <c r="F48" s="56"/>
      <c r="G48" s="56"/>
      <c r="H48" s="56"/>
      <c r="I48" s="56"/>
      <c r="J48" s="56"/>
      <c r="K48" s="56"/>
      <c r="L48" s="56"/>
      <c r="M48" s="56"/>
      <c r="N48" s="56"/>
      <c r="O48" s="56"/>
      <c r="P48" s="56"/>
      <c r="Q48" s="56"/>
    </row>
    <row r="49" spans="3:32" hidden="1" x14ac:dyDescent="0.25">
      <c r="D49" s="56"/>
      <c r="E49" s="56"/>
      <c r="F49" s="56"/>
      <c r="G49" s="56"/>
      <c r="H49" s="56"/>
      <c r="I49" s="56"/>
      <c r="J49" s="56"/>
      <c r="K49" s="56"/>
      <c r="L49" s="56"/>
      <c r="M49" s="56"/>
      <c r="N49" s="56"/>
      <c r="O49" s="56"/>
      <c r="P49" s="56"/>
      <c r="Q49" s="56"/>
    </row>
    <row r="50" spans="3:32" hidden="1" x14ac:dyDescent="0.25">
      <c r="D50" s="56"/>
      <c r="E50" s="56"/>
      <c r="F50" s="56"/>
      <c r="G50" s="56"/>
      <c r="H50" s="56"/>
      <c r="I50" s="56"/>
      <c r="J50" s="56"/>
      <c r="K50" s="56"/>
      <c r="L50" s="56"/>
      <c r="M50" s="56"/>
      <c r="N50" s="56"/>
      <c r="O50" s="56"/>
      <c r="P50" s="56"/>
      <c r="Q50" s="56"/>
    </row>
    <row r="51" spans="3:32" hidden="1" x14ac:dyDescent="0.25">
      <c r="D51" s="56"/>
      <c r="E51" s="56"/>
      <c r="F51" s="56"/>
      <c r="G51" s="56"/>
      <c r="H51" s="56"/>
      <c r="I51" s="56"/>
      <c r="J51" s="56"/>
      <c r="K51" s="56"/>
      <c r="L51" s="56"/>
      <c r="M51" s="56"/>
      <c r="N51" s="56"/>
      <c r="O51" s="56"/>
      <c r="P51" s="56"/>
      <c r="Q51" s="56"/>
    </row>
    <row r="52" spans="3:32" hidden="1" x14ac:dyDescent="0.25">
      <c r="D52" s="56"/>
      <c r="E52" s="56"/>
      <c r="F52" s="56"/>
      <c r="G52" s="56"/>
      <c r="H52" s="56"/>
      <c r="I52" s="56"/>
      <c r="J52" s="56"/>
      <c r="K52" s="56"/>
      <c r="L52" s="56"/>
      <c r="M52" s="56"/>
      <c r="N52" s="56"/>
      <c r="O52" s="56"/>
      <c r="P52" s="56"/>
      <c r="Q52" s="56"/>
    </row>
    <row r="53" spans="3:32" hidden="1" x14ac:dyDescent="0.25">
      <c r="D53" s="56"/>
      <c r="E53" s="56"/>
      <c r="F53" s="56"/>
      <c r="G53" s="56"/>
      <c r="H53" s="56"/>
      <c r="I53" s="56"/>
      <c r="J53" s="56"/>
      <c r="K53" s="56"/>
      <c r="L53" s="56"/>
      <c r="M53" s="56"/>
      <c r="N53" s="56"/>
      <c r="O53" s="56"/>
      <c r="P53" s="56"/>
      <c r="Q53" s="56"/>
    </row>
    <row r="54" spans="3:32" hidden="1" x14ac:dyDescent="0.25">
      <c r="D54" s="56"/>
      <c r="E54" s="56"/>
      <c r="F54" s="56"/>
      <c r="G54" s="56"/>
      <c r="H54" s="56"/>
      <c r="I54" s="56"/>
      <c r="J54" s="56"/>
      <c r="K54" s="56"/>
      <c r="L54" s="56"/>
      <c r="M54" s="56"/>
      <c r="N54" s="56"/>
      <c r="O54" s="56"/>
      <c r="P54" s="56"/>
      <c r="Q54" s="56"/>
    </row>
    <row r="55" spans="3:32" x14ac:dyDescent="0.25">
      <c r="D55" s="56"/>
      <c r="E55" s="56"/>
      <c r="F55" s="56"/>
      <c r="G55" s="56"/>
      <c r="H55" s="56"/>
      <c r="I55" s="56"/>
      <c r="J55" s="56"/>
      <c r="K55" s="56"/>
      <c r="L55" s="56"/>
      <c r="M55" s="56"/>
      <c r="N55" s="56"/>
      <c r="O55" s="56"/>
      <c r="P55" s="56"/>
      <c r="Q55" s="56"/>
    </row>
    <row r="57" spans="3:32" x14ac:dyDescent="0.2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3:32" ht="31.5" customHeight="1" x14ac:dyDescent="0.25">
      <c r="C58" s="1"/>
      <c r="D58" s="9" t="s">
        <v>0</v>
      </c>
      <c r="E58" s="8" t="s">
        <v>1</v>
      </c>
      <c r="F58" s="8" t="s">
        <v>2</v>
      </c>
      <c r="G58" s="8" t="s">
        <v>3</v>
      </c>
      <c r="H58" s="8" t="s">
        <v>4</v>
      </c>
      <c r="I58" s="8" t="s">
        <v>5</v>
      </c>
      <c r="J58" s="8" t="s">
        <v>6</v>
      </c>
      <c r="K58" s="8" t="s">
        <v>7</v>
      </c>
      <c r="L58" s="8" t="s">
        <v>8</v>
      </c>
      <c r="M58" s="8" t="s">
        <v>9</v>
      </c>
      <c r="N58" s="8" t="s">
        <v>10</v>
      </c>
      <c r="O58" s="8" t="s">
        <v>11</v>
      </c>
      <c r="P58" s="8" t="s">
        <v>12</v>
      </c>
      <c r="Q58" s="8" t="s">
        <v>13</v>
      </c>
      <c r="R58" s="8" t="s">
        <v>14</v>
      </c>
      <c r="S58" s="8" t="s">
        <v>15</v>
      </c>
      <c r="T58" s="8" t="s">
        <v>16</v>
      </c>
      <c r="U58" s="8" t="s">
        <v>17</v>
      </c>
      <c r="V58" s="8" t="s">
        <v>18</v>
      </c>
      <c r="W58" s="8" t="s">
        <v>19</v>
      </c>
      <c r="X58" s="8" t="s">
        <v>20</v>
      </c>
      <c r="Y58" s="8" t="s">
        <v>21</v>
      </c>
      <c r="Z58" s="8" t="s">
        <v>22</v>
      </c>
      <c r="AA58" s="8" t="s">
        <v>23</v>
      </c>
      <c r="AB58" s="8" t="s">
        <v>24</v>
      </c>
      <c r="AC58" s="8" t="s">
        <v>25</v>
      </c>
      <c r="AD58" s="31" t="s">
        <v>30</v>
      </c>
      <c r="AE58" s="101"/>
      <c r="AF58" s="6" t="s">
        <v>36</v>
      </c>
    </row>
    <row r="59" spans="3:32" x14ac:dyDescent="0.25">
      <c r="C59" s="1"/>
      <c r="D59" s="10" t="s">
        <v>35</v>
      </c>
      <c r="E59" s="12">
        <f>COUNTIF(E12:E45,"✔")</f>
        <v>0</v>
      </c>
      <c r="F59" s="12">
        <f t="shared" ref="F59:AC59" si="4">COUNTIF(F12:F45,"✔")</f>
        <v>1</v>
      </c>
      <c r="G59" s="12">
        <f t="shared" si="4"/>
        <v>0</v>
      </c>
      <c r="H59" s="12">
        <f t="shared" si="4"/>
        <v>1</v>
      </c>
      <c r="I59" s="12">
        <f t="shared" si="4"/>
        <v>0</v>
      </c>
      <c r="J59" s="12">
        <f t="shared" si="4"/>
        <v>1</v>
      </c>
      <c r="K59" s="12">
        <f t="shared" si="4"/>
        <v>1</v>
      </c>
      <c r="L59" s="12">
        <f t="shared" si="4"/>
        <v>1</v>
      </c>
      <c r="M59" s="12">
        <f t="shared" si="4"/>
        <v>0</v>
      </c>
      <c r="N59" s="12">
        <f t="shared" si="4"/>
        <v>0</v>
      </c>
      <c r="O59" s="12">
        <f t="shared" si="4"/>
        <v>0</v>
      </c>
      <c r="P59" s="12">
        <f t="shared" si="4"/>
        <v>0</v>
      </c>
      <c r="Q59" s="12">
        <f t="shared" si="4"/>
        <v>1</v>
      </c>
      <c r="R59" s="12">
        <f t="shared" si="4"/>
        <v>0</v>
      </c>
      <c r="S59" s="12">
        <f t="shared" si="4"/>
        <v>0</v>
      </c>
      <c r="T59" s="12">
        <f t="shared" si="4"/>
        <v>1</v>
      </c>
      <c r="U59" s="12">
        <f t="shared" si="4"/>
        <v>0</v>
      </c>
      <c r="V59" s="12">
        <f t="shared" si="4"/>
        <v>1</v>
      </c>
      <c r="W59" s="12">
        <f t="shared" si="4"/>
        <v>0</v>
      </c>
      <c r="X59" s="12">
        <f t="shared" si="4"/>
        <v>0</v>
      </c>
      <c r="Y59" s="12">
        <f t="shared" si="4"/>
        <v>0</v>
      </c>
      <c r="Z59" s="12">
        <f t="shared" si="4"/>
        <v>0</v>
      </c>
      <c r="AA59" s="12">
        <f t="shared" si="4"/>
        <v>1</v>
      </c>
      <c r="AB59" s="12">
        <f t="shared" si="4"/>
        <v>0</v>
      </c>
      <c r="AC59" s="12">
        <f t="shared" si="4"/>
        <v>0</v>
      </c>
      <c r="AD59" s="90">
        <f>SUM(E59:AC59)</f>
        <v>9</v>
      </c>
      <c r="AE59" s="102"/>
      <c r="AF59" s="103">
        <f>AD59/$AD$63</f>
        <v>0.36</v>
      </c>
    </row>
    <row r="60" spans="3:32" x14ac:dyDescent="0.25">
      <c r="C60" s="1"/>
      <c r="D60" s="97" t="s">
        <v>76</v>
      </c>
      <c r="E60" s="12">
        <f t="shared" ref="E60:K60" si="5">COUNTIF(E12:E46,"o")</f>
        <v>0</v>
      </c>
      <c r="F60" s="12">
        <f t="shared" si="5"/>
        <v>0</v>
      </c>
      <c r="G60" s="12">
        <f t="shared" si="5"/>
        <v>0</v>
      </c>
      <c r="H60" s="12">
        <f t="shared" si="5"/>
        <v>0</v>
      </c>
      <c r="I60" s="12">
        <f t="shared" si="5"/>
        <v>0</v>
      </c>
      <c r="J60" s="12">
        <f t="shared" si="5"/>
        <v>0</v>
      </c>
      <c r="K60" s="12">
        <f t="shared" si="5"/>
        <v>0</v>
      </c>
      <c r="L60" s="12">
        <f>COUNTIF(L12:L46,"o")</f>
        <v>0</v>
      </c>
      <c r="M60" s="12">
        <f>COUNTIF(M12:M46,"o")</f>
        <v>0</v>
      </c>
      <c r="N60" s="12">
        <f>COUNTIF(N12:N46,"o")</f>
        <v>0</v>
      </c>
      <c r="O60" s="12">
        <f t="shared" ref="O60:AC60" si="6">COUNTIF(O12:O46,"o")</f>
        <v>0</v>
      </c>
      <c r="P60" s="12">
        <f t="shared" si="6"/>
        <v>0</v>
      </c>
      <c r="Q60" s="12">
        <f t="shared" si="6"/>
        <v>0</v>
      </c>
      <c r="R60" s="12">
        <f t="shared" si="6"/>
        <v>0</v>
      </c>
      <c r="S60" s="12">
        <f t="shared" si="6"/>
        <v>0</v>
      </c>
      <c r="T60" s="12">
        <f t="shared" si="6"/>
        <v>0</v>
      </c>
      <c r="U60" s="12">
        <f t="shared" si="6"/>
        <v>0</v>
      </c>
      <c r="V60" s="12">
        <f t="shared" si="6"/>
        <v>0</v>
      </c>
      <c r="W60" s="12">
        <f t="shared" si="6"/>
        <v>0</v>
      </c>
      <c r="X60" s="12">
        <f t="shared" si="6"/>
        <v>0</v>
      </c>
      <c r="Y60" s="12">
        <f t="shared" si="6"/>
        <v>0</v>
      </c>
      <c r="Z60" s="12">
        <f t="shared" si="6"/>
        <v>0</v>
      </c>
      <c r="AA60" s="12">
        <f t="shared" si="6"/>
        <v>0</v>
      </c>
      <c r="AB60" s="12">
        <f t="shared" si="6"/>
        <v>0</v>
      </c>
      <c r="AC60" s="12">
        <f t="shared" si="6"/>
        <v>0</v>
      </c>
      <c r="AD60" s="98">
        <f>SUM(E60:AC60)</f>
        <v>0</v>
      </c>
      <c r="AE60" s="102"/>
      <c r="AF60" s="104">
        <f>AD60/$AD$63</f>
        <v>0</v>
      </c>
    </row>
    <row r="61" spans="3:32" x14ac:dyDescent="0.25">
      <c r="C61" s="1"/>
      <c r="D61" s="69" t="s">
        <v>60</v>
      </c>
      <c r="E61" s="12">
        <f>COUNTIF(E12:E45,"X")</f>
        <v>1</v>
      </c>
      <c r="F61" s="12">
        <f t="shared" ref="F61:AC61" si="7">COUNTIF(F12:F45,"X")</f>
        <v>0</v>
      </c>
      <c r="G61" s="12">
        <f t="shared" si="7"/>
        <v>1</v>
      </c>
      <c r="H61" s="12">
        <f t="shared" si="7"/>
        <v>0</v>
      </c>
      <c r="I61" s="12">
        <f t="shared" si="7"/>
        <v>1</v>
      </c>
      <c r="J61" s="12">
        <f t="shared" si="7"/>
        <v>0</v>
      </c>
      <c r="K61" s="12">
        <f t="shared" si="7"/>
        <v>0</v>
      </c>
      <c r="L61" s="12">
        <f t="shared" si="7"/>
        <v>0</v>
      </c>
      <c r="M61" s="12">
        <f t="shared" si="7"/>
        <v>1</v>
      </c>
      <c r="N61" s="12">
        <f t="shared" si="7"/>
        <v>1</v>
      </c>
      <c r="O61" s="12">
        <f t="shared" si="7"/>
        <v>1</v>
      </c>
      <c r="P61" s="12">
        <f t="shared" si="7"/>
        <v>1</v>
      </c>
      <c r="Q61" s="12">
        <f t="shared" si="7"/>
        <v>0</v>
      </c>
      <c r="R61" s="12">
        <f t="shared" si="7"/>
        <v>1</v>
      </c>
      <c r="S61" s="12">
        <f t="shared" si="7"/>
        <v>1</v>
      </c>
      <c r="T61" s="12">
        <f t="shared" si="7"/>
        <v>0</v>
      </c>
      <c r="U61" s="12">
        <f t="shared" si="7"/>
        <v>1</v>
      </c>
      <c r="V61" s="12">
        <f t="shared" si="7"/>
        <v>0</v>
      </c>
      <c r="W61" s="12">
        <f t="shared" si="7"/>
        <v>1</v>
      </c>
      <c r="X61" s="12">
        <f t="shared" si="7"/>
        <v>1</v>
      </c>
      <c r="Y61" s="12">
        <f t="shared" si="7"/>
        <v>1</v>
      </c>
      <c r="Z61" s="12">
        <f t="shared" si="7"/>
        <v>1</v>
      </c>
      <c r="AA61" s="12">
        <f t="shared" si="7"/>
        <v>0</v>
      </c>
      <c r="AB61" s="12">
        <f t="shared" si="7"/>
        <v>1</v>
      </c>
      <c r="AC61" s="12">
        <f t="shared" si="7"/>
        <v>1</v>
      </c>
      <c r="AD61" s="91">
        <f t="shared" ref="AD61:AD62" si="8">SUM(E61:AC61)</f>
        <v>16</v>
      </c>
      <c r="AE61" s="102"/>
      <c r="AF61" s="105">
        <f>AD61/$AD$63</f>
        <v>0.64</v>
      </c>
    </row>
    <row r="62" spans="3:32" ht="18.75" x14ac:dyDescent="0.3">
      <c r="C62" s="1"/>
      <c r="D62" s="43" t="s">
        <v>32</v>
      </c>
      <c r="E62" s="12">
        <f>COUNTIF(E12:E45,"–")</f>
        <v>0</v>
      </c>
      <c r="F62" s="12">
        <f t="shared" ref="F62:AC62" si="9">COUNTIF(F12:F45,"–")</f>
        <v>0</v>
      </c>
      <c r="G62" s="12">
        <f t="shared" si="9"/>
        <v>0</v>
      </c>
      <c r="H62" s="12">
        <f t="shared" si="9"/>
        <v>0</v>
      </c>
      <c r="I62" s="12">
        <f t="shared" si="9"/>
        <v>0</v>
      </c>
      <c r="J62" s="12">
        <f t="shared" si="9"/>
        <v>0</v>
      </c>
      <c r="K62" s="12">
        <f t="shared" si="9"/>
        <v>0</v>
      </c>
      <c r="L62" s="12">
        <f t="shared" si="9"/>
        <v>0</v>
      </c>
      <c r="M62" s="12">
        <f t="shared" si="9"/>
        <v>0</v>
      </c>
      <c r="N62" s="12">
        <f t="shared" si="9"/>
        <v>0</v>
      </c>
      <c r="O62" s="12">
        <f t="shared" si="9"/>
        <v>0</v>
      </c>
      <c r="P62" s="12">
        <f t="shared" si="9"/>
        <v>0</v>
      </c>
      <c r="Q62" s="12">
        <f t="shared" si="9"/>
        <v>0</v>
      </c>
      <c r="R62" s="12">
        <f t="shared" si="9"/>
        <v>0</v>
      </c>
      <c r="S62" s="12">
        <f t="shared" si="9"/>
        <v>0</v>
      </c>
      <c r="T62" s="12">
        <f t="shared" si="9"/>
        <v>0</v>
      </c>
      <c r="U62" s="12">
        <f t="shared" si="9"/>
        <v>0</v>
      </c>
      <c r="V62" s="12">
        <f t="shared" si="9"/>
        <v>0</v>
      </c>
      <c r="W62" s="12">
        <f t="shared" si="9"/>
        <v>0</v>
      </c>
      <c r="X62" s="12">
        <f t="shared" si="9"/>
        <v>0</v>
      </c>
      <c r="Y62" s="12">
        <f t="shared" si="9"/>
        <v>0</v>
      </c>
      <c r="Z62" s="12">
        <f t="shared" si="9"/>
        <v>0</v>
      </c>
      <c r="AA62" s="12">
        <f t="shared" si="9"/>
        <v>0</v>
      </c>
      <c r="AB62" s="12">
        <f t="shared" si="9"/>
        <v>0</v>
      </c>
      <c r="AC62" s="12">
        <f t="shared" si="9"/>
        <v>0</v>
      </c>
      <c r="AD62" s="92">
        <f t="shared" si="8"/>
        <v>0</v>
      </c>
      <c r="AE62" s="102"/>
      <c r="AF62" s="106">
        <f>AD62/$AD$63</f>
        <v>0</v>
      </c>
    </row>
    <row r="63" spans="3:32" x14ac:dyDescent="0.25">
      <c r="C63" s="1"/>
      <c r="D63" s="13" t="s">
        <v>30</v>
      </c>
      <c r="E63" s="22">
        <f t="shared" ref="E63:AD63" si="10">SUM(E59:E62)</f>
        <v>1</v>
      </c>
      <c r="F63" s="22">
        <f t="shared" si="10"/>
        <v>1</v>
      </c>
      <c r="G63" s="22">
        <f t="shared" si="10"/>
        <v>1</v>
      </c>
      <c r="H63" s="22">
        <f t="shared" si="10"/>
        <v>1</v>
      </c>
      <c r="I63" s="22">
        <f t="shared" si="10"/>
        <v>1</v>
      </c>
      <c r="J63" s="22">
        <f t="shared" si="10"/>
        <v>1</v>
      </c>
      <c r="K63" s="22">
        <f t="shared" si="10"/>
        <v>1</v>
      </c>
      <c r="L63" s="22">
        <f t="shared" si="10"/>
        <v>1</v>
      </c>
      <c r="M63" s="22">
        <f t="shared" si="10"/>
        <v>1</v>
      </c>
      <c r="N63" s="22">
        <f t="shared" si="10"/>
        <v>1</v>
      </c>
      <c r="O63" s="22">
        <f t="shared" si="10"/>
        <v>1</v>
      </c>
      <c r="P63" s="22">
        <f t="shared" si="10"/>
        <v>1</v>
      </c>
      <c r="Q63" s="22">
        <f t="shared" si="10"/>
        <v>1</v>
      </c>
      <c r="R63" s="22">
        <f t="shared" si="10"/>
        <v>1</v>
      </c>
      <c r="S63" s="22">
        <f t="shared" si="10"/>
        <v>1</v>
      </c>
      <c r="T63" s="22">
        <f t="shared" si="10"/>
        <v>1</v>
      </c>
      <c r="U63" s="22">
        <f t="shared" si="10"/>
        <v>1</v>
      </c>
      <c r="V63" s="22">
        <f t="shared" si="10"/>
        <v>1</v>
      </c>
      <c r="W63" s="22">
        <f t="shared" si="10"/>
        <v>1</v>
      </c>
      <c r="X63" s="22">
        <f t="shared" si="10"/>
        <v>1</v>
      </c>
      <c r="Y63" s="22">
        <f t="shared" si="10"/>
        <v>1</v>
      </c>
      <c r="Z63" s="22">
        <f t="shared" si="10"/>
        <v>1</v>
      </c>
      <c r="AA63" s="22">
        <f t="shared" si="10"/>
        <v>1</v>
      </c>
      <c r="AB63" s="22">
        <f t="shared" si="10"/>
        <v>1</v>
      </c>
      <c r="AC63" s="22">
        <f t="shared" si="10"/>
        <v>1</v>
      </c>
      <c r="AD63" s="22">
        <f t="shared" si="10"/>
        <v>25</v>
      </c>
      <c r="AE63" s="12"/>
      <c r="AF63" s="34">
        <f>SUM(AF59:AF62)</f>
        <v>1</v>
      </c>
    </row>
    <row r="64" spans="3:32" x14ac:dyDescent="0.25">
      <c r="C64" s="1"/>
      <c r="D64" s="4"/>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7"/>
    </row>
    <row r="65" spans="3:31" x14ac:dyDescent="0.25">
      <c r="C65" s="1"/>
      <c r="D65" s="2"/>
      <c r="E65" s="3"/>
      <c r="F65" s="3"/>
      <c r="G65" s="3"/>
      <c r="H65" s="3"/>
      <c r="I65" s="3"/>
      <c r="J65" s="3"/>
      <c r="K65" s="3"/>
      <c r="L65" s="3"/>
      <c r="M65" s="3"/>
      <c r="N65" s="3"/>
      <c r="O65" s="3"/>
      <c r="P65" s="3"/>
      <c r="Q65" s="3"/>
      <c r="R65" s="3"/>
      <c r="S65" s="3"/>
      <c r="T65" s="3"/>
      <c r="U65" s="3"/>
      <c r="V65" s="3"/>
      <c r="W65" s="3"/>
      <c r="X65" s="3"/>
      <c r="Y65" s="3"/>
      <c r="Z65" s="3"/>
      <c r="AA65" s="3"/>
      <c r="AB65" s="3"/>
      <c r="AC65" s="3"/>
      <c r="AD65" s="93"/>
      <c r="AE65" s="93"/>
    </row>
    <row r="66" spans="3:31" x14ac:dyDescent="0.2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93"/>
      <c r="AE66" s="93"/>
    </row>
    <row r="67" spans="3:31" x14ac:dyDescent="0.25">
      <c r="C67" s="1"/>
      <c r="D67" s="1"/>
      <c r="E67" s="164" t="s">
        <v>26</v>
      </c>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6"/>
      <c r="AD67" s="85"/>
      <c r="AE67" s="85"/>
    </row>
    <row r="68" spans="3:31" ht="23.25" customHeight="1" x14ac:dyDescent="0.25">
      <c r="C68" s="1"/>
      <c r="D68" s="1"/>
      <c r="E68" s="167" t="s">
        <v>27</v>
      </c>
      <c r="F68" s="168"/>
      <c r="G68" s="168"/>
      <c r="H68" s="168"/>
      <c r="I68" s="169"/>
      <c r="J68" s="177" t="s">
        <v>28</v>
      </c>
      <c r="K68" s="178"/>
      <c r="L68" s="178"/>
      <c r="M68" s="178"/>
      <c r="N68" s="178"/>
      <c r="O68" s="178"/>
      <c r="P68" s="178"/>
      <c r="Q68" s="178"/>
      <c r="R68" s="178"/>
      <c r="S68" s="178"/>
      <c r="T68" s="176" t="s">
        <v>33</v>
      </c>
      <c r="U68" s="176"/>
      <c r="V68" s="176"/>
      <c r="W68" s="176"/>
      <c r="X68" s="176"/>
      <c r="Y68" s="176"/>
      <c r="Z68" s="176"/>
      <c r="AA68" s="176"/>
      <c r="AB68" s="176"/>
      <c r="AC68" s="176"/>
      <c r="AD68" s="85"/>
      <c r="AE68" s="85"/>
    </row>
    <row r="69" spans="3:31" x14ac:dyDescent="0.25">
      <c r="C69" s="1"/>
      <c r="D69" s="1"/>
      <c r="E69" s="30" t="s">
        <v>6</v>
      </c>
      <c r="F69" s="30" t="s">
        <v>11</v>
      </c>
      <c r="G69" s="30" t="s">
        <v>21</v>
      </c>
      <c r="H69" s="30" t="s">
        <v>22</v>
      </c>
      <c r="I69" s="30" t="s">
        <v>23</v>
      </c>
      <c r="J69" s="38" t="s">
        <v>1</v>
      </c>
      <c r="K69" s="38" t="s">
        <v>2</v>
      </c>
      <c r="L69" s="38" t="s">
        <v>3</v>
      </c>
      <c r="M69" s="38" t="s">
        <v>7</v>
      </c>
      <c r="N69" s="38" t="s">
        <v>9</v>
      </c>
      <c r="O69" s="38" t="s">
        <v>12</v>
      </c>
      <c r="P69" s="38" t="s">
        <v>15</v>
      </c>
      <c r="Q69" s="38" t="s">
        <v>16</v>
      </c>
      <c r="R69" s="38" t="s">
        <v>17</v>
      </c>
      <c r="S69" s="38" t="s">
        <v>19</v>
      </c>
      <c r="T69" s="50" t="s">
        <v>4</v>
      </c>
      <c r="U69" s="50" t="s">
        <v>5</v>
      </c>
      <c r="V69" s="50" t="s">
        <v>8</v>
      </c>
      <c r="W69" s="50" t="s">
        <v>10</v>
      </c>
      <c r="X69" s="26" t="s">
        <v>13</v>
      </c>
      <c r="Y69" s="26" t="s">
        <v>14</v>
      </c>
      <c r="Z69" s="26" t="s">
        <v>18</v>
      </c>
      <c r="AA69" s="26" t="s">
        <v>20</v>
      </c>
      <c r="AB69" s="26" t="s">
        <v>24</v>
      </c>
      <c r="AC69" s="26" t="s">
        <v>25</v>
      </c>
      <c r="AD69" s="85"/>
      <c r="AE69" s="85"/>
    </row>
    <row r="70" spans="3:31" x14ac:dyDescent="0.25">
      <c r="C70" s="1"/>
      <c r="D70" s="27" t="s">
        <v>35</v>
      </c>
      <c r="E70" s="172">
        <f>SUM(J59,O59,Y59,Z59,AA59)</f>
        <v>2</v>
      </c>
      <c r="F70" s="172"/>
      <c r="G70" s="172"/>
      <c r="H70" s="172"/>
      <c r="I70" s="172"/>
      <c r="J70" s="180">
        <f>SUM(E59,F59,G59,K59,M59,P59,S59,T59,U59,W59)</f>
        <v>3</v>
      </c>
      <c r="K70" s="181"/>
      <c r="L70" s="181"/>
      <c r="M70" s="181"/>
      <c r="N70" s="181"/>
      <c r="O70" s="181"/>
      <c r="P70" s="181"/>
      <c r="Q70" s="181"/>
      <c r="R70" s="181"/>
      <c r="S70" s="182"/>
      <c r="T70" s="172">
        <f>SUM(H59,I59,L59,N59,Q59,R59,V59,X59,AB59,AC59)</f>
        <v>4</v>
      </c>
      <c r="U70" s="172"/>
      <c r="V70" s="172"/>
      <c r="W70" s="172"/>
      <c r="X70" s="172"/>
      <c r="Y70" s="172"/>
      <c r="Z70" s="172"/>
      <c r="AA70" s="172"/>
      <c r="AB70" s="172"/>
      <c r="AC70" s="172"/>
      <c r="AD70" s="87">
        <f>SUM(E70,J70,T70)</f>
        <v>9</v>
      </c>
      <c r="AE70" s="100"/>
    </row>
    <row r="71" spans="3:31" x14ac:dyDescent="0.25">
      <c r="C71" s="1"/>
      <c r="D71" s="97" t="s">
        <v>76</v>
      </c>
      <c r="E71" s="215">
        <f>SUM(J60,O60,Y60,Z60,AA60)</f>
        <v>0</v>
      </c>
      <c r="F71" s="215"/>
      <c r="G71" s="215"/>
      <c r="H71" s="215"/>
      <c r="I71" s="215"/>
      <c r="J71" s="222">
        <f>SUM(E60,F60,G60,K60,M60,P60,S60,T60,U60,W60)</f>
        <v>0</v>
      </c>
      <c r="K71" s="223"/>
      <c r="L71" s="223"/>
      <c r="M71" s="223"/>
      <c r="N71" s="223"/>
      <c r="O71" s="223"/>
      <c r="P71" s="223"/>
      <c r="Q71" s="223"/>
      <c r="R71" s="223"/>
      <c r="S71" s="224"/>
      <c r="T71" s="215">
        <f>SUM(H60,I60,L60,N60,Q60,R60,V60,X60,AB60,AC60)</f>
        <v>0</v>
      </c>
      <c r="U71" s="215"/>
      <c r="V71" s="215"/>
      <c r="W71" s="215"/>
      <c r="X71" s="215"/>
      <c r="Y71" s="215"/>
      <c r="Z71" s="215"/>
      <c r="AA71" s="215"/>
      <c r="AB71" s="215"/>
      <c r="AC71" s="215"/>
      <c r="AD71" s="99">
        <f>SUM(E71,J71,T71)</f>
        <v>0</v>
      </c>
      <c r="AE71" s="100"/>
    </row>
    <row r="72" spans="3:31" ht="15.75" customHeight="1" x14ac:dyDescent="0.25">
      <c r="C72" s="1"/>
      <c r="D72" s="28" t="s">
        <v>31</v>
      </c>
      <c r="E72" s="186">
        <f>SUM(J61,O61,Y61,Z61,AA61)</f>
        <v>3</v>
      </c>
      <c r="F72" s="186"/>
      <c r="G72" s="186"/>
      <c r="H72" s="186"/>
      <c r="I72" s="186"/>
      <c r="J72" s="183">
        <f>SUM(E61,F61,G61,K61,M61,P61,S61,T61,U61,W61)</f>
        <v>7</v>
      </c>
      <c r="K72" s="184"/>
      <c r="L72" s="184"/>
      <c r="M72" s="184"/>
      <c r="N72" s="184"/>
      <c r="O72" s="184"/>
      <c r="P72" s="184"/>
      <c r="Q72" s="184"/>
      <c r="R72" s="184"/>
      <c r="S72" s="185"/>
      <c r="T72" s="186">
        <f>SUM(H61,I61,L61,N61,Q61,R61,V61,X61,AB61,AC61)</f>
        <v>6</v>
      </c>
      <c r="U72" s="186"/>
      <c r="V72" s="186"/>
      <c r="W72" s="186"/>
      <c r="X72" s="186"/>
      <c r="Y72" s="186"/>
      <c r="Z72" s="186"/>
      <c r="AA72" s="186"/>
      <c r="AB72" s="186"/>
      <c r="AC72" s="186"/>
      <c r="AD72" s="88">
        <f>SUM(E72,J72,T72)</f>
        <v>16</v>
      </c>
      <c r="AE72" s="100"/>
    </row>
    <row r="73" spans="3:31" ht="18.75" x14ac:dyDescent="0.3">
      <c r="C73" s="1"/>
      <c r="D73" s="42" t="s">
        <v>32</v>
      </c>
      <c r="E73" s="171">
        <f>SUM(J62,O62,Y62,Z62,AA62)</f>
        <v>0</v>
      </c>
      <c r="F73" s="171"/>
      <c r="G73" s="171"/>
      <c r="H73" s="171"/>
      <c r="I73" s="171"/>
      <c r="J73" s="187">
        <f>SUM(E62,F62,G62,K62,M62,P62,S62,T62,U62,W62)</f>
        <v>0</v>
      </c>
      <c r="K73" s="188"/>
      <c r="L73" s="188"/>
      <c r="M73" s="188"/>
      <c r="N73" s="188"/>
      <c r="O73" s="188"/>
      <c r="P73" s="188"/>
      <c r="Q73" s="188"/>
      <c r="R73" s="188"/>
      <c r="S73" s="189"/>
      <c r="T73" s="171">
        <f>SUM(H62,I62,L62,N62,Q62,R62,V62,X62,AB62,AC62)</f>
        <v>0</v>
      </c>
      <c r="U73" s="171"/>
      <c r="V73" s="171"/>
      <c r="W73" s="171"/>
      <c r="X73" s="171"/>
      <c r="Y73" s="171"/>
      <c r="Z73" s="171"/>
      <c r="AA73" s="171"/>
      <c r="AB73" s="171"/>
      <c r="AC73" s="171"/>
      <c r="AD73" s="89">
        <f>SUM(E73,J73,T73)</f>
        <v>0</v>
      </c>
      <c r="AE73" s="100"/>
    </row>
    <row r="74" spans="3:31" x14ac:dyDescent="0.25">
      <c r="C74" s="1"/>
      <c r="D74" s="25" t="s">
        <v>29</v>
      </c>
      <c r="E74" s="170">
        <f>SUM(E70:I73)</f>
        <v>5</v>
      </c>
      <c r="F74" s="170"/>
      <c r="G74" s="170"/>
      <c r="H74" s="170"/>
      <c r="I74" s="170"/>
      <c r="J74" s="173">
        <f>SUM(J70:S73)</f>
        <v>10</v>
      </c>
      <c r="K74" s="174"/>
      <c r="L74" s="174"/>
      <c r="M74" s="174"/>
      <c r="N74" s="174"/>
      <c r="O74" s="174"/>
      <c r="P74" s="174"/>
      <c r="Q74" s="174"/>
      <c r="R74" s="174"/>
      <c r="S74" s="175"/>
      <c r="T74" s="170">
        <f>SUM(T70:AC73)</f>
        <v>10</v>
      </c>
      <c r="U74" s="170"/>
      <c r="V74" s="170"/>
      <c r="W74" s="170"/>
      <c r="X74" s="170"/>
      <c r="Y74" s="170"/>
      <c r="Z74" s="170"/>
      <c r="AA74" s="170"/>
      <c r="AB74" s="170"/>
      <c r="AC74" s="170"/>
      <c r="AD74" s="83">
        <f>SUM(E74,J74,T74)</f>
        <v>25</v>
      </c>
      <c r="AE74" s="100"/>
    </row>
    <row r="75" spans="3:31" x14ac:dyDescent="0.2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7" spans="3:31" ht="38.25" customHeight="1" x14ac:dyDescent="0.25">
      <c r="D77" s="63" t="s">
        <v>58</v>
      </c>
      <c r="E77" s="47" t="s">
        <v>37</v>
      </c>
      <c r="F77" s="48" t="s">
        <v>28</v>
      </c>
      <c r="G77" s="49" t="s">
        <v>33</v>
      </c>
    </row>
    <row r="78" spans="3:31" x14ac:dyDescent="0.25">
      <c r="D78" s="27" t="s">
        <v>35</v>
      </c>
      <c r="E78" s="37">
        <f>E70/$E$74</f>
        <v>0.4</v>
      </c>
      <c r="F78" s="37">
        <f>J70/$J$74</f>
        <v>0.3</v>
      </c>
      <c r="G78" s="37">
        <f>T70/$T$74</f>
        <v>0.4</v>
      </c>
    </row>
    <row r="79" spans="3:31" x14ac:dyDescent="0.25">
      <c r="D79" s="107" t="s">
        <v>74</v>
      </c>
      <c r="E79" s="37">
        <f>E71/$E$74</f>
        <v>0</v>
      </c>
      <c r="F79" s="37">
        <f>J71/$J$74</f>
        <v>0</v>
      </c>
      <c r="G79" s="37">
        <f>T71/$T$74</f>
        <v>0</v>
      </c>
    </row>
    <row r="80" spans="3:31" x14ac:dyDescent="0.25">
      <c r="D80" s="74" t="s">
        <v>56</v>
      </c>
      <c r="E80" s="40">
        <f>E72/$E$74</f>
        <v>0.6</v>
      </c>
      <c r="F80" s="40">
        <f>J72/$J$74</f>
        <v>0.7</v>
      </c>
      <c r="G80" s="40">
        <f>T72/$T$74</f>
        <v>0.6</v>
      </c>
    </row>
    <row r="81" spans="4:7" ht="18.75" x14ac:dyDescent="0.3">
      <c r="D81" s="42" t="s">
        <v>32</v>
      </c>
      <c r="E81" s="16">
        <f>E73/$E$74</f>
        <v>0</v>
      </c>
      <c r="F81" s="16">
        <f>J73/$J$74</f>
        <v>0</v>
      </c>
      <c r="G81" s="16">
        <f>T73/$T$74</f>
        <v>0</v>
      </c>
    </row>
    <row r="82" spans="4:7" x14ac:dyDescent="0.25">
      <c r="E82" s="108">
        <f>SUM(E78:E81)</f>
        <v>1</v>
      </c>
      <c r="F82" s="108">
        <f>SUM(F78:F81)</f>
        <v>1</v>
      </c>
      <c r="G82" s="108">
        <f>SUM(G78:G81)</f>
        <v>1</v>
      </c>
    </row>
    <row r="100" spans="4:30" ht="18.75" x14ac:dyDescent="0.3">
      <c r="D100" s="163" t="s">
        <v>71</v>
      </c>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row>
    <row r="101" spans="4:30" ht="29.25" customHeight="1" x14ac:dyDescent="0.25">
      <c r="D101" s="153" t="s">
        <v>83</v>
      </c>
      <c r="E101" s="154"/>
      <c r="F101" s="154"/>
      <c r="G101" s="155"/>
      <c r="H101" s="159" t="s">
        <v>119</v>
      </c>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60"/>
    </row>
    <row r="102" spans="4:30" ht="27" customHeight="1" x14ac:dyDescent="0.25">
      <c r="D102" s="156" t="s">
        <v>80</v>
      </c>
      <c r="E102" s="156"/>
      <c r="F102" s="156"/>
      <c r="G102" s="156"/>
      <c r="H102" s="157" t="s">
        <v>113</v>
      </c>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8"/>
    </row>
    <row r="103" spans="4:30" ht="34.5" customHeight="1" x14ac:dyDescent="0.25">
      <c r="D103" s="156" t="s">
        <v>82</v>
      </c>
      <c r="E103" s="156"/>
      <c r="F103" s="156"/>
      <c r="G103" s="156"/>
      <c r="H103" s="161" t="s">
        <v>120</v>
      </c>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2"/>
    </row>
    <row r="104" spans="4:30" ht="28.5" customHeight="1" x14ac:dyDescent="0.25">
      <c r="D104" s="156" t="s">
        <v>70</v>
      </c>
      <c r="E104" s="156"/>
      <c r="F104" s="156"/>
      <c r="G104" s="156"/>
      <c r="H104" s="161" t="s">
        <v>116</v>
      </c>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2"/>
    </row>
    <row r="105" spans="4:30" ht="33" customHeight="1" x14ac:dyDescent="0.25">
      <c r="D105" s="156" t="s">
        <v>81</v>
      </c>
      <c r="E105" s="156"/>
      <c r="F105" s="156"/>
      <c r="G105" s="156"/>
      <c r="H105" s="161" t="s">
        <v>117</v>
      </c>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2"/>
    </row>
    <row r="106" spans="4:30" ht="26.25" customHeight="1" x14ac:dyDescent="0.25">
      <c r="D106" s="156" t="s">
        <v>77</v>
      </c>
      <c r="E106" s="156"/>
      <c r="F106" s="156"/>
      <c r="G106" s="156"/>
      <c r="H106" s="161" t="s">
        <v>118</v>
      </c>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2"/>
    </row>
    <row r="108" spans="4:30" x14ac:dyDescent="0.25">
      <c r="D108" s="142"/>
    </row>
  </sheetData>
  <mergeCells count="48">
    <mergeCell ref="D104:G104"/>
    <mergeCell ref="H104:AD104"/>
    <mergeCell ref="D105:G105"/>
    <mergeCell ref="H105:AD105"/>
    <mergeCell ref="R7:V7"/>
    <mergeCell ref="X7:Y7"/>
    <mergeCell ref="J73:S73"/>
    <mergeCell ref="J74:S74"/>
    <mergeCell ref="T71:AC71"/>
    <mergeCell ref="J71:S71"/>
    <mergeCell ref="D103:G103"/>
    <mergeCell ref="H103:AD103"/>
    <mergeCell ref="D100:AD100"/>
    <mergeCell ref="D101:G101"/>
    <mergeCell ref="H101:AD101"/>
    <mergeCell ref="D102:G102"/>
    <mergeCell ref="H102:AD102"/>
    <mergeCell ref="D2:AF2"/>
    <mergeCell ref="E7:P7"/>
    <mergeCell ref="E8:P8"/>
    <mergeCell ref="R8:V8"/>
    <mergeCell ref="X8:Y8"/>
    <mergeCell ref="AD8:AI8"/>
    <mergeCell ref="AI12:AJ12"/>
    <mergeCell ref="E67:AC67"/>
    <mergeCell ref="C10:D10"/>
    <mergeCell ref="E10:I10"/>
    <mergeCell ref="J10:N10"/>
    <mergeCell ref="O10:S10"/>
    <mergeCell ref="T10:X10"/>
    <mergeCell ref="Y10:AC10"/>
    <mergeCell ref="AD10:AG10"/>
    <mergeCell ref="D106:G106"/>
    <mergeCell ref="H106:AD106"/>
    <mergeCell ref="T68:AC68"/>
    <mergeCell ref="J68:S68"/>
    <mergeCell ref="T70:AC70"/>
    <mergeCell ref="E73:I73"/>
    <mergeCell ref="E74:I74"/>
    <mergeCell ref="E72:I72"/>
    <mergeCell ref="E68:I68"/>
    <mergeCell ref="E70:I70"/>
    <mergeCell ref="E71:I71"/>
    <mergeCell ref="T72:AC72"/>
    <mergeCell ref="T73:AC73"/>
    <mergeCell ref="T74:AC74"/>
    <mergeCell ref="J70:S70"/>
    <mergeCell ref="J72:S72"/>
  </mergeCells>
  <dataValidations count="1">
    <dataValidation type="list" allowBlank="1" showInputMessage="1" showErrorMessage="1" sqref="E12:AC45" xr:uid="{00000000-0002-0000-0100-000000000000}">
      <formula1>$AJ$13:$AJ$16</formula1>
    </dataValidation>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C1:AI92"/>
  <sheetViews>
    <sheetView topLeftCell="A85" zoomScale="93" zoomScaleNormal="93" workbookViewId="0">
      <selection activeCell="E7" sqref="E7:P7"/>
    </sheetView>
  </sheetViews>
  <sheetFormatPr baseColWidth="10" defaultRowHeight="15" x14ac:dyDescent="0.25"/>
  <cols>
    <col min="1" max="1" width="4.42578125" customWidth="1"/>
    <col min="2" max="2" width="0" hidden="1" customWidth="1"/>
    <col min="3" max="3" width="4.7109375" customWidth="1"/>
    <col min="4" max="4" width="41.42578125" customWidth="1"/>
    <col min="5" max="29" width="6.28515625" customWidth="1"/>
    <col min="30" max="30" width="13.7109375" customWidth="1"/>
    <col min="31" max="31" width="15.7109375" customWidth="1"/>
    <col min="32" max="32" width="12.28515625" customWidth="1"/>
    <col min="33" max="33" width="3.42578125" customWidth="1"/>
    <col min="34" max="34" width="21.7109375" customWidth="1"/>
  </cols>
  <sheetData>
    <row r="1" spans="3:35" x14ac:dyDescent="0.25">
      <c r="I1" s="61"/>
      <c r="J1" s="61"/>
      <c r="K1" s="61"/>
      <c r="L1" s="61"/>
      <c r="M1" s="61"/>
      <c r="N1" s="61"/>
      <c r="O1" s="61"/>
      <c r="P1" s="61"/>
      <c r="Q1" s="61"/>
      <c r="R1" s="61"/>
      <c r="S1" s="61"/>
      <c r="T1" s="61"/>
      <c r="U1" s="61"/>
      <c r="V1" s="61"/>
      <c r="W1" s="61"/>
      <c r="X1" s="61"/>
      <c r="Y1" s="61"/>
      <c r="Z1" s="61"/>
      <c r="AA1" s="61"/>
      <c r="AB1" s="61"/>
    </row>
    <row r="2" spans="3:35" ht="31.5" x14ac:dyDescent="0.5">
      <c r="D2" s="231" t="s">
        <v>61</v>
      </c>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row>
    <row r="7" spans="3:35" ht="22.15" customHeight="1" x14ac:dyDescent="0.35">
      <c r="D7" s="134" t="s">
        <v>68</v>
      </c>
      <c r="E7" s="198" t="s">
        <v>110</v>
      </c>
      <c r="F7" s="199"/>
      <c r="G7" s="199"/>
      <c r="H7" s="199"/>
      <c r="I7" s="199"/>
      <c r="J7" s="199"/>
      <c r="K7" s="199"/>
      <c r="L7" s="199"/>
      <c r="M7" s="199"/>
      <c r="N7" s="199"/>
      <c r="O7" s="199"/>
      <c r="P7" s="200"/>
      <c r="R7" s="197" t="s">
        <v>69</v>
      </c>
      <c r="S7" s="197"/>
      <c r="T7" s="197"/>
      <c r="U7" s="197"/>
      <c r="V7" s="197"/>
      <c r="X7" s="213">
        <v>3</v>
      </c>
      <c r="Y7" s="214"/>
      <c r="AD7" s="145"/>
    </row>
    <row r="8" spans="3:35" ht="22.15" customHeight="1" x14ac:dyDescent="0.35">
      <c r="D8" s="135" t="s">
        <v>47</v>
      </c>
      <c r="E8" s="196" t="s">
        <v>111</v>
      </c>
      <c r="F8" s="196"/>
      <c r="G8" s="196"/>
      <c r="H8" s="196"/>
      <c r="I8" s="196"/>
      <c r="J8" s="196"/>
      <c r="K8" s="196"/>
      <c r="L8" s="196"/>
      <c r="M8" s="196"/>
      <c r="N8" s="196"/>
      <c r="O8" s="196"/>
      <c r="P8" s="196"/>
      <c r="Q8" s="56"/>
      <c r="R8" s="197" t="s">
        <v>78</v>
      </c>
      <c r="S8" s="197"/>
      <c r="T8" s="197"/>
      <c r="U8" s="197"/>
      <c r="V8" s="197"/>
      <c r="X8" s="213" t="s">
        <v>134</v>
      </c>
      <c r="Y8" s="214"/>
      <c r="Z8" s="68"/>
      <c r="AA8" s="68"/>
      <c r="AD8" s="192"/>
      <c r="AE8" s="192"/>
      <c r="AF8" s="192"/>
      <c r="AG8" s="192"/>
      <c r="AH8" s="192"/>
    </row>
    <row r="9" spans="3:35" x14ac:dyDescent="0.25">
      <c r="C9" s="56"/>
      <c r="D9" s="56"/>
      <c r="E9" s="56"/>
      <c r="F9" s="56"/>
      <c r="G9" s="56"/>
      <c r="H9" s="56"/>
      <c r="I9" s="56"/>
      <c r="J9" s="56"/>
      <c r="K9" s="56"/>
      <c r="L9" s="56"/>
      <c r="M9" s="56"/>
      <c r="N9" s="56"/>
      <c r="O9" s="56"/>
      <c r="P9" s="56"/>
      <c r="Q9" s="56"/>
    </row>
    <row r="10" spans="3:35" ht="44.25" customHeight="1" x14ac:dyDescent="0.25">
      <c r="C10" s="233" t="s">
        <v>89</v>
      </c>
      <c r="D10" s="234"/>
      <c r="E10" s="227" t="s">
        <v>84</v>
      </c>
      <c r="F10" s="228"/>
      <c r="G10" s="228"/>
      <c r="H10" s="228"/>
      <c r="I10" s="229"/>
      <c r="J10" s="227" t="s">
        <v>85</v>
      </c>
      <c r="K10" s="228"/>
      <c r="L10" s="228"/>
      <c r="M10" s="228"/>
      <c r="N10" s="229"/>
      <c r="O10" s="227" t="s">
        <v>86</v>
      </c>
      <c r="P10" s="228"/>
      <c r="Q10" s="228"/>
      <c r="R10" s="228"/>
      <c r="S10" s="229"/>
      <c r="T10" s="227" t="s">
        <v>87</v>
      </c>
      <c r="U10" s="228"/>
      <c r="V10" s="228"/>
      <c r="W10" s="228"/>
      <c r="X10" s="229"/>
      <c r="Y10" s="227" t="s">
        <v>88</v>
      </c>
      <c r="Z10" s="228"/>
      <c r="AA10" s="228"/>
      <c r="AB10" s="228"/>
      <c r="AC10" s="229"/>
      <c r="AD10" s="232" t="s">
        <v>41</v>
      </c>
      <c r="AE10" s="232"/>
      <c r="AF10" s="232"/>
    </row>
    <row r="11" spans="3:35" ht="16.5" thickBot="1" x14ac:dyDescent="0.3">
      <c r="C11" s="58" t="s">
        <v>40</v>
      </c>
      <c r="D11" s="59" t="s">
        <v>39</v>
      </c>
      <c r="E11" s="81" t="s">
        <v>1</v>
      </c>
      <c r="F11" s="81" t="s">
        <v>2</v>
      </c>
      <c r="G11" s="81" t="s">
        <v>3</v>
      </c>
      <c r="H11" s="81" t="s">
        <v>4</v>
      </c>
      <c r="I11" s="81" t="s">
        <v>5</v>
      </c>
      <c r="J11" s="81" t="s">
        <v>6</v>
      </c>
      <c r="K11" s="81" t="s">
        <v>7</v>
      </c>
      <c r="L11" s="81" t="s">
        <v>8</v>
      </c>
      <c r="M11" s="81" t="s">
        <v>9</v>
      </c>
      <c r="N11" s="81" t="s">
        <v>10</v>
      </c>
      <c r="O11" s="81" t="s">
        <v>11</v>
      </c>
      <c r="P11" s="81" t="s">
        <v>12</v>
      </c>
      <c r="Q11" s="81" t="s">
        <v>13</v>
      </c>
      <c r="R11" s="82" t="s">
        <v>14</v>
      </c>
      <c r="S11" s="82" t="s">
        <v>15</v>
      </c>
      <c r="T11" s="82" t="s">
        <v>16</v>
      </c>
      <c r="U11" s="82" t="s">
        <v>17</v>
      </c>
      <c r="V11" s="82" t="s">
        <v>18</v>
      </c>
      <c r="W11" s="82" t="s">
        <v>19</v>
      </c>
      <c r="X11" s="82" t="s">
        <v>20</v>
      </c>
      <c r="Y11" s="82" t="s">
        <v>21</v>
      </c>
      <c r="Z11" s="82" t="s">
        <v>22</v>
      </c>
      <c r="AA11" s="82" t="s">
        <v>23</v>
      </c>
      <c r="AB11" s="82" t="s">
        <v>24</v>
      </c>
      <c r="AC11" s="82" t="s">
        <v>25</v>
      </c>
      <c r="AD11" s="121" t="s">
        <v>54</v>
      </c>
      <c r="AE11" s="123" t="s">
        <v>42</v>
      </c>
      <c r="AF11" s="125" t="s">
        <v>53</v>
      </c>
    </row>
    <row r="12" spans="3:35" ht="19.899999999999999" customHeight="1" x14ac:dyDescent="0.25">
      <c r="C12" s="57">
        <v>1</v>
      </c>
      <c r="D12" s="55" t="s">
        <v>99</v>
      </c>
      <c r="E12" s="64" t="s">
        <v>51</v>
      </c>
      <c r="F12" s="64" t="s">
        <v>51</v>
      </c>
      <c r="G12" s="64" t="s">
        <v>44</v>
      </c>
      <c r="H12" s="64" t="s">
        <v>44</v>
      </c>
      <c r="I12" s="64" t="s">
        <v>51</v>
      </c>
      <c r="J12" s="64" t="s">
        <v>44</v>
      </c>
      <c r="K12" s="64" t="s">
        <v>51</v>
      </c>
      <c r="L12" s="64" t="s">
        <v>51</v>
      </c>
      <c r="M12" s="64" t="s">
        <v>51</v>
      </c>
      <c r="N12" s="64" t="s">
        <v>44</v>
      </c>
      <c r="O12" s="64" t="s">
        <v>44</v>
      </c>
      <c r="P12" s="64" t="s">
        <v>44</v>
      </c>
      <c r="Q12" s="64" t="s">
        <v>44</v>
      </c>
      <c r="R12" s="64" t="s">
        <v>44</v>
      </c>
      <c r="S12" s="64" t="s">
        <v>44</v>
      </c>
      <c r="T12" s="64" t="s">
        <v>51</v>
      </c>
      <c r="U12" s="64" t="s">
        <v>51</v>
      </c>
      <c r="V12" s="64" t="s">
        <v>44</v>
      </c>
      <c r="W12" s="64" t="s">
        <v>44</v>
      </c>
      <c r="X12" s="64" t="s">
        <v>51</v>
      </c>
      <c r="Y12" s="64" t="s">
        <v>51</v>
      </c>
      <c r="Z12" s="64" t="s">
        <v>44</v>
      </c>
      <c r="AA12" s="64" t="s">
        <v>51</v>
      </c>
      <c r="AB12" s="64" t="s">
        <v>51</v>
      </c>
      <c r="AC12" s="64" t="s">
        <v>51</v>
      </c>
      <c r="AD12" s="122">
        <f>COUNTIF(E12:AC12,"✔")</f>
        <v>13</v>
      </c>
      <c r="AE12" s="124">
        <f>COUNTIF(E12:AC12,"X")</f>
        <v>12</v>
      </c>
      <c r="AF12" s="126">
        <f>COUNTIF(E12:AC12,"–")</f>
        <v>0</v>
      </c>
      <c r="AH12" s="190" t="s">
        <v>46</v>
      </c>
      <c r="AI12" s="191"/>
    </row>
    <row r="13" spans="3:35" ht="19.899999999999999" customHeight="1" x14ac:dyDescent="0.25">
      <c r="C13" s="57">
        <v>2</v>
      </c>
      <c r="D13" s="55" t="s">
        <v>100</v>
      </c>
      <c r="E13" s="64" t="s">
        <v>44</v>
      </c>
      <c r="F13" s="64" t="s">
        <v>51</v>
      </c>
      <c r="G13" s="64" t="s">
        <v>44</v>
      </c>
      <c r="H13" s="64" t="s">
        <v>44</v>
      </c>
      <c r="I13" s="64" t="s">
        <v>51</v>
      </c>
      <c r="J13" s="64" t="s">
        <v>44</v>
      </c>
      <c r="K13" s="64" t="s">
        <v>51</v>
      </c>
      <c r="L13" s="64" t="s">
        <v>44</v>
      </c>
      <c r="M13" s="64" t="s">
        <v>51</v>
      </c>
      <c r="N13" s="64" t="s">
        <v>44</v>
      </c>
      <c r="O13" s="64" t="s">
        <v>51</v>
      </c>
      <c r="P13" s="64" t="s">
        <v>51</v>
      </c>
      <c r="Q13" s="64" t="s">
        <v>44</v>
      </c>
      <c r="R13" s="64" t="s">
        <v>51</v>
      </c>
      <c r="S13" s="64" t="s">
        <v>44</v>
      </c>
      <c r="T13" s="64" t="s">
        <v>44</v>
      </c>
      <c r="U13" s="64" t="s">
        <v>44</v>
      </c>
      <c r="V13" s="64" t="s">
        <v>51</v>
      </c>
      <c r="W13" s="64" t="s">
        <v>44</v>
      </c>
      <c r="X13" s="64" t="s">
        <v>44</v>
      </c>
      <c r="Y13" s="64" t="s">
        <v>51</v>
      </c>
      <c r="Z13" s="64" t="s">
        <v>44</v>
      </c>
      <c r="AA13" s="64" t="s">
        <v>44</v>
      </c>
      <c r="AB13" s="64" t="s">
        <v>51</v>
      </c>
      <c r="AC13" s="64" t="s">
        <v>44</v>
      </c>
      <c r="AD13" s="122">
        <f t="shared" ref="AD13:AD45" si="0">COUNTIF(E13:AC13,"✔")</f>
        <v>10</v>
      </c>
      <c r="AE13" s="124">
        <f t="shared" ref="AE13:AE45" si="1">COUNTIF(E13:AC13,"X")</f>
        <v>15</v>
      </c>
      <c r="AF13" s="126">
        <f t="shared" ref="AF13:AF45" si="2">COUNTIF(E13:AC13,"–")</f>
        <v>0</v>
      </c>
      <c r="AH13" s="77" t="s">
        <v>48</v>
      </c>
      <c r="AI13" s="71" t="s">
        <v>51</v>
      </c>
    </row>
    <row r="14" spans="3:35" ht="19.899999999999999" customHeight="1" x14ac:dyDescent="0.25">
      <c r="C14" s="57">
        <v>3</v>
      </c>
      <c r="D14" s="55" t="s">
        <v>101</v>
      </c>
      <c r="E14" s="64" t="s">
        <v>44</v>
      </c>
      <c r="F14" s="64" t="s">
        <v>44</v>
      </c>
      <c r="G14" s="64" t="s">
        <v>51</v>
      </c>
      <c r="H14" s="64" t="s">
        <v>44</v>
      </c>
      <c r="I14" s="64" t="s">
        <v>44</v>
      </c>
      <c r="J14" s="64" t="s">
        <v>44</v>
      </c>
      <c r="K14" s="64" t="s">
        <v>44</v>
      </c>
      <c r="L14" s="64" t="s">
        <v>44</v>
      </c>
      <c r="M14" s="64" t="s">
        <v>51</v>
      </c>
      <c r="N14" s="64" t="s">
        <v>51</v>
      </c>
      <c r="O14" s="64" t="s">
        <v>44</v>
      </c>
      <c r="P14" s="64" t="s">
        <v>51</v>
      </c>
      <c r="Q14" s="64" t="s">
        <v>51</v>
      </c>
      <c r="R14" s="64" t="s">
        <v>44</v>
      </c>
      <c r="S14" s="64" t="s">
        <v>51</v>
      </c>
      <c r="T14" s="64" t="s">
        <v>51</v>
      </c>
      <c r="U14" s="64" t="s">
        <v>51</v>
      </c>
      <c r="V14" s="64" t="s">
        <v>44</v>
      </c>
      <c r="W14" s="64" t="s">
        <v>44</v>
      </c>
      <c r="X14" s="64" t="s">
        <v>44</v>
      </c>
      <c r="Y14" s="64" t="s">
        <v>51</v>
      </c>
      <c r="Z14" s="64" t="s">
        <v>44</v>
      </c>
      <c r="AA14" s="64" t="s">
        <v>44</v>
      </c>
      <c r="AB14" s="64" t="s">
        <v>51</v>
      </c>
      <c r="AC14" s="64" t="s">
        <v>44</v>
      </c>
      <c r="AD14" s="122">
        <f t="shared" si="0"/>
        <v>10</v>
      </c>
      <c r="AE14" s="124">
        <f t="shared" si="1"/>
        <v>15</v>
      </c>
      <c r="AF14" s="126">
        <f t="shared" si="2"/>
        <v>0</v>
      </c>
      <c r="AH14" s="77" t="s">
        <v>49</v>
      </c>
      <c r="AI14" s="72" t="s">
        <v>44</v>
      </c>
    </row>
    <row r="15" spans="3:35" ht="19.899999999999999" customHeight="1" thickBot="1" x14ac:dyDescent="0.3">
      <c r="C15" s="57">
        <v>4</v>
      </c>
      <c r="D15" s="55"/>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122">
        <f t="shared" si="0"/>
        <v>0</v>
      </c>
      <c r="AE15" s="124">
        <f t="shared" si="1"/>
        <v>0</v>
      </c>
      <c r="AF15" s="126">
        <f t="shared" si="2"/>
        <v>0</v>
      </c>
      <c r="AH15" s="78" t="s">
        <v>50</v>
      </c>
      <c r="AI15" s="73" t="s">
        <v>52</v>
      </c>
    </row>
    <row r="16" spans="3:35" ht="19.899999999999999" customHeight="1" x14ac:dyDescent="0.25">
      <c r="C16" s="57">
        <v>5</v>
      </c>
      <c r="D16" s="55"/>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122">
        <f t="shared" si="0"/>
        <v>0</v>
      </c>
      <c r="AE16" s="124">
        <f t="shared" si="1"/>
        <v>0</v>
      </c>
      <c r="AF16" s="126">
        <f t="shared" si="2"/>
        <v>0</v>
      </c>
      <c r="AH16" s="62"/>
    </row>
    <row r="17" spans="3:32" ht="19.899999999999999" customHeight="1" x14ac:dyDescent="0.25">
      <c r="C17" s="57">
        <v>6</v>
      </c>
      <c r="D17" s="55"/>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122">
        <f t="shared" si="0"/>
        <v>0</v>
      </c>
      <c r="AE17" s="124">
        <f t="shared" si="1"/>
        <v>0</v>
      </c>
      <c r="AF17" s="126">
        <f t="shared" si="2"/>
        <v>0</v>
      </c>
    </row>
    <row r="18" spans="3:32" ht="19.899999999999999" customHeight="1" x14ac:dyDescent="0.25">
      <c r="C18" s="57">
        <v>7</v>
      </c>
      <c r="D18" s="55"/>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122">
        <f t="shared" si="0"/>
        <v>0</v>
      </c>
      <c r="AE18" s="124">
        <f t="shared" si="1"/>
        <v>0</v>
      </c>
      <c r="AF18" s="126">
        <f t="shared" si="2"/>
        <v>0</v>
      </c>
    </row>
    <row r="19" spans="3:32" ht="19.899999999999999" customHeight="1" x14ac:dyDescent="0.25">
      <c r="C19" s="57">
        <v>8</v>
      </c>
      <c r="D19" s="55"/>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122">
        <f t="shared" si="0"/>
        <v>0</v>
      </c>
      <c r="AE19" s="124">
        <f t="shared" si="1"/>
        <v>0</v>
      </c>
      <c r="AF19" s="126">
        <f t="shared" si="2"/>
        <v>0</v>
      </c>
    </row>
    <row r="20" spans="3:32" ht="19.899999999999999" customHeight="1" x14ac:dyDescent="0.25">
      <c r="C20" s="57">
        <v>9</v>
      </c>
      <c r="D20" s="55"/>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122">
        <f t="shared" si="0"/>
        <v>0</v>
      </c>
      <c r="AE20" s="124">
        <f t="shared" si="1"/>
        <v>0</v>
      </c>
      <c r="AF20" s="126">
        <f t="shared" si="2"/>
        <v>0</v>
      </c>
    </row>
    <row r="21" spans="3:32" ht="19.899999999999999" customHeight="1" x14ac:dyDescent="0.25">
      <c r="C21" s="57">
        <v>10</v>
      </c>
      <c r="D21" s="55"/>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122">
        <f t="shared" si="0"/>
        <v>0</v>
      </c>
      <c r="AE21" s="124">
        <f t="shared" si="1"/>
        <v>0</v>
      </c>
      <c r="AF21" s="126">
        <f t="shared" si="2"/>
        <v>0</v>
      </c>
    </row>
    <row r="22" spans="3:32" ht="19.899999999999999" customHeight="1" x14ac:dyDescent="0.25">
      <c r="C22" s="57">
        <v>11</v>
      </c>
      <c r="D22" s="55"/>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122">
        <f t="shared" si="0"/>
        <v>0</v>
      </c>
      <c r="AE22" s="124">
        <f t="shared" si="1"/>
        <v>0</v>
      </c>
      <c r="AF22" s="126">
        <f t="shared" si="2"/>
        <v>0</v>
      </c>
    </row>
    <row r="23" spans="3:32" ht="19.899999999999999" customHeight="1" x14ac:dyDescent="0.25">
      <c r="C23" s="57">
        <v>12</v>
      </c>
      <c r="D23" s="55"/>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122">
        <f t="shared" si="0"/>
        <v>0</v>
      </c>
      <c r="AE23" s="124">
        <f t="shared" si="1"/>
        <v>0</v>
      </c>
      <c r="AF23" s="126">
        <f t="shared" si="2"/>
        <v>0</v>
      </c>
    </row>
    <row r="24" spans="3:32" ht="19.899999999999999" customHeight="1" x14ac:dyDescent="0.25">
      <c r="C24" s="57">
        <v>13</v>
      </c>
      <c r="D24" s="55"/>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122">
        <f t="shared" si="0"/>
        <v>0</v>
      </c>
      <c r="AE24" s="124">
        <f t="shared" si="1"/>
        <v>0</v>
      </c>
      <c r="AF24" s="126">
        <f t="shared" si="2"/>
        <v>0</v>
      </c>
    </row>
    <row r="25" spans="3:32" ht="19.899999999999999" customHeight="1" x14ac:dyDescent="0.25">
      <c r="C25" s="57">
        <v>14</v>
      </c>
      <c r="D25" s="55"/>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122">
        <f t="shared" si="0"/>
        <v>0</v>
      </c>
      <c r="AE25" s="124">
        <f t="shared" si="1"/>
        <v>0</v>
      </c>
      <c r="AF25" s="126">
        <f t="shared" si="2"/>
        <v>0</v>
      </c>
    </row>
    <row r="26" spans="3:32" ht="19.899999999999999" customHeight="1" x14ac:dyDescent="0.25">
      <c r="C26" s="57">
        <v>15</v>
      </c>
      <c r="D26" s="55"/>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122">
        <f t="shared" si="0"/>
        <v>0</v>
      </c>
      <c r="AE26" s="124">
        <f t="shared" si="1"/>
        <v>0</v>
      </c>
      <c r="AF26" s="126">
        <f t="shared" si="2"/>
        <v>0</v>
      </c>
    </row>
    <row r="27" spans="3:32" ht="19.899999999999999" customHeight="1" x14ac:dyDescent="0.25">
      <c r="C27" s="57">
        <v>16</v>
      </c>
      <c r="D27" s="55"/>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122">
        <f t="shared" si="0"/>
        <v>0</v>
      </c>
      <c r="AE27" s="124">
        <f t="shared" si="1"/>
        <v>0</v>
      </c>
      <c r="AF27" s="126">
        <f t="shared" si="2"/>
        <v>0</v>
      </c>
    </row>
    <row r="28" spans="3:32" ht="19.899999999999999" customHeight="1" x14ac:dyDescent="0.25">
      <c r="C28" s="57">
        <v>17</v>
      </c>
      <c r="D28" s="55"/>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122">
        <f t="shared" si="0"/>
        <v>0</v>
      </c>
      <c r="AE28" s="124">
        <f t="shared" si="1"/>
        <v>0</v>
      </c>
      <c r="AF28" s="126">
        <f t="shared" si="2"/>
        <v>0</v>
      </c>
    </row>
    <row r="29" spans="3:32" ht="19.899999999999999" customHeight="1" x14ac:dyDescent="0.25">
      <c r="C29" s="57">
        <v>18</v>
      </c>
      <c r="D29" s="55"/>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122">
        <f t="shared" si="0"/>
        <v>0</v>
      </c>
      <c r="AE29" s="124">
        <f t="shared" si="1"/>
        <v>0</v>
      </c>
      <c r="AF29" s="126">
        <f t="shared" si="2"/>
        <v>0</v>
      </c>
    </row>
    <row r="30" spans="3:32" ht="19.899999999999999" customHeight="1" x14ac:dyDescent="0.25">
      <c r="C30" s="57">
        <v>19</v>
      </c>
      <c r="D30" s="55"/>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122">
        <f t="shared" si="0"/>
        <v>0</v>
      </c>
      <c r="AE30" s="124">
        <f t="shared" si="1"/>
        <v>0</v>
      </c>
      <c r="AF30" s="126">
        <f t="shared" si="2"/>
        <v>0</v>
      </c>
    </row>
    <row r="31" spans="3:32" ht="19.899999999999999" customHeight="1" x14ac:dyDescent="0.25">
      <c r="C31" s="57">
        <v>20</v>
      </c>
      <c r="D31" s="55"/>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122">
        <f t="shared" si="0"/>
        <v>0</v>
      </c>
      <c r="AE31" s="124">
        <f t="shared" si="1"/>
        <v>0</v>
      </c>
      <c r="AF31" s="126">
        <f t="shared" si="2"/>
        <v>0</v>
      </c>
    </row>
    <row r="32" spans="3:32" ht="19.899999999999999" customHeight="1" x14ac:dyDescent="0.25">
      <c r="C32" s="57">
        <v>21</v>
      </c>
      <c r="D32" s="55"/>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122">
        <f t="shared" si="0"/>
        <v>0</v>
      </c>
      <c r="AE32" s="124">
        <f t="shared" si="1"/>
        <v>0</v>
      </c>
      <c r="AF32" s="126">
        <f t="shared" si="2"/>
        <v>0</v>
      </c>
    </row>
    <row r="33" spans="3:32" ht="19.899999999999999" customHeight="1" x14ac:dyDescent="0.25">
      <c r="C33" s="57">
        <v>22</v>
      </c>
      <c r="D33" s="55"/>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122">
        <f t="shared" si="0"/>
        <v>0</v>
      </c>
      <c r="AE33" s="124">
        <f t="shared" si="1"/>
        <v>0</v>
      </c>
      <c r="AF33" s="126">
        <f t="shared" si="2"/>
        <v>0</v>
      </c>
    </row>
    <row r="34" spans="3:32" ht="19.899999999999999" customHeight="1" x14ac:dyDescent="0.25">
      <c r="C34" s="57">
        <v>23</v>
      </c>
      <c r="D34" s="55"/>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122">
        <f t="shared" si="0"/>
        <v>0</v>
      </c>
      <c r="AE34" s="124">
        <f t="shared" si="1"/>
        <v>0</v>
      </c>
      <c r="AF34" s="126">
        <f t="shared" si="2"/>
        <v>0</v>
      </c>
    </row>
    <row r="35" spans="3:32" ht="19.899999999999999" customHeight="1" x14ac:dyDescent="0.25">
      <c r="C35" s="57">
        <v>24</v>
      </c>
      <c r="D35" s="55"/>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122">
        <f t="shared" si="0"/>
        <v>0</v>
      </c>
      <c r="AE35" s="124">
        <f t="shared" si="1"/>
        <v>0</v>
      </c>
      <c r="AF35" s="126">
        <f t="shared" si="2"/>
        <v>0</v>
      </c>
    </row>
    <row r="36" spans="3:32" ht="19.899999999999999" customHeight="1" x14ac:dyDescent="0.25">
      <c r="C36" s="57">
        <v>25</v>
      </c>
      <c r="D36" s="55"/>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122">
        <f t="shared" si="0"/>
        <v>0</v>
      </c>
      <c r="AE36" s="124">
        <f t="shared" si="1"/>
        <v>0</v>
      </c>
      <c r="AF36" s="126">
        <f t="shared" si="2"/>
        <v>0</v>
      </c>
    </row>
    <row r="37" spans="3:32" ht="19.899999999999999" customHeight="1" x14ac:dyDescent="0.25">
      <c r="C37" s="57">
        <v>26</v>
      </c>
      <c r="D37" s="55"/>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122">
        <f t="shared" si="0"/>
        <v>0</v>
      </c>
      <c r="AE37" s="124">
        <f t="shared" si="1"/>
        <v>0</v>
      </c>
      <c r="AF37" s="126">
        <f t="shared" si="2"/>
        <v>0</v>
      </c>
    </row>
    <row r="38" spans="3:32" ht="19.899999999999999" customHeight="1" x14ac:dyDescent="0.25">
      <c r="C38" s="57">
        <v>27</v>
      </c>
      <c r="D38" s="55"/>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122">
        <f t="shared" si="0"/>
        <v>0</v>
      </c>
      <c r="AE38" s="124">
        <f t="shared" si="1"/>
        <v>0</v>
      </c>
      <c r="AF38" s="126">
        <f t="shared" si="2"/>
        <v>0</v>
      </c>
    </row>
    <row r="39" spans="3:32" ht="19.899999999999999" customHeight="1" x14ac:dyDescent="0.25">
      <c r="C39" s="57">
        <v>28</v>
      </c>
      <c r="D39" s="55"/>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122">
        <f t="shared" si="0"/>
        <v>0</v>
      </c>
      <c r="AE39" s="124">
        <f t="shared" si="1"/>
        <v>0</v>
      </c>
      <c r="AF39" s="126">
        <f t="shared" si="2"/>
        <v>0</v>
      </c>
    </row>
    <row r="40" spans="3:32" ht="19.899999999999999" customHeight="1" x14ac:dyDescent="0.25">
      <c r="C40" s="57">
        <v>29</v>
      </c>
      <c r="D40" s="55"/>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122">
        <f t="shared" si="0"/>
        <v>0</v>
      </c>
      <c r="AE40" s="124">
        <f t="shared" si="1"/>
        <v>0</v>
      </c>
      <c r="AF40" s="126">
        <f t="shared" si="2"/>
        <v>0</v>
      </c>
    </row>
    <row r="41" spans="3:32" ht="19.899999999999999" customHeight="1" x14ac:dyDescent="0.25">
      <c r="C41" s="57">
        <v>30</v>
      </c>
      <c r="D41" s="55"/>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122">
        <f t="shared" si="0"/>
        <v>0</v>
      </c>
      <c r="AE41" s="124">
        <f t="shared" si="1"/>
        <v>0</v>
      </c>
      <c r="AF41" s="126">
        <f t="shared" si="2"/>
        <v>0</v>
      </c>
    </row>
    <row r="42" spans="3:32" ht="19.899999999999999" customHeight="1" x14ac:dyDescent="0.25">
      <c r="C42" s="57">
        <v>31</v>
      </c>
      <c r="D42" s="55"/>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122">
        <f t="shared" si="0"/>
        <v>0</v>
      </c>
      <c r="AE42" s="124">
        <f t="shared" si="1"/>
        <v>0</v>
      </c>
      <c r="AF42" s="126">
        <f t="shared" si="2"/>
        <v>0</v>
      </c>
    </row>
    <row r="43" spans="3:32" ht="19.899999999999999" customHeight="1" x14ac:dyDescent="0.25">
      <c r="C43" s="57">
        <v>32</v>
      </c>
      <c r="D43" s="55"/>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122">
        <f t="shared" si="0"/>
        <v>0</v>
      </c>
      <c r="AE43" s="124">
        <f t="shared" si="1"/>
        <v>0</v>
      </c>
      <c r="AF43" s="126">
        <f t="shared" si="2"/>
        <v>0</v>
      </c>
    </row>
    <row r="44" spans="3:32" ht="19.899999999999999" customHeight="1" x14ac:dyDescent="0.25">
      <c r="C44" s="57">
        <v>33</v>
      </c>
      <c r="D44" s="5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122">
        <f t="shared" si="0"/>
        <v>0</v>
      </c>
      <c r="AE44" s="124">
        <f t="shared" si="1"/>
        <v>0</v>
      </c>
      <c r="AF44" s="126">
        <f t="shared" si="2"/>
        <v>0</v>
      </c>
    </row>
    <row r="45" spans="3:32" ht="19.899999999999999" customHeight="1" x14ac:dyDescent="0.25">
      <c r="C45" s="57">
        <v>34</v>
      </c>
      <c r="D45" s="55"/>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122">
        <f t="shared" si="0"/>
        <v>0</v>
      </c>
      <c r="AE45" s="124">
        <f t="shared" si="1"/>
        <v>0</v>
      </c>
      <c r="AF45" s="126">
        <f t="shared" si="2"/>
        <v>0</v>
      </c>
    </row>
    <row r="46" spans="3:32" x14ac:dyDescent="0.25">
      <c r="C46" s="56"/>
      <c r="D46" s="56"/>
      <c r="E46" s="56"/>
      <c r="F46" s="56"/>
      <c r="G46" s="56"/>
      <c r="H46" s="56"/>
      <c r="I46" s="56"/>
      <c r="J46" s="56"/>
      <c r="K46" s="56"/>
      <c r="L46" s="56"/>
      <c r="M46" s="56"/>
      <c r="N46" s="56"/>
      <c r="O46" s="56"/>
      <c r="P46" s="56"/>
      <c r="Q46" s="56"/>
    </row>
    <row r="47" spans="3:32" x14ac:dyDescent="0.2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3:32" ht="31.5" customHeight="1" x14ac:dyDescent="0.25">
      <c r="C48" s="1"/>
      <c r="D48" s="9" t="s">
        <v>0</v>
      </c>
      <c r="E48" s="8" t="s">
        <v>1</v>
      </c>
      <c r="F48" s="8" t="s">
        <v>2</v>
      </c>
      <c r="G48" s="8" t="s">
        <v>3</v>
      </c>
      <c r="H48" s="8" t="s">
        <v>4</v>
      </c>
      <c r="I48" s="8" t="s">
        <v>5</v>
      </c>
      <c r="J48" s="8" t="s">
        <v>6</v>
      </c>
      <c r="K48" s="8" t="s">
        <v>7</v>
      </c>
      <c r="L48" s="8" t="s">
        <v>8</v>
      </c>
      <c r="M48" s="8" t="s">
        <v>9</v>
      </c>
      <c r="N48" s="8" t="s">
        <v>10</v>
      </c>
      <c r="O48" s="8" t="s">
        <v>11</v>
      </c>
      <c r="P48" s="8" t="s">
        <v>12</v>
      </c>
      <c r="Q48" s="8" t="s">
        <v>13</v>
      </c>
      <c r="R48" s="8" t="s">
        <v>14</v>
      </c>
      <c r="S48" s="8" t="s">
        <v>15</v>
      </c>
      <c r="T48" s="8" t="s">
        <v>16</v>
      </c>
      <c r="U48" s="8" t="s">
        <v>17</v>
      </c>
      <c r="V48" s="8" t="s">
        <v>18</v>
      </c>
      <c r="W48" s="8" t="s">
        <v>19</v>
      </c>
      <c r="X48" s="8" t="s">
        <v>20</v>
      </c>
      <c r="Y48" s="8" t="s">
        <v>21</v>
      </c>
      <c r="Z48" s="8" t="s">
        <v>22</v>
      </c>
      <c r="AA48" s="8" t="s">
        <v>23</v>
      </c>
      <c r="AB48" s="8" t="s">
        <v>24</v>
      </c>
      <c r="AC48" s="8" t="s">
        <v>25</v>
      </c>
      <c r="AD48" s="31" t="s">
        <v>30</v>
      </c>
      <c r="AE48" s="6" t="s">
        <v>36</v>
      </c>
    </row>
    <row r="49" spans="3:31" x14ac:dyDescent="0.25">
      <c r="C49" s="1"/>
      <c r="D49" s="10" t="s">
        <v>35</v>
      </c>
      <c r="E49" s="12">
        <f>COUNTIF(E12:E45,"✔")</f>
        <v>1</v>
      </c>
      <c r="F49" s="12">
        <f t="shared" ref="F49:AC49" si="3">COUNTIF(F12:F45,"✔")</f>
        <v>2</v>
      </c>
      <c r="G49" s="12">
        <f t="shared" si="3"/>
        <v>1</v>
      </c>
      <c r="H49" s="12">
        <f t="shared" si="3"/>
        <v>0</v>
      </c>
      <c r="I49" s="12">
        <f t="shared" si="3"/>
        <v>2</v>
      </c>
      <c r="J49" s="12">
        <f t="shared" si="3"/>
        <v>0</v>
      </c>
      <c r="K49" s="12">
        <f t="shared" si="3"/>
        <v>2</v>
      </c>
      <c r="L49" s="12">
        <f t="shared" si="3"/>
        <v>1</v>
      </c>
      <c r="M49" s="12">
        <f t="shared" si="3"/>
        <v>3</v>
      </c>
      <c r="N49" s="12">
        <f t="shared" si="3"/>
        <v>1</v>
      </c>
      <c r="O49" s="12">
        <f t="shared" si="3"/>
        <v>1</v>
      </c>
      <c r="P49" s="12">
        <f t="shared" si="3"/>
        <v>2</v>
      </c>
      <c r="Q49" s="12">
        <f t="shared" si="3"/>
        <v>1</v>
      </c>
      <c r="R49" s="12">
        <f t="shared" si="3"/>
        <v>1</v>
      </c>
      <c r="S49" s="12">
        <f t="shared" si="3"/>
        <v>1</v>
      </c>
      <c r="T49" s="12">
        <f t="shared" si="3"/>
        <v>2</v>
      </c>
      <c r="U49" s="12">
        <f t="shared" si="3"/>
        <v>2</v>
      </c>
      <c r="V49" s="12">
        <f t="shared" si="3"/>
        <v>1</v>
      </c>
      <c r="W49" s="12">
        <f t="shared" si="3"/>
        <v>0</v>
      </c>
      <c r="X49" s="12">
        <f t="shared" si="3"/>
        <v>1</v>
      </c>
      <c r="Y49" s="12">
        <f t="shared" si="3"/>
        <v>3</v>
      </c>
      <c r="Z49" s="12">
        <f t="shared" si="3"/>
        <v>0</v>
      </c>
      <c r="AA49" s="12">
        <f t="shared" si="3"/>
        <v>1</v>
      </c>
      <c r="AB49" s="12">
        <f t="shared" si="3"/>
        <v>3</v>
      </c>
      <c r="AC49" s="12">
        <f t="shared" si="3"/>
        <v>1</v>
      </c>
      <c r="AD49" s="20">
        <f>SUM(E49:AC49)</f>
        <v>33</v>
      </c>
      <c r="AE49" s="14">
        <f>AD49/$AD$52</f>
        <v>0.44</v>
      </c>
    </row>
    <row r="50" spans="3:31" x14ac:dyDescent="0.25">
      <c r="C50" s="1"/>
      <c r="D50" s="69" t="s">
        <v>57</v>
      </c>
      <c r="E50" s="12">
        <f>COUNTIF(E12:E45,"X")</f>
        <v>2</v>
      </c>
      <c r="F50" s="12">
        <f t="shared" ref="F50:AC50" si="4">COUNTIF(F12:F45,"X")</f>
        <v>1</v>
      </c>
      <c r="G50" s="12">
        <f t="shared" si="4"/>
        <v>2</v>
      </c>
      <c r="H50" s="12">
        <f t="shared" si="4"/>
        <v>3</v>
      </c>
      <c r="I50" s="12">
        <f t="shared" si="4"/>
        <v>1</v>
      </c>
      <c r="J50" s="12">
        <f t="shared" si="4"/>
        <v>3</v>
      </c>
      <c r="K50" s="12">
        <f t="shared" si="4"/>
        <v>1</v>
      </c>
      <c r="L50" s="12">
        <f t="shared" si="4"/>
        <v>2</v>
      </c>
      <c r="M50" s="12">
        <f t="shared" si="4"/>
        <v>0</v>
      </c>
      <c r="N50" s="12">
        <f t="shared" si="4"/>
        <v>2</v>
      </c>
      <c r="O50" s="12">
        <f t="shared" si="4"/>
        <v>2</v>
      </c>
      <c r="P50" s="12">
        <f t="shared" si="4"/>
        <v>1</v>
      </c>
      <c r="Q50" s="12">
        <f t="shared" si="4"/>
        <v>2</v>
      </c>
      <c r="R50" s="12">
        <f t="shared" si="4"/>
        <v>2</v>
      </c>
      <c r="S50" s="12">
        <f t="shared" si="4"/>
        <v>2</v>
      </c>
      <c r="T50" s="12">
        <f t="shared" si="4"/>
        <v>1</v>
      </c>
      <c r="U50" s="12">
        <f t="shared" si="4"/>
        <v>1</v>
      </c>
      <c r="V50" s="12">
        <f t="shared" si="4"/>
        <v>2</v>
      </c>
      <c r="W50" s="12">
        <f t="shared" si="4"/>
        <v>3</v>
      </c>
      <c r="X50" s="12">
        <f t="shared" si="4"/>
        <v>2</v>
      </c>
      <c r="Y50" s="12">
        <f t="shared" si="4"/>
        <v>0</v>
      </c>
      <c r="Z50" s="12">
        <f t="shared" si="4"/>
        <v>3</v>
      </c>
      <c r="AA50" s="12">
        <f t="shared" si="4"/>
        <v>2</v>
      </c>
      <c r="AB50" s="12">
        <f t="shared" si="4"/>
        <v>0</v>
      </c>
      <c r="AC50" s="12">
        <f t="shared" si="4"/>
        <v>2</v>
      </c>
      <c r="AD50" s="21">
        <f t="shared" ref="AD50:AD51" si="5">SUM(E50:AC50)</f>
        <v>42</v>
      </c>
      <c r="AE50" s="15">
        <f>AD50/$AD$52</f>
        <v>0.56000000000000005</v>
      </c>
    </row>
    <row r="51" spans="3:31" ht="18.75" x14ac:dyDescent="0.3">
      <c r="C51" s="1"/>
      <c r="D51" s="43" t="s">
        <v>32</v>
      </c>
      <c r="E51" s="12">
        <f>COUNTIF(E12:E45,"–")</f>
        <v>0</v>
      </c>
      <c r="F51" s="12">
        <f t="shared" ref="F51:AC51" si="6">COUNTIF(F12:F45,"–")</f>
        <v>0</v>
      </c>
      <c r="G51" s="12">
        <f t="shared" si="6"/>
        <v>0</v>
      </c>
      <c r="H51" s="12">
        <f t="shared" si="6"/>
        <v>0</v>
      </c>
      <c r="I51" s="12">
        <f t="shared" si="6"/>
        <v>0</v>
      </c>
      <c r="J51" s="12">
        <f t="shared" si="6"/>
        <v>0</v>
      </c>
      <c r="K51" s="12">
        <f t="shared" si="6"/>
        <v>0</v>
      </c>
      <c r="L51" s="12">
        <f t="shared" si="6"/>
        <v>0</v>
      </c>
      <c r="M51" s="12">
        <f t="shared" si="6"/>
        <v>0</v>
      </c>
      <c r="N51" s="12">
        <f t="shared" si="6"/>
        <v>0</v>
      </c>
      <c r="O51" s="12">
        <f t="shared" si="6"/>
        <v>0</v>
      </c>
      <c r="P51" s="12">
        <f t="shared" si="6"/>
        <v>0</v>
      </c>
      <c r="Q51" s="12">
        <f t="shared" si="6"/>
        <v>0</v>
      </c>
      <c r="R51" s="12">
        <f t="shared" si="6"/>
        <v>0</v>
      </c>
      <c r="S51" s="12">
        <f t="shared" si="6"/>
        <v>0</v>
      </c>
      <c r="T51" s="12">
        <f t="shared" si="6"/>
        <v>0</v>
      </c>
      <c r="U51" s="12">
        <f t="shared" si="6"/>
        <v>0</v>
      </c>
      <c r="V51" s="12">
        <f t="shared" si="6"/>
        <v>0</v>
      </c>
      <c r="W51" s="12">
        <f t="shared" si="6"/>
        <v>0</v>
      </c>
      <c r="X51" s="12">
        <f t="shared" si="6"/>
        <v>0</v>
      </c>
      <c r="Y51" s="12">
        <f t="shared" si="6"/>
        <v>0</v>
      </c>
      <c r="Z51" s="12">
        <f t="shared" si="6"/>
        <v>0</v>
      </c>
      <c r="AA51" s="12">
        <f t="shared" si="6"/>
        <v>0</v>
      </c>
      <c r="AB51" s="12">
        <f t="shared" si="6"/>
        <v>0</v>
      </c>
      <c r="AC51" s="12">
        <f t="shared" si="6"/>
        <v>0</v>
      </c>
      <c r="AD51" s="44">
        <f t="shared" si="5"/>
        <v>0</v>
      </c>
      <c r="AE51" s="17">
        <f t="shared" ref="AE51:AE52" si="7">AD51/$AD$52</f>
        <v>0</v>
      </c>
    </row>
    <row r="52" spans="3:31" x14ac:dyDescent="0.25">
      <c r="C52" s="1"/>
      <c r="D52" s="13" t="s">
        <v>30</v>
      </c>
      <c r="E52" s="22">
        <f t="shared" ref="E52:AD52" si="8">SUM(E49:E51)</f>
        <v>3</v>
      </c>
      <c r="F52" s="22">
        <f t="shared" si="8"/>
        <v>3</v>
      </c>
      <c r="G52" s="22">
        <f t="shared" si="8"/>
        <v>3</v>
      </c>
      <c r="H52" s="22">
        <f t="shared" si="8"/>
        <v>3</v>
      </c>
      <c r="I52" s="22">
        <f t="shared" si="8"/>
        <v>3</v>
      </c>
      <c r="J52" s="22">
        <f t="shared" si="8"/>
        <v>3</v>
      </c>
      <c r="K52" s="22">
        <f t="shared" si="8"/>
        <v>3</v>
      </c>
      <c r="L52" s="22">
        <f t="shared" si="8"/>
        <v>3</v>
      </c>
      <c r="M52" s="22">
        <f t="shared" si="8"/>
        <v>3</v>
      </c>
      <c r="N52" s="22">
        <f t="shared" si="8"/>
        <v>3</v>
      </c>
      <c r="O52" s="22">
        <f t="shared" si="8"/>
        <v>3</v>
      </c>
      <c r="P52" s="22">
        <f t="shared" si="8"/>
        <v>3</v>
      </c>
      <c r="Q52" s="22">
        <f t="shared" si="8"/>
        <v>3</v>
      </c>
      <c r="R52" s="22">
        <f t="shared" si="8"/>
        <v>3</v>
      </c>
      <c r="S52" s="22">
        <f t="shared" si="8"/>
        <v>3</v>
      </c>
      <c r="T52" s="22">
        <f t="shared" si="8"/>
        <v>3</v>
      </c>
      <c r="U52" s="22">
        <f t="shared" si="8"/>
        <v>3</v>
      </c>
      <c r="V52" s="22">
        <f t="shared" si="8"/>
        <v>3</v>
      </c>
      <c r="W52" s="22">
        <f t="shared" si="8"/>
        <v>3</v>
      </c>
      <c r="X52" s="22">
        <f t="shared" si="8"/>
        <v>3</v>
      </c>
      <c r="Y52" s="22">
        <f t="shared" si="8"/>
        <v>3</v>
      </c>
      <c r="Z52" s="22">
        <f t="shared" si="8"/>
        <v>3</v>
      </c>
      <c r="AA52" s="22">
        <f t="shared" si="8"/>
        <v>3</v>
      </c>
      <c r="AB52" s="22">
        <f t="shared" si="8"/>
        <v>3</v>
      </c>
      <c r="AC52" s="22">
        <f t="shared" si="8"/>
        <v>3</v>
      </c>
      <c r="AD52" s="23">
        <f t="shared" si="8"/>
        <v>75</v>
      </c>
      <c r="AE52" s="34">
        <f t="shared" si="7"/>
        <v>1</v>
      </c>
    </row>
    <row r="53" spans="3:31" x14ac:dyDescent="0.25">
      <c r="C53" s="1"/>
      <c r="D53" s="4"/>
      <c r="E53" s="3"/>
      <c r="F53" s="3"/>
      <c r="G53" s="3"/>
      <c r="H53" s="3"/>
      <c r="I53" s="3"/>
      <c r="J53" s="3"/>
      <c r="K53" s="3"/>
      <c r="L53" s="3"/>
      <c r="M53" s="3"/>
      <c r="N53" s="3"/>
      <c r="O53" s="3"/>
      <c r="P53" s="3"/>
      <c r="Q53" s="3"/>
      <c r="R53" s="3"/>
      <c r="S53" s="3"/>
      <c r="T53" s="3"/>
      <c r="U53" s="3"/>
      <c r="V53" s="3"/>
      <c r="W53" s="3"/>
      <c r="X53" s="3"/>
      <c r="Y53" s="3"/>
      <c r="Z53" s="3"/>
      <c r="AA53" s="3"/>
      <c r="AB53" s="3"/>
      <c r="AC53" s="3"/>
      <c r="AD53" s="3"/>
      <c r="AE53" s="7"/>
    </row>
    <row r="54" spans="3:31" x14ac:dyDescent="0.25">
      <c r="C54" s="1"/>
      <c r="D54" s="2"/>
      <c r="E54" s="3"/>
      <c r="F54" s="3"/>
      <c r="G54" s="3"/>
      <c r="H54" s="3"/>
      <c r="I54" s="3"/>
      <c r="J54" s="3"/>
      <c r="K54" s="3"/>
      <c r="L54" s="3"/>
      <c r="M54" s="3"/>
      <c r="N54" s="3"/>
      <c r="O54" s="3"/>
      <c r="P54" s="3"/>
      <c r="Q54" s="3"/>
      <c r="R54" s="3"/>
      <c r="S54" s="3"/>
      <c r="T54" s="3"/>
      <c r="U54" s="3"/>
      <c r="V54" s="3"/>
      <c r="W54" s="3"/>
      <c r="X54" s="3"/>
      <c r="Y54" s="3"/>
      <c r="Z54" s="3"/>
      <c r="AA54" s="3"/>
      <c r="AB54" s="3"/>
      <c r="AC54" s="3"/>
      <c r="AD54" s="1"/>
    </row>
    <row r="55" spans="3:31" x14ac:dyDescent="0.2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3:31" x14ac:dyDescent="0.25">
      <c r="C56" s="1"/>
      <c r="D56" s="1"/>
      <c r="E56" s="164" t="s">
        <v>26</v>
      </c>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6"/>
    </row>
    <row r="57" spans="3:31" ht="23.25" customHeight="1" x14ac:dyDescent="0.25">
      <c r="C57" s="1"/>
      <c r="D57" s="1"/>
      <c r="E57" s="225" t="s">
        <v>27</v>
      </c>
      <c r="F57" s="225"/>
      <c r="G57" s="225"/>
      <c r="H57" s="225"/>
      <c r="I57" s="225"/>
      <c r="J57" s="225"/>
      <c r="K57" s="226" t="s">
        <v>28</v>
      </c>
      <c r="L57" s="226"/>
      <c r="M57" s="226"/>
      <c r="N57" s="226"/>
      <c r="O57" s="226"/>
      <c r="P57" s="226"/>
      <c r="Q57" s="226"/>
      <c r="R57" s="226"/>
      <c r="S57" s="226"/>
      <c r="T57" s="226"/>
      <c r="U57" s="226"/>
      <c r="V57" s="226"/>
      <c r="W57" s="176" t="s">
        <v>33</v>
      </c>
      <c r="X57" s="176"/>
      <c r="Y57" s="176"/>
      <c r="Z57" s="176"/>
      <c r="AA57" s="176"/>
      <c r="AB57" s="176"/>
      <c r="AC57" s="176"/>
    </row>
    <row r="58" spans="3:31" x14ac:dyDescent="0.25">
      <c r="C58" s="1"/>
      <c r="D58" s="1"/>
      <c r="E58" s="30" t="s">
        <v>2</v>
      </c>
      <c r="F58" s="30" t="s">
        <v>5</v>
      </c>
      <c r="G58" s="30" t="s">
        <v>16</v>
      </c>
      <c r="H58" s="30" t="s">
        <v>19</v>
      </c>
      <c r="I58" s="30" t="s">
        <v>21</v>
      </c>
      <c r="J58" s="11" t="s">
        <v>23</v>
      </c>
      <c r="K58" s="38" t="s">
        <v>1</v>
      </c>
      <c r="L58" s="38" t="s">
        <v>6</v>
      </c>
      <c r="M58" s="38" t="s">
        <v>7</v>
      </c>
      <c r="N58" s="38" t="s">
        <v>8</v>
      </c>
      <c r="O58" s="38" t="s">
        <v>9</v>
      </c>
      <c r="P58" s="38" t="s">
        <v>11</v>
      </c>
      <c r="Q58" s="38" t="s">
        <v>12</v>
      </c>
      <c r="R58" s="38" t="s">
        <v>13</v>
      </c>
      <c r="S58" s="38" t="s">
        <v>14</v>
      </c>
      <c r="T58" s="39" t="s">
        <v>17</v>
      </c>
      <c r="U58" s="39" t="s">
        <v>18</v>
      </c>
      <c r="V58" s="39" t="s">
        <v>22</v>
      </c>
      <c r="W58" s="50" t="s">
        <v>3</v>
      </c>
      <c r="X58" s="26" t="s">
        <v>4</v>
      </c>
      <c r="Y58" s="26" t="s">
        <v>10</v>
      </c>
      <c r="Z58" s="26" t="s">
        <v>15</v>
      </c>
      <c r="AA58" s="26" t="s">
        <v>20</v>
      </c>
      <c r="AB58" s="26" t="s">
        <v>24</v>
      </c>
      <c r="AC58" s="26" t="s">
        <v>25</v>
      </c>
    </row>
    <row r="59" spans="3:31" x14ac:dyDescent="0.25">
      <c r="C59" s="1"/>
      <c r="D59" s="27" t="s">
        <v>35</v>
      </c>
      <c r="E59" s="172">
        <f>SUM(F49,I49,T49,W49,Y49,AA49)</f>
        <v>10</v>
      </c>
      <c r="F59" s="172"/>
      <c r="G59" s="172"/>
      <c r="H59" s="172"/>
      <c r="I59" s="172"/>
      <c r="J59" s="172"/>
      <c r="K59" s="172">
        <f>SUM(E49,J49,K49,L49,M49,O49,P49,Q49,R49,U49,V49,Z49)</f>
        <v>15</v>
      </c>
      <c r="L59" s="172"/>
      <c r="M59" s="172"/>
      <c r="N59" s="172"/>
      <c r="O59" s="172"/>
      <c r="P59" s="172"/>
      <c r="Q59" s="172"/>
      <c r="R59" s="172"/>
      <c r="S59" s="172"/>
      <c r="T59" s="172"/>
      <c r="U59" s="172"/>
      <c r="V59" s="172"/>
      <c r="W59" s="172">
        <f>SUM(G49,H49,N49,S49,X49,AB49,AC49)</f>
        <v>8</v>
      </c>
      <c r="X59" s="172"/>
      <c r="Y59" s="172"/>
      <c r="Z59" s="172"/>
      <c r="AA59" s="172"/>
      <c r="AB59" s="172"/>
      <c r="AC59" s="172"/>
      <c r="AD59" s="32">
        <f>SUM(E59:AC59)</f>
        <v>33</v>
      </c>
    </row>
    <row r="60" spans="3:31" ht="20.25" customHeight="1" x14ac:dyDescent="0.25">
      <c r="C60" s="1"/>
      <c r="D60" s="74" t="s">
        <v>57</v>
      </c>
      <c r="E60" s="186">
        <f>SUM(F50,I50,T50,W50,Y50,AA50)</f>
        <v>8</v>
      </c>
      <c r="F60" s="186"/>
      <c r="G60" s="186"/>
      <c r="H60" s="186"/>
      <c r="I60" s="186"/>
      <c r="J60" s="186"/>
      <c r="K60" s="186">
        <f>SUM(E50,J50,K50,L50,M50,O50,P50,Q50,R50,U50,V50,Z50)</f>
        <v>21</v>
      </c>
      <c r="L60" s="186"/>
      <c r="M60" s="186"/>
      <c r="N60" s="186"/>
      <c r="O60" s="186"/>
      <c r="P60" s="186"/>
      <c r="Q60" s="186"/>
      <c r="R60" s="186"/>
      <c r="S60" s="186"/>
      <c r="T60" s="186"/>
      <c r="U60" s="186"/>
      <c r="V60" s="186"/>
      <c r="W60" s="186">
        <f>SUM(G50,H50,N50,S50,X50,AB50,AC50)</f>
        <v>13</v>
      </c>
      <c r="X60" s="186"/>
      <c r="Y60" s="186"/>
      <c r="Z60" s="186"/>
      <c r="AA60" s="186"/>
      <c r="AB60" s="186"/>
      <c r="AC60" s="186"/>
      <c r="AD60" s="45">
        <f t="shared" ref="AD60:AD61" si="9">SUM(E60:AC60)</f>
        <v>42</v>
      </c>
    </row>
    <row r="61" spans="3:31" ht="18.75" x14ac:dyDescent="0.3">
      <c r="C61" s="1"/>
      <c r="D61" s="42" t="s">
        <v>32</v>
      </c>
      <c r="E61" s="171">
        <f>SUM(F51,I51,T51,W51,Y51,AA51)</f>
        <v>0</v>
      </c>
      <c r="F61" s="171"/>
      <c r="G61" s="171"/>
      <c r="H61" s="171"/>
      <c r="I61" s="171"/>
      <c r="J61" s="171"/>
      <c r="K61" s="171">
        <f>SUM(E51,J51,K51,L51,M51,O51,P51,Q51,R51,U51,V51,Z51)</f>
        <v>0</v>
      </c>
      <c r="L61" s="171"/>
      <c r="M61" s="171"/>
      <c r="N61" s="171"/>
      <c r="O61" s="171"/>
      <c r="P61" s="171"/>
      <c r="Q61" s="171"/>
      <c r="R61" s="171"/>
      <c r="S61" s="171"/>
      <c r="T61" s="171"/>
      <c r="U61" s="171"/>
      <c r="V61" s="171"/>
      <c r="W61" s="171">
        <f>SUM(G51,H51,N51,S51,X51,AB51,AC51)</f>
        <v>0</v>
      </c>
      <c r="X61" s="171"/>
      <c r="Y61" s="171"/>
      <c r="Z61" s="171"/>
      <c r="AA61" s="171"/>
      <c r="AB61" s="171"/>
      <c r="AC61" s="171"/>
      <c r="AD61" s="46">
        <f t="shared" si="9"/>
        <v>0</v>
      </c>
    </row>
    <row r="62" spans="3:31" x14ac:dyDescent="0.25">
      <c r="C62" s="1"/>
      <c r="D62" s="25" t="s">
        <v>29</v>
      </c>
      <c r="E62" s="170">
        <f>SUM(E59:J61)</f>
        <v>18</v>
      </c>
      <c r="F62" s="170"/>
      <c r="G62" s="170"/>
      <c r="H62" s="170"/>
      <c r="I62" s="170"/>
      <c r="J62" s="170"/>
      <c r="K62" s="230">
        <f>SUM(K59:V61)</f>
        <v>36</v>
      </c>
      <c r="L62" s="230"/>
      <c r="M62" s="230"/>
      <c r="N62" s="230"/>
      <c r="O62" s="230"/>
      <c r="P62" s="230"/>
      <c r="Q62" s="230"/>
      <c r="R62" s="230"/>
      <c r="S62" s="230"/>
      <c r="T62" s="230"/>
      <c r="U62" s="230"/>
      <c r="V62" s="230"/>
      <c r="W62" s="230">
        <f>SUM(W59:AC61)</f>
        <v>21</v>
      </c>
      <c r="X62" s="230"/>
      <c r="Y62" s="230"/>
      <c r="Z62" s="230"/>
      <c r="AA62" s="230"/>
      <c r="AB62" s="230"/>
      <c r="AC62" s="230"/>
      <c r="AD62" s="18">
        <f>SUM(E62:AC62)</f>
        <v>75</v>
      </c>
    </row>
    <row r="63" spans="3:31" x14ac:dyDescent="0.2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5" spans="4:8" ht="38.25" customHeight="1" x14ac:dyDescent="0.25">
      <c r="E65" s="47" t="s">
        <v>37</v>
      </c>
      <c r="F65" s="48" t="s">
        <v>28</v>
      </c>
      <c r="G65" s="49" t="s">
        <v>33</v>
      </c>
    </row>
    <row r="66" spans="4:8" x14ac:dyDescent="0.25">
      <c r="D66" s="27" t="s">
        <v>35</v>
      </c>
      <c r="E66" s="33">
        <f>E59/$E$62</f>
        <v>0.55555555555555558</v>
      </c>
      <c r="F66" s="33">
        <f>K59/$K$62</f>
        <v>0.41666666666666669</v>
      </c>
      <c r="G66" s="33">
        <f>W59/$W$62</f>
        <v>0.38095238095238093</v>
      </c>
      <c r="H66" s="108"/>
    </row>
    <row r="67" spans="4:8" x14ac:dyDescent="0.25">
      <c r="D67" s="74" t="s">
        <v>56</v>
      </c>
      <c r="E67" s="40">
        <f>E60/$E$62</f>
        <v>0.44444444444444442</v>
      </c>
      <c r="F67" s="40">
        <f>K60/$K$62</f>
        <v>0.58333333333333337</v>
      </c>
      <c r="G67" s="40">
        <f>W60/$W$62</f>
        <v>0.61904761904761907</v>
      </c>
    </row>
    <row r="68" spans="4:8" ht="18.75" x14ac:dyDescent="0.3">
      <c r="D68" s="42" t="s">
        <v>32</v>
      </c>
      <c r="E68" s="16">
        <f>E61/$E$62</f>
        <v>0</v>
      </c>
      <c r="F68" s="16">
        <f>K61/$K$62</f>
        <v>0</v>
      </c>
      <c r="G68" s="16">
        <f>W61/$W$62</f>
        <v>0</v>
      </c>
    </row>
    <row r="69" spans="4:8" ht="18.600000000000001" customHeight="1" x14ac:dyDescent="0.25">
      <c r="E69" s="108">
        <f>SUM(E66:E68)</f>
        <v>1</v>
      </c>
      <c r="F69" s="108">
        <f>SUM(F66:F68)</f>
        <v>1</v>
      </c>
      <c r="G69" s="108">
        <f>SUM(G66:G68)</f>
        <v>1</v>
      </c>
    </row>
    <row r="85" spans="4:30" ht="18.75" x14ac:dyDescent="0.3">
      <c r="D85" s="163" t="s">
        <v>71</v>
      </c>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row>
    <row r="86" spans="4:30" ht="38.450000000000003" customHeight="1" x14ac:dyDescent="0.25">
      <c r="D86" s="153" t="s">
        <v>83</v>
      </c>
      <c r="E86" s="154"/>
      <c r="F86" s="154"/>
      <c r="G86" s="155"/>
      <c r="H86" s="159" t="s">
        <v>121</v>
      </c>
      <c r="I86" s="159"/>
      <c r="J86" s="159"/>
      <c r="K86" s="159"/>
      <c r="L86" s="159"/>
      <c r="M86" s="159"/>
      <c r="N86" s="159"/>
      <c r="O86" s="159"/>
      <c r="P86" s="159"/>
      <c r="Q86" s="159"/>
      <c r="R86" s="159"/>
      <c r="S86" s="159"/>
      <c r="T86" s="159"/>
      <c r="U86" s="159"/>
      <c r="V86" s="159"/>
      <c r="W86" s="159"/>
      <c r="X86" s="159"/>
      <c r="Y86" s="159"/>
      <c r="Z86" s="159"/>
      <c r="AA86" s="159"/>
      <c r="AB86" s="159"/>
      <c r="AC86" s="159"/>
      <c r="AD86" s="160"/>
    </row>
    <row r="87" spans="4:30" ht="38.450000000000003" customHeight="1" x14ac:dyDescent="0.25">
      <c r="D87" s="156" t="s">
        <v>80</v>
      </c>
      <c r="E87" s="156"/>
      <c r="F87" s="156"/>
      <c r="G87" s="156"/>
      <c r="H87" s="157" t="s">
        <v>122</v>
      </c>
      <c r="I87" s="157"/>
      <c r="J87" s="157"/>
      <c r="K87" s="157"/>
      <c r="L87" s="157"/>
      <c r="M87" s="157"/>
      <c r="N87" s="157"/>
      <c r="O87" s="157"/>
      <c r="P87" s="157"/>
      <c r="Q87" s="157"/>
      <c r="R87" s="157"/>
      <c r="S87" s="157"/>
      <c r="T87" s="157"/>
      <c r="U87" s="157"/>
      <c r="V87" s="157"/>
      <c r="W87" s="157"/>
      <c r="X87" s="157"/>
      <c r="Y87" s="157"/>
      <c r="Z87" s="157"/>
      <c r="AA87" s="157"/>
      <c r="AB87" s="157"/>
      <c r="AC87" s="157"/>
      <c r="AD87" s="158"/>
    </row>
    <row r="88" spans="4:30" ht="38.450000000000003" customHeight="1" x14ac:dyDescent="0.25">
      <c r="D88" s="156" t="s">
        <v>82</v>
      </c>
      <c r="E88" s="156"/>
      <c r="F88" s="156"/>
      <c r="G88" s="156"/>
      <c r="H88" s="161" t="s">
        <v>123</v>
      </c>
      <c r="I88" s="161"/>
      <c r="J88" s="161"/>
      <c r="K88" s="161"/>
      <c r="L88" s="161"/>
      <c r="M88" s="161"/>
      <c r="N88" s="161"/>
      <c r="O88" s="161"/>
      <c r="P88" s="161"/>
      <c r="Q88" s="161"/>
      <c r="R88" s="161"/>
      <c r="S88" s="161"/>
      <c r="T88" s="161"/>
      <c r="U88" s="161"/>
      <c r="V88" s="161"/>
      <c r="W88" s="161"/>
      <c r="X88" s="161"/>
      <c r="Y88" s="161"/>
      <c r="Z88" s="161"/>
      <c r="AA88" s="161"/>
      <c r="AB88" s="161"/>
      <c r="AC88" s="161"/>
      <c r="AD88" s="162"/>
    </row>
    <row r="89" spans="4:30" ht="38.450000000000003" customHeight="1" x14ac:dyDescent="0.25">
      <c r="D89" s="156" t="s">
        <v>70</v>
      </c>
      <c r="E89" s="156"/>
      <c r="F89" s="156"/>
      <c r="G89" s="156"/>
      <c r="H89" s="161" t="s">
        <v>117</v>
      </c>
      <c r="I89" s="161"/>
      <c r="J89" s="161"/>
      <c r="K89" s="161"/>
      <c r="L89" s="161"/>
      <c r="M89" s="161"/>
      <c r="N89" s="161"/>
      <c r="O89" s="161"/>
      <c r="P89" s="161"/>
      <c r="Q89" s="161"/>
      <c r="R89" s="161"/>
      <c r="S89" s="161"/>
      <c r="T89" s="161"/>
      <c r="U89" s="161"/>
      <c r="V89" s="161"/>
      <c r="W89" s="161"/>
      <c r="X89" s="161"/>
      <c r="Y89" s="161"/>
      <c r="Z89" s="161"/>
      <c r="AA89" s="161"/>
      <c r="AB89" s="161"/>
      <c r="AC89" s="161"/>
      <c r="AD89" s="162"/>
    </row>
    <row r="90" spans="4:30" ht="38.450000000000003" customHeight="1" x14ac:dyDescent="0.25">
      <c r="D90" s="156" t="s">
        <v>81</v>
      </c>
      <c r="E90" s="156"/>
      <c r="F90" s="156"/>
      <c r="G90" s="156"/>
      <c r="H90" s="161" t="s">
        <v>124</v>
      </c>
      <c r="I90" s="161"/>
      <c r="J90" s="161"/>
      <c r="K90" s="161"/>
      <c r="L90" s="161"/>
      <c r="M90" s="161"/>
      <c r="N90" s="161"/>
      <c r="O90" s="161"/>
      <c r="P90" s="161"/>
      <c r="Q90" s="161"/>
      <c r="R90" s="161"/>
      <c r="S90" s="161"/>
      <c r="T90" s="161"/>
      <c r="U90" s="161"/>
      <c r="V90" s="161"/>
      <c r="W90" s="161"/>
      <c r="X90" s="161"/>
      <c r="Y90" s="161"/>
      <c r="Z90" s="161"/>
      <c r="AA90" s="161"/>
      <c r="AB90" s="161"/>
      <c r="AC90" s="161"/>
      <c r="AD90" s="162"/>
    </row>
    <row r="91" spans="4:30" x14ac:dyDescent="0.25">
      <c r="D91" s="132"/>
    </row>
    <row r="92" spans="4:30" x14ac:dyDescent="0.25">
      <c r="D92" s="141"/>
    </row>
  </sheetData>
  <mergeCells count="43">
    <mergeCell ref="AH12:AI12"/>
    <mergeCell ref="D2:AE2"/>
    <mergeCell ref="E7:P7"/>
    <mergeCell ref="E8:P8"/>
    <mergeCell ref="R8:V8"/>
    <mergeCell ref="X8:Y8"/>
    <mergeCell ref="AD8:AH8"/>
    <mergeCell ref="AD10:AF10"/>
    <mergeCell ref="C10:D10"/>
    <mergeCell ref="R7:V7"/>
    <mergeCell ref="X7:Y7"/>
    <mergeCell ref="W59:AC59"/>
    <mergeCell ref="W60:AC60"/>
    <mergeCell ref="W61:AC61"/>
    <mergeCell ref="W62:AC62"/>
    <mergeCell ref="E59:J59"/>
    <mergeCell ref="E60:J60"/>
    <mergeCell ref="E61:J61"/>
    <mergeCell ref="E62:J62"/>
    <mergeCell ref="K59:V59"/>
    <mergeCell ref="K60:V60"/>
    <mergeCell ref="K61:V61"/>
    <mergeCell ref="K62:V62"/>
    <mergeCell ref="E57:J57"/>
    <mergeCell ref="K57:V57"/>
    <mergeCell ref="W57:AC57"/>
    <mergeCell ref="E56:AC56"/>
    <mergeCell ref="Y10:AC10"/>
    <mergeCell ref="E10:I10"/>
    <mergeCell ref="J10:N10"/>
    <mergeCell ref="O10:S10"/>
    <mergeCell ref="T10:X10"/>
    <mergeCell ref="D85:AD85"/>
    <mergeCell ref="D86:G86"/>
    <mergeCell ref="H86:AD86"/>
    <mergeCell ref="D87:G87"/>
    <mergeCell ref="H87:AD87"/>
    <mergeCell ref="D88:G88"/>
    <mergeCell ref="H88:AD88"/>
    <mergeCell ref="D89:G89"/>
    <mergeCell ref="H89:AD89"/>
    <mergeCell ref="D90:G90"/>
    <mergeCell ref="H90:AD90"/>
  </mergeCells>
  <dataValidations count="1">
    <dataValidation type="list" allowBlank="1" showInputMessage="1" showErrorMessage="1" sqref="E12:AC45" xr:uid="{00000000-0002-0000-0200-000000000000}">
      <formula1>$AI$13:$AI$15</formula1>
    </dataValidation>
  </dataValidations>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C1:AI92"/>
  <sheetViews>
    <sheetView topLeftCell="A13" zoomScale="72" zoomScaleNormal="72" workbookViewId="0">
      <selection activeCell="X8" sqref="X8:Y8"/>
    </sheetView>
  </sheetViews>
  <sheetFormatPr baseColWidth="10" defaultRowHeight="15" x14ac:dyDescent="0.25"/>
  <cols>
    <col min="1" max="1" width="6.7109375" customWidth="1"/>
    <col min="2" max="2" width="0" hidden="1" customWidth="1"/>
    <col min="3" max="3" width="5.7109375" customWidth="1"/>
    <col min="4" max="4" width="42.28515625" customWidth="1"/>
    <col min="5" max="29" width="6.28515625" customWidth="1"/>
    <col min="30" max="30" width="13.42578125" customWidth="1"/>
    <col min="31" max="31" width="15.7109375" customWidth="1"/>
    <col min="32" max="32" width="12.42578125" customWidth="1"/>
    <col min="33" max="33" width="7" customWidth="1"/>
    <col min="34" max="34" width="21.42578125" customWidth="1"/>
  </cols>
  <sheetData>
    <row r="1" spans="3:35" x14ac:dyDescent="0.25">
      <c r="I1" s="61"/>
      <c r="J1" s="61"/>
      <c r="K1" s="61"/>
      <c r="L1" s="61"/>
      <c r="M1" s="61"/>
      <c r="N1" s="61"/>
      <c r="O1" s="61"/>
      <c r="P1" s="61"/>
      <c r="Q1" s="61"/>
      <c r="R1" s="61"/>
      <c r="S1" s="61"/>
      <c r="T1" s="61"/>
      <c r="U1" s="61"/>
      <c r="V1" s="61"/>
      <c r="W1" s="61"/>
      <c r="X1" s="61"/>
      <c r="Y1" s="61"/>
      <c r="Z1" s="61"/>
      <c r="AA1" s="61"/>
      <c r="AB1" s="61"/>
    </row>
    <row r="2" spans="3:35" ht="31.5" x14ac:dyDescent="0.5">
      <c r="D2" s="231" t="s">
        <v>62</v>
      </c>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row>
    <row r="6" spans="3:35" x14ac:dyDescent="0.25">
      <c r="AD6" s="251"/>
      <c r="AE6" s="251"/>
      <c r="AF6" s="251"/>
    </row>
    <row r="7" spans="3:35" ht="22.15" customHeight="1" x14ac:dyDescent="0.35">
      <c r="D7" s="134" t="s">
        <v>68</v>
      </c>
      <c r="E7" s="198" t="s">
        <v>110</v>
      </c>
      <c r="F7" s="199"/>
      <c r="G7" s="199"/>
      <c r="H7" s="199"/>
      <c r="I7" s="199"/>
      <c r="J7" s="199"/>
      <c r="K7" s="199"/>
      <c r="L7" s="199"/>
      <c r="M7" s="199"/>
      <c r="N7" s="199"/>
      <c r="O7" s="199"/>
      <c r="P7" s="200"/>
      <c r="R7" s="197" t="s">
        <v>69</v>
      </c>
      <c r="S7" s="197"/>
      <c r="T7" s="197"/>
      <c r="U7" s="197"/>
      <c r="V7" s="197"/>
      <c r="X7" s="213">
        <v>3</v>
      </c>
      <c r="Y7" s="214"/>
      <c r="AD7" s="146"/>
    </row>
    <row r="8" spans="3:35" ht="22.15" customHeight="1" x14ac:dyDescent="0.35">
      <c r="D8" s="135" t="s">
        <v>47</v>
      </c>
      <c r="E8" s="196" t="s">
        <v>111</v>
      </c>
      <c r="F8" s="196"/>
      <c r="G8" s="196"/>
      <c r="H8" s="196"/>
      <c r="I8" s="196"/>
      <c r="J8" s="196"/>
      <c r="K8" s="196"/>
      <c r="L8" s="196"/>
      <c r="M8" s="196"/>
      <c r="N8" s="196"/>
      <c r="O8" s="196"/>
      <c r="P8" s="196"/>
      <c r="Q8" s="56"/>
      <c r="R8" s="197" t="s">
        <v>78</v>
      </c>
      <c r="S8" s="197"/>
      <c r="T8" s="197"/>
      <c r="U8" s="197"/>
      <c r="V8" s="197"/>
      <c r="X8" s="213" t="s">
        <v>134</v>
      </c>
      <c r="Y8" s="214"/>
      <c r="Z8" s="68"/>
      <c r="AA8" s="251"/>
      <c r="AB8" s="251"/>
      <c r="AC8" s="251"/>
      <c r="AD8" s="192"/>
      <c r="AE8" s="192"/>
      <c r="AF8" s="192"/>
      <c r="AG8" s="192"/>
      <c r="AH8" s="192"/>
    </row>
    <row r="9" spans="3:35" x14ac:dyDescent="0.25">
      <c r="D9" s="56"/>
      <c r="E9" s="56"/>
      <c r="F9" s="56"/>
      <c r="G9" s="56"/>
      <c r="H9" s="56"/>
      <c r="I9" s="56"/>
      <c r="J9" s="56"/>
      <c r="K9" s="56"/>
      <c r="L9" s="56"/>
      <c r="M9" s="56"/>
      <c r="N9" s="56"/>
      <c r="O9" s="56"/>
      <c r="P9" s="56"/>
      <c r="Q9" s="56"/>
    </row>
    <row r="10" spans="3:35" ht="53.25" customHeight="1" x14ac:dyDescent="0.4">
      <c r="C10" s="239" t="s">
        <v>38</v>
      </c>
      <c r="D10" s="240"/>
      <c r="E10" s="241" t="s">
        <v>84</v>
      </c>
      <c r="F10" s="242"/>
      <c r="G10" s="242"/>
      <c r="H10" s="242"/>
      <c r="I10" s="243"/>
      <c r="J10" s="241" t="s">
        <v>85</v>
      </c>
      <c r="K10" s="242"/>
      <c r="L10" s="242"/>
      <c r="M10" s="242"/>
      <c r="N10" s="243"/>
      <c r="O10" s="244" t="s">
        <v>90</v>
      </c>
      <c r="P10" s="245"/>
      <c r="Q10" s="245"/>
      <c r="R10" s="245"/>
      <c r="S10" s="246"/>
      <c r="T10" s="244" t="s">
        <v>91</v>
      </c>
      <c r="U10" s="245"/>
      <c r="V10" s="245"/>
      <c r="W10" s="245"/>
      <c r="X10" s="246"/>
      <c r="Y10" s="235" t="s">
        <v>88</v>
      </c>
      <c r="Z10" s="236"/>
      <c r="AA10" s="236"/>
      <c r="AB10" s="236"/>
      <c r="AC10" s="237"/>
      <c r="AD10" s="238" t="s">
        <v>41</v>
      </c>
      <c r="AE10" s="238"/>
      <c r="AF10" s="238"/>
    </row>
    <row r="11" spans="3:35" ht="15.75" thickBot="1" x14ac:dyDescent="0.3">
      <c r="C11" s="58" t="s">
        <v>40</v>
      </c>
      <c r="D11" s="59" t="s">
        <v>39</v>
      </c>
      <c r="E11" s="60" t="s">
        <v>1</v>
      </c>
      <c r="F11" s="60" t="s">
        <v>2</v>
      </c>
      <c r="G11" s="60" t="s">
        <v>3</v>
      </c>
      <c r="H11" s="60" t="s">
        <v>4</v>
      </c>
      <c r="I11" s="60" t="s">
        <v>5</v>
      </c>
      <c r="J11" s="60" t="s">
        <v>6</v>
      </c>
      <c r="K11" s="60" t="s">
        <v>7</v>
      </c>
      <c r="L11" s="60" t="s">
        <v>8</v>
      </c>
      <c r="M11" s="60" t="s">
        <v>9</v>
      </c>
      <c r="N11" s="60" t="s">
        <v>10</v>
      </c>
      <c r="O11" s="60" t="s">
        <v>11</v>
      </c>
      <c r="P11" s="60" t="s">
        <v>12</v>
      </c>
      <c r="Q11" s="60" t="s">
        <v>13</v>
      </c>
      <c r="R11" s="58" t="s">
        <v>14</v>
      </c>
      <c r="S11" s="58" t="s">
        <v>15</v>
      </c>
      <c r="T11" s="58" t="s">
        <v>16</v>
      </c>
      <c r="U11" s="58" t="s">
        <v>17</v>
      </c>
      <c r="V11" s="58" t="s">
        <v>18</v>
      </c>
      <c r="W11" s="58" t="s">
        <v>19</v>
      </c>
      <c r="X11" s="58" t="s">
        <v>20</v>
      </c>
      <c r="Y11" s="58" t="s">
        <v>21</v>
      </c>
      <c r="Z11" s="58" t="s">
        <v>22</v>
      </c>
      <c r="AA11" s="58" t="s">
        <v>23</v>
      </c>
      <c r="AB11" s="58" t="s">
        <v>24</v>
      </c>
      <c r="AC11" s="58" t="s">
        <v>25</v>
      </c>
      <c r="AD11" s="19" t="s">
        <v>54</v>
      </c>
      <c r="AE11" s="128" t="s">
        <v>42</v>
      </c>
      <c r="AF11" s="130" t="s">
        <v>45</v>
      </c>
    </row>
    <row r="12" spans="3:35" x14ac:dyDescent="0.25">
      <c r="C12" s="57">
        <v>1</v>
      </c>
      <c r="D12" s="55" t="s">
        <v>102</v>
      </c>
      <c r="E12" s="67" t="s">
        <v>51</v>
      </c>
      <c r="F12" s="67" t="s">
        <v>51</v>
      </c>
      <c r="G12" s="67" t="s">
        <v>44</v>
      </c>
      <c r="H12" s="67" t="s">
        <v>51</v>
      </c>
      <c r="I12" s="67" t="s">
        <v>44</v>
      </c>
      <c r="J12" s="67" t="s">
        <v>51</v>
      </c>
      <c r="K12" s="67" t="s">
        <v>51</v>
      </c>
      <c r="L12" s="67" t="s">
        <v>44</v>
      </c>
      <c r="M12" s="67" t="s">
        <v>51</v>
      </c>
      <c r="N12" s="67" t="s">
        <v>44</v>
      </c>
      <c r="O12" s="67" t="s">
        <v>44</v>
      </c>
      <c r="P12" s="67" t="s">
        <v>51</v>
      </c>
      <c r="Q12" s="67" t="s">
        <v>51</v>
      </c>
      <c r="R12" s="67" t="s">
        <v>51</v>
      </c>
      <c r="S12" s="67" t="s">
        <v>51</v>
      </c>
      <c r="T12" s="67" t="s">
        <v>51</v>
      </c>
      <c r="U12" s="67" t="s">
        <v>51</v>
      </c>
      <c r="V12" s="67" t="s">
        <v>51</v>
      </c>
      <c r="W12" s="67" t="s">
        <v>51</v>
      </c>
      <c r="X12" s="67" t="s">
        <v>51</v>
      </c>
      <c r="Y12" s="67" t="s">
        <v>51</v>
      </c>
      <c r="Z12" s="67" t="s">
        <v>51</v>
      </c>
      <c r="AA12" s="67" t="s">
        <v>51</v>
      </c>
      <c r="AB12" s="67" t="s">
        <v>51</v>
      </c>
      <c r="AC12" s="67" t="s">
        <v>44</v>
      </c>
      <c r="AD12" s="127">
        <f>COUNTIF(E12:AC12,"✔")</f>
        <v>19</v>
      </c>
      <c r="AE12" s="129">
        <f>COUNTIF(E12:AC12,"X")</f>
        <v>6</v>
      </c>
      <c r="AF12" s="131">
        <f>COUNTIF(E12:AC12,"–")</f>
        <v>0</v>
      </c>
      <c r="AH12" s="190" t="s">
        <v>46</v>
      </c>
      <c r="AI12" s="191"/>
    </row>
    <row r="13" spans="3:35" ht="15.75" x14ac:dyDescent="0.25">
      <c r="C13" s="57">
        <v>2</v>
      </c>
      <c r="D13" s="55" t="s">
        <v>103</v>
      </c>
      <c r="E13" s="67" t="s">
        <v>44</v>
      </c>
      <c r="F13" s="67" t="s">
        <v>51</v>
      </c>
      <c r="G13" s="67" t="s">
        <v>51</v>
      </c>
      <c r="H13" s="67" t="s">
        <v>51</v>
      </c>
      <c r="I13" s="67" t="s">
        <v>44</v>
      </c>
      <c r="J13" s="67" t="s">
        <v>51</v>
      </c>
      <c r="K13" s="67" t="s">
        <v>44</v>
      </c>
      <c r="L13" s="67" t="s">
        <v>44</v>
      </c>
      <c r="M13" s="67" t="s">
        <v>44</v>
      </c>
      <c r="N13" s="67" t="s">
        <v>44</v>
      </c>
      <c r="O13" s="67" t="s">
        <v>44</v>
      </c>
      <c r="P13" s="67" t="s">
        <v>51</v>
      </c>
      <c r="Q13" s="67" t="s">
        <v>51</v>
      </c>
      <c r="R13" s="67" t="s">
        <v>44</v>
      </c>
      <c r="S13" s="67" t="s">
        <v>44</v>
      </c>
      <c r="T13" s="67" t="s">
        <v>44</v>
      </c>
      <c r="U13" s="67" t="s">
        <v>44</v>
      </c>
      <c r="V13" s="67" t="s">
        <v>51</v>
      </c>
      <c r="W13" s="67" t="s">
        <v>51</v>
      </c>
      <c r="X13" s="67" t="s">
        <v>44</v>
      </c>
      <c r="Y13" s="67" t="s">
        <v>44</v>
      </c>
      <c r="Z13" s="67" t="s">
        <v>44</v>
      </c>
      <c r="AA13" s="67" t="s">
        <v>44</v>
      </c>
      <c r="AB13" s="67" t="s">
        <v>44</v>
      </c>
      <c r="AC13" s="67" t="s">
        <v>44</v>
      </c>
      <c r="AD13" s="127">
        <f t="shared" ref="AD13:AD45" si="0">COUNTIF(E13:AC13,"A")</f>
        <v>0</v>
      </c>
      <c r="AE13" s="129">
        <f>COUNTIF(E13:AC13,"X")</f>
        <v>17</v>
      </c>
      <c r="AF13" s="131">
        <f t="shared" ref="AF13:AF14" si="1">COUNTIF(F13:AD13,"O")</f>
        <v>0</v>
      </c>
      <c r="AH13" s="77" t="s">
        <v>48</v>
      </c>
      <c r="AI13" s="71" t="s">
        <v>51</v>
      </c>
    </row>
    <row r="14" spans="3:35" ht="15.75" x14ac:dyDescent="0.25">
      <c r="C14" s="57">
        <v>3</v>
      </c>
      <c r="D14" s="55" t="s">
        <v>109</v>
      </c>
      <c r="E14" s="67" t="s">
        <v>51</v>
      </c>
      <c r="F14" s="67" t="s">
        <v>51</v>
      </c>
      <c r="G14" s="67" t="s">
        <v>44</v>
      </c>
      <c r="H14" s="67" t="s">
        <v>51</v>
      </c>
      <c r="I14" s="67" t="s">
        <v>51</v>
      </c>
      <c r="J14" s="67" t="s">
        <v>51</v>
      </c>
      <c r="K14" s="67" t="s">
        <v>51</v>
      </c>
      <c r="L14" s="67" t="s">
        <v>44</v>
      </c>
      <c r="M14" s="67" t="s">
        <v>44</v>
      </c>
      <c r="N14" s="67" t="s">
        <v>44</v>
      </c>
      <c r="O14" s="67" t="s">
        <v>51</v>
      </c>
      <c r="P14" s="67" t="s">
        <v>44</v>
      </c>
      <c r="Q14" s="67" t="s">
        <v>51</v>
      </c>
      <c r="R14" s="67" t="s">
        <v>44</v>
      </c>
      <c r="S14" s="67" t="s">
        <v>44</v>
      </c>
      <c r="T14" s="67" t="s">
        <v>51</v>
      </c>
      <c r="U14" s="67" t="s">
        <v>51</v>
      </c>
      <c r="V14" s="67" t="s">
        <v>51</v>
      </c>
      <c r="W14" s="67" t="s">
        <v>44</v>
      </c>
      <c r="X14" s="67" t="s">
        <v>51</v>
      </c>
      <c r="Y14" s="67" t="s">
        <v>44</v>
      </c>
      <c r="Z14" s="67" t="s">
        <v>44</v>
      </c>
      <c r="AA14" s="67" t="s">
        <v>51</v>
      </c>
      <c r="AB14" s="67" t="s">
        <v>44</v>
      </c>
      <c r="AC14" s="67" t="s">
        <v>44</v>
      </c>
      <c r="AD14" s="127">
        <f t="shared" si="0"/>
        <v>0</v>
      </c>
      <c r="AE14" s="129">
        <f t="shared" ref="AE14:AE45" si="2">COUNTIF(E14:AC14,"X")</f>
        <v>12</v>
      </c>
      <c r="AF14" s="131">
        <f t="shared" si="1"/>
        <v>0</v>
      </c>
      <c r="AH14" s="77" t="s">
        <v>49</v>
      </c>
      <c r="AI14" s="72" t="s">
        <v>44</v>
      </c>
    </row>
    <row r="15" spans="3:35" ht="19.5" thickBot="1" x14ac:dyDescent="0.3">
      <c r="C15" s="57">
        <v>4</v>
      </c>
      <c r="D15" s="55"/>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127">
        <f t="shared" si="0"/>
        <v>0</v>
      </c>
      <c r="AE15" s="129">
        <f t="shared" si="2"/>
        <v>0</v>
      </c>
      <c r="AF15" s="131">
        <f>COUNTIF(F15:AD15,"O")</f>
        <v>0</v>
      </c>
      <c r="AH15" s="78" t="s">
        <v>50</v>
      </c>
      <c r="AI15" s="73" t="s">
        <v>52</v>
      </c>
    </row>
    <row r="16" spans="3:35" x14ac:dyDescent="0.25">
      <c r="C16" s="57">
        <v>5</v>
      </c>
      <c r="D16" s="55"/>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127">
        <f t="shared" si="0"/>
        <v>0</v>
      </c>
      <c r="AE16" s="129">
        <f t="shared" si="2"/>
        <v>0</v>
      </c>
      <c r="AF16" s="131">
        <f t="shared" ref="AF16:AF45" si="3">COUNTIF(F16:AD16,"O")</f>
        <v>0</v>
      </c>
      <c r="AH16" s="62"/>
    </row>
    <row r="17" spans="3:32" x14ac:dyDescent="0.25">
      <c r="C17" s="57">
        <v>6</v>
      </c>
      <c r="D17" s="55"/>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127">
        <f t="shared" si="0"/>
        <v>0</v>
      </c>
      <c r="AE17" s="129">
        <f t="shared" si="2"/>
        <v>0</v>
      </c>
      <c r="AF17" s="131">
        <f t="shared" si="3"/>
        <v>0</v>
      </c>
    </row>
    <row r="18" spans="3:32" x14ac:dyDescent="0.25">
      <c r="C18" s="57">
        <v>7</v>
      </c>
      <c r="D18" s="55"/>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127">
        <f t="shared" si="0"/>
        <v>0</v>
      </c>
      <c r="AE18" s="129">
        <f t="shared" si="2"/>
        <v>0</v>
      </c>
      <c r="AF18" s="131">
        <f t="shared" si="3"/>
        <v>0</v>
      </c>
    </row>
    <row r="19" spans="3:32" x14ac:dyDescent="0.25">
      <c r="C19" s="57">
        <v>8</v>
      </c>
      <c r="D19" s="55"/>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127">
        <f t="shared" si="0"/>
        <v>0</v>
      </c>
      <c r="AE19" s="129">
        <f t="shared" si="2"/>
        <v>0</v>
      </c>
      <c r="AF19" s="131">
        <f t="shared" si="3"/>
        <v>0</v>
      </c>
    </row>
    <row r="20" spans="3:32" x14ac:dyDescent="0.25">
      <c r="C20" s="57">
        <v>9</v>
      </c>
      <c r="D20" s="55"/>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127">
        <f t="shared" si="0"/>
        <v>0</v>
      </c>
      <c r="AE20" s="129">
        <f t="shared" si="2"/>
        <v>0</v>
      </c>
      <c r="AF20" s="131">
        <f t="shared" si="3"/>
        <v>0</v>
      </c>
    </row>
    <row r="21" spans="3:32" x14ac:dyDescent="0.25">
      <c r="C21" s="57">
        <v>10</v>
      </c>
      <c r="D21" s="55"/>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127">
        <f t="shared" si="0"/>
        <v>0</v>
      </c>
      <c r="AE21" s="129">
        <f t="shared" si="2"/>
        <v>0</v>
      </c>
      <c r="AF21" s="131">
        <f t="shared" si="3"/>
        <v>0</v>
      </c>
    </row>
    <row r="22" spans="3:32" x14ac:dyDescent="0.25">
      <c r="C22" s="57">
        <v>11</v>
      </c>
      <c r="D22" s="55"/>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127">
        <f t="shared" si="0"/>
        <v>0</v>
      </c>
      <c r="AE22" s="129">
        <f t="shared" si="2"/>
        <v>0</v>
      </c>
      <c r="AF22" s="131">
        <f t="shared" si="3"/>
        <v>0</v>
      </c>
    </row>
    <row r="23" spans="3:32" x14ac:dyDescent="0.25">
      <c r="C23" s="57">
        <v>12</v>
      </c>
      <c r="D23" s="55"/>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127">
        <f t="shared" si="0"/>
        <v>0</v>
      </c>
      <c r="AE23" s="129">
        <f t="shared" si="2"/>
        <v>0</v>
      </c>
      <c r="AF23" s="131">
        <f t="shared" si="3"/>
        <v>0</v>
      </c>
    </row>
    <row r="24" spans="3:32" x14ac:dyDescent="0.25">
      <c r="C24" s="57">
        <v>13</v>
      </c>
      <c r="D24" s="55"/>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127">
        <f t="shared" si="0"/>
        <v>0</v>
      </c>
      <c r="AE24" s="129">
        <f t="shared" si="2"/>
        <v>0</v>
      </c>
      <c r="AF24" s="131">
        <f t="shared" si="3"/>
        <v>0</v>
      </c>
    </row>
    <row r="25" spans="3:32" x14ac:dyDescent="0.25">
      <c r="C25" s="57">
        <v>14</v>
      </c>
      <c r="D25" s="55"/>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127">
        <f t="shared" si="0"/>
        <v>0</v>
      </c>
      <c r="AE25" s="129">
        <f t="shared" si="2"/>
        <v>0</v>
      </c>
      <c r="AF25" s="131">
        <f t="shared" si="3"/>
        <v>0</v>
      </c>
    </row>
    <row r="26" spans="3:32" x14ac:dyDescent="0.25">
      <c r="C26" s="57">
        <v>15</v>
      </c>
      <c r="D26" s="55"/>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127">
        <f t="shared" si="0"/>
        <v>0</v>
      </c>
      <c r="AE26" s="129">
        <f t="shared" si="2"/>
        <v>0</v>
      </c>
      <c r="AF26" s="131">
        <f t="shared" si="3"/>
        <v>0</v>
      </c>
    </row>
    <row r="27" spans="3:32" x14ac:dyDescent="0.25">
      <c r="C27" s="57">
        <v>16</v>
      </c>
      <c r="D27" s="55"/>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127">
        <f t="shared" si="0"/>
        <v>0</v>
      </c>
      <c r="AE27" s="129">
        <f t="shared" si="2"/>
        <v>0</v>
      </c>
      <c r="AF27" s="131">
        <f t="shared" si="3"/>
        <v>0</v>
      </c>
    </row>
    <row r="28" spans="3:32" x14ac:dyDescent="0.25">
      <c r="C28" s="57">
        <v>17</v>
      </c>
      <c r="D28" s="55"/>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127">
        <f t="shared" si="0"/>
        <v>0</v>
      </c>
      <c r="AE28" s="129">
        <f t="shared" si="2"/>
        <v>0</v>
      </c>
      <c r="AF28" s="131">
        <f t="shared" si="3"/>
        <v>0</v>
      </c>
    </row>
    <row r="29" spans="3:32" x14ac:dyDescent="0.25">
      <c r="C29" s="57">
        <v>18</v>
      </c>
      <c r="D29" s="55"/>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127">
        <f t="shared" si="0"/>
        <v>0</v>
      </c>
      <c r="AE29" s="129">
        <f t="shared" si="2"/>
        <v>0</v>
      </c>
      <c r="AF29" s="131">
        <f t="shared" si="3"/>
        <v>0</v>
      </c>
    </row>
    <row r="30" spans="3:32" x14ac:dyDescent="0.25">
      <c r="C30" s="57">
        <v>19</v>
      </c>
      <c r="D30" s="55"/>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127">
        <f t="shared" si="0"/>
        <v>0</v>
      </c>
      <c r="AE30" s="129">
        <f t="shared" si="2"/>
        <v>0</v>
      </c>
      <c r="AF30" s="131">
        <f t="shared" si="3"/>
        <v>0</v>
      </c>
    </row>
    <row r="31" spans="3:32" x14ac:dyDescent="0.25">
      <c r="C31" s="57">
        <v>20</v>
      </c>
      <c r="D31" s="55"/>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127">
        <f t="shared" si="0"/>
        <v>0</v>
      </c>
      <c r="AE31" s="129">
        <f t="shared" si="2"/>
        <v>0</v>
      </c>
      <c r="AF31" s="131">
        <f t="shared" si="3"/>
        <v>0</v>
      </c>
    </row>
    <row r="32" spans="3:32" x14ac:dyDescent="0.25">
      <c r="C32" s="57">
        <v>21</v>
      </c>
      <c r="D32" s="55"/>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127">
        <f t="shared" si="0"/>
        <v>0</v>
      </c>
      <c r="AE32" s="129">
        <f t="shared" si="2"/>
        <v>0</v>
      </c>
      <c r="AF32" s="131">
        <f t="shared" si="3"/>
        <v>0</v>
      </c>
    </row>
    <row r="33" spans="3:32" x14ac:dyDescent="0.25">
      <c r="C33" s="57">
        <v>22</v>
      </c>
      <c r="D33" s="55"/>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127">
        <f t="shared" si="0"/>
        <v>0</v>
      </c>
      <c r="AE33" s="129">
        <f t="shared" si="2"/>
        <v>0</v>
      </c>
      <c r="AF33" s="131">
        <f t="shared" si="3"/>
        <v>0</v>
      </c>
    </row>
    <row r="34" spans="3:32" x14ac:dyDescent="0.25">
      <c r="C34" s="57">
        <v>23</v>
      </c>
      <c r="D34" s="55"/>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127">
        <f t="shared" si="0"/>
        <v>0</v>
      </c>
      <c r="AE34" s="129">
        <f t="shared" si="2"/>
        <v>0</v>
      </c>
      <c r="AF34" s="131">
        <f t="shared" si="3"/>
        <v>0</v>
      </c>
    </row>
    <row r="35" spans="3:32" x14ac:dyDescent="0.25">
      <c r="C35" s="57">
        <v>24</v>
      </c>
      <c r="D35" s="55"/>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127">
        <f t="shared" si="0"/>
        <v>0</v>
      </c>
      <c r="AE35" s="129">
        <f t="shared" si="2"/>
        <v>0</v>
      </c>
      <c r="AF35" s="131">
        <f t="shared" si="3"/>
        <v>0</v>
      </c>
    </row>
    <row r="36" spans="3:32" x14ac:dyDescent="0.25">
      <c r="C36" s="57">
        <v>25</v>
      </c>
      <c r="D36" s="55"/>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127">
        <f t="shared" si="0"/>
        <v>0</v>
      </c>
      <c r="AE36" s="129">
        <f t="shared" si="2"/>
        <v>0</v>
      </c>
      <c r="AF36" s="131">
        <f t="shared" si="3"/>
        <v>0</v>
      </c>
    </row>
    <row r="37" spans="3:32" x14ac:dyDescent="0.25">
      <c r="C37" s="57">
        <v>26</v>
      </c>
      <c r="D37" s="55"/>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127">
        <f t="shared" si="0"/>
        <v>0</v>
      </c>
      <c r="AE37" s="129">
        <f t="shared" si="2"/>
        <v>0</v>
      </c>
      <c r="AF37" s="131">
        <f t="shared" si="3"/>
        <v>0</v>
      </c>
    </row>
    <row r="38" spans="3:32" x14ac:dyDescent="0.25">
      <c r="C38" s="57">
        <v>27</v>
      </c>
      <c r="D38" s="55"/>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127">
        <f t="shared" si="0"/>
        <v>0</v>
      </c>
      <c r="AE38" s="129">
        <f t="shared" si="2"/>
        <v>0</v>
      </c>
      <c r="AF38" s="131">
        <f t="shared" si="3"/>
        <v>0</v>
      </c>
    </row>
    <row r="39" spans="3:32" x14ac:dyDescent="0.25">
      <c r="C39" s="57">
        <v>28</v>
      </c>
      <c r="D39" s="55"/>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127">
        <f t="shared" si="0"/>
        <v>0</v>
      </c>
      <c r="AE39" s="129">
        <f t="shared" si="2"/>
        <v>0</v>
      </c>
      <c r="AF39" s="131">
        <f t="shared" si="3"/>
        <v>0</v>
      </c>
    </row>
    <row r="40" spans="3:32" x14ac:dyDescent="0.25">
      <c r="C40" s="57">
        <v>29</v>
      </c>
      <c r="D40" s="55"/>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127">
        <f t="shared" si="0"/>
        <v>0</v>
      </c>
      <c r="AE40" s="129">
        <f t="shared" si="2"/>
        <v>0</v>
      </c>
      <c r="AF40" s="131">
        <f t="shared" si="3"/>
        <v>0</v>
      </c>
    </row>
    <row r="41" spans="3:32" x14ac:dyDescent="0.25">
      <c r="C41" s="57">
        <v>30</v>
      </c>
      <c r="D41" s="55"/>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127">
        <f t="shared" si="0"/>
        <v>0</v>
      </c>
      <c r="AE41" s="129">
        <f t="shared" si="2"/>
        <v>0</v>
      </c>
      <c r="AF41" s="131">
        <f t="shared" si="3"/>
        <v>0</v>
      </c>
    </row>
    <row r="42" spans="3:32" x14ac:dyDescent="0.25">
      <c r="C42" s="57">
        <v>31</v>
      </c>
      <c r="D42" s="55"/>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127">
        <f t="shared" si="0"/>
        <v>0</v>
      </c>
      <c r="AE42" s="129">
        <f t="shared" si="2"/>
        <v>0</v>
      </c>
      <c r="AF42" s="131">
        <f t="shared" si="3"/>
        <v>0</v>
      </c>
    </row>
    <row r="43" spans="3:32" x14ac:dyDescent="0.25">
      <c r="C43" s="57">
        <v>32</v>
      </c>
      <c r="D43" s="55"/>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127">
        <f t="shared" si="0"/>
        <v>0</v>
      </c>
      <c r="AE43" s="129">
        <f t="shared" si="2"/>
        <v>0</v>
      </c>
      <c r="AF43" s="131">
        <f t="shared" si="3"/>
        <v>0</v>
      </c>
    </row>
    <row r="44" spans="3:32" x14ac:dyDescent="0.25">
      <c r="C44" s="57">
        <v>33</v>
      </c>
      <c r="D44" s="55"/>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127">
        <f t="shared" si="0"/>
        <v>0</v>
      </c>
      <c r="AE44" s="129">
        <f t="shared" si="2"/>
        <v>0</v>
      </c>
      <c r="AF44" s="131">
        <f t="shared" si="3"/>
        <v>0</v>
      </c>
    </row>
    <row r="45" spans="3:32" x14ac:dyDescent="0.25">
      <c r="C45" s="57">
        <v>34</v>
      </c>
      <c r="D45" s="55"/>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127">
        <f t="shared" si="0"/>
        <v>0</v>
      </c>
      <c r="AE45" s="129">
        <f t="shared" si="2"/>
        <v>0</v>
      </c>
      <c r="AF45" s="131">
        <f t="shared" si="3"/>
        <v>0</v>
      </c>
    </row>
    <row r="46" spans="3:32" x14ac:dyDescent="0.25">
      <c r="D46" s="56"/>
      <c r="E46" s="56"/>
      <c r="F46" s="56"/>
      <c r="G46" s="56"/>
      <c r="H46" s="56"/>
      <c r="I46" s="56"/>
      <c r="J46" s="56"/>
      <c r="K46" s="56"/>
      <c r="L46" s="56"/>
      <c r="M46" s="56"/>
      <c r="N46" s="56"/>
      <c r="O46" s="56"/>
      <c r="P46" s="56"/>
      <c r="Q46" s="56"/>
    </row>
    <row r="47" spans="3:32" x14ac:dyDescent="0.2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3:32" ht="31.5" customHeight="1" x14ac:dyDescent="0.25">
      <c r="C48" s="1"/>
      <c r="D48" s="9" t="s">
        <v>0</v>
      </c>
      <c r="E48" s="8" t="s">
        <v>1</v>
      </c>
      <c r="F48" s="8" t="s">
        <v>2</v>
      </c>
      <c r="G48" s="8" t="s">
        <v>3</v>
      </c>
      <c r="H48" s="8" t="s">
        <v>4</v>
      </c>
      <c r="I48" s="8" t="s">
        <v>5</v>
      </c>
      <c r="J48" s="8" t="s">
        <v>6</v>
      </c>
      <c r="K48" s="8" t="s">
        <v>7</v>
      </c>
      <c r="L48" s="8" t="s">
        <v>8</v>
      </c>
      <c r="M48" s="8" t="s">
        <v>9</v>
      </c>
      <c r="N48" s="8" t="s">
        <v>10</v>
      </c>
      <c r="O48" s="8" t="s">
        <v>11</v>
      </c>
      <c r="P48" s="8" t="s">
        <v>12</v>
      </c>
      <c r="Q48" s="8" t="s">
        <v>13</v>
      </c>
      <c r="R48" s="8" t="s">
        <v>14</v>
      </c>
      <c r="S48" s="8" t="s">
        <v>15</v>
      </c>
      <c r="T48" s="8" t="s">
        <v>16</v>
      </c>
      <c r="U48" s="8" t="s">
        <v>17</v>
      </c>
      <c r="V48" s="8" t="s">
        <v>18</v>
      </c>
      <c r="W48" s="8" t="s">
        <v>19</v>
      </c>
      <c r="X48" s="8" t="s">
        <v>20</v>
      </c>
      <c r="Y48" s="8" t="s">
        <v>21</v>
      </c>
      <c r="Z48" s="8" t="s">
        <v>22</v>
      </c>
      <c r="AA48" s="8" t="s">
        <v>23</v>
      </c>
      <c r="AB48" s="8" t="s">
        <v>24</v>
      </c>
      <c r="AC48" s="8" t="s">
        <v>25</v>
      </c>
      <c r="AD48" s="31" t="s">
        <v>30</v>
      </c>
      <c r="AE48" s="6" t="s">
        <v>36</v>
      </c>
    </row>
    <row r="49" spans="3:31" x14ac:dyDescent="0.25">
      <c r="C49" s="1"/>
      <c r="D49" s="10" t="s">
        <v>35</v>
      </c>
      <c r="E49" s="12">
        <f>COUNTIF(E12:E45,"✔")</f>
        <v>2</v>
      </c>
      <c r="F49" s="12">
        <f t="shared" ref="F49:AC49" si="4">COUNTIF(F12:F45,"✔")</f>
        <v>3</v>
      </c>
      <c r="G49" s="12">
        <f t="shared" si="4"/>
        <v>1</v>
      </c>
      <c r="H49" s="12">
        <f t="shared" si="4"/>
        <v>3</v>
      </c>
      <c r="I49" s="12">
        <f t="shared" si="4"/>
        <v>1</v>
      </c>
      <c r="J49" s="12">
        <f t="shared" si="4"/>
        <v>3</v>
      </c>
      <c r="K49" s="12">
        <f t="shared" si="4"/>
        <v>2</v>
      </c>
      <c r="L49" s="12">
        <f t="shared" si="4"/>
        <v>0</v>
      </c>
      <c r="M49" s="12">
        <f t="shared" si="4"/>
        <v>1</v>
      </c>
      <c r="N49" s="12">
        <f t="shared" si="4"/>
        <v>0</v>
      </c>
      <c r="O49" s="12">
        <f t="shared" si="4"/>
        <v>1</v>
      </c>
      <c r="P49" s="12">
        <f t="shared" si="4"/>
        <v>2</v>
      </c>
      <c r="Q49" s="12">
        <f t="shared" si="4"/>
        <v>3</v>
      </c>
      <c r="R49" s="12">
        <f t="shared" si="4"/>
        <v>1</v>
      </c>
      <c r="S49" s="12">
        <f t="shared" si="4"/>
        <v>1</v>
      </c>
      <c r="T49" s="12">
        <f t="shared" si="4"/>
        <v>2</v>
      </c>
      <c r="U49" s="12">
        <f t="shared" si="4"/>
        <v>2</v>
      </c>
      <c r="V49" s="12">
        <f t="shared" si="4"/>
        <v>3</v>
      </c>
      <c r="W49" s="12">
        <f t="shared" si="4"/>
        <v>2</v>
      </c>
      <c r="X49" s="12">
        <f t="shared" si="4"/>
        <v>2</v>
      </c>
      <c r="Y49" s="12">
        <f t="shared" si="4"/>
        <v>1</v>
      </c>
      <c r="Z49" s="12">
        <f t="shared" si="4"/>
        <v>1</v>
      </c>
      <c r="AA49" s="12">
        <f t="shared" si="4"/>
        <v>2</v>
      </c>
      <c r="AB49" s="12">
        <f t="shared" si="4"/>
        <v>1</v>
      </c>
      <c r="AC49" s="12">
        <f t="shared" si="4"/>
        <v>0</v>
      </c>
      <c r="AD49" s="20">
        <f>SUM(E49:AC49)</f>
        <v>40</v>
      </c>
      <c r="AE49" s="14">
        <f>AD49/$AD$52</f>
        <v>0.53333333333333333</v>
      </c>
    </row>
    <row r="50" spans="3:31" x14ac:dyDescent="0.25">
      <c r="C50" s="1"/>
      <c r="D50" s="69" t="s">
        <v>63</v>
      </c>
      <c r="E50" s="12">
        <f>COUNTIF(E12:E45,"X")</f>
        <v>1</v>
      </c>
      <c r="F50" s="12">
        <f t="shared" ref="F50:AC50" si="5">COUNTIF(F12:F45,"X")</f>
        <v>0</v>
      </c>
      <c r="G50" s="12">
        <f t="shared" si="5"/>
        <v>2</v>
      </c>
      <c r="H50" s="12">
        <f t="shared" si="5"/>
        <v>0</v>
      </c>
      <c r="I50" s="12">
        <f t="shared" si="5"/>
        <v>2</v>
      </c>
      <c r="J50" s="12">
        <f t="shared" si="5"/>
        <v>0</v>
      </c>
      <c r="K50" s="12">
        <f t="shared" si="5"/>
        <v>1</v>
      </c>
      <c r="L50" s="12">
        <f t="shared" si="5"/>
        <v>3</v>
      </c>
      <c r="M50" s="12">
        <f t="shared" si="5"/>
        <v>2</v>
      </c>
      <c r="N50" s="12">
        <f t="shared" si="5"/>
        <v>3</v>
      </c>
      <c r="O50" s="12">
        <f t="shared" si="5"/>
        <v>2</v>
      </c>
      <c r="P50" s="12">
        <f t="shared" si="5"/>
        <v>1</v>
      </c>
      <c r="Q50" s="12">
        <f t="shared" si="5"/>
        <v>0</v>
      </c>
      <c r="R50" s="12">
        <f t="shared" si="5"/>
        <v>2</v>
      </c>
      <c r="S50" s="12">
        <f t="shared" si="5"/>
        <v>2</v>
      </c>
      <c r="T50" s="12">
        <f t="shared" si="5"/>
        <v>1</v>
      </c>
      <c r="U50" s="12">
        <f t="shared" si="5"/>
        <v>1</v>
      </c>
      <c r="V50" s="12">
        <f t="shared" si="5"/>
        <v>0</v>
      </c>
      <c r="W50" s="12">
        <f t="shared" si="5"/>
        <v>1</v>
      </c>
      <c r="X50" s="12">
        <f t="shared" si="5"/>
        <v>1</v>
      </c>
      <c r="Y50" s="12">
        <f t="shared" si="5"/>
        <v>2</v>
      </c>
      <c r="Z50" s="12">
        <f t="shared" si="5"/>
        <v>2</v>
      </c>
      <c r="AA50" s="12">
        <f t="shared" si="5"/>
        <v>1</v>
      </c>
      <c r="AB50" s="12">
        <f t="shared" si="5"/>
        <v>2</v>
      </c>
      <c r="AC50" s="12">
        <f t="shared" si="5"/>
        <v>3</v>
      </c>
      <c r="AD50" s="21">
        <f t="shared" ref="AD50:AD51" si="6">SUM(E50:AC50)</f>
        <v>35</v>
      </c>
      <c r="AE50" s="15">
        <f>AD50/$AD$52</f>
        <v>0.46666666666666667</v>
      </c>
    </row>
    <row r="51" spans="3:31" ht="18.75" x14ac:dyDescent="0.3">
      <c r="C51" s="1"/>
      <c r="D51" s="43" t="s">
        <v>32</v>
      </c>
      <c r="E51" s="12">
        <f>COUNTIF(E12:E45,"–")</f>
        <v>0</v>
      </c>
      <c r="F51" s="12">
        <f t="shared" ref="F51:AC51" si="7">COUNTIF(F12:F45,"–")</f>
        <v>0</v>
      </c>
      <c r="G51" s="12">
        <f t="shared" si="7"/>
        <v>0</v>
      </c>
      <c r="H51" s="12">
        <f t="shared" si="7"/>
        <v>0</v>
      </c>
      <c r="I51" s="12">
        <f t="shared" si="7"/>
        <v>0</v>
      </c>
      <c r="J51" s="12">
        <f t="shared" si="7"/>
        <v>0</v>
      </c>
      <c r="K51" s="12">
        <f t="shared" si="7"/>
        <v>0</v>
      </c>
      <c r="L51" s="12">
        <f t="shared" si="7"/>
        <v>0</v>
      </c>
      <c r="M51" s="12">
        <f t="shared" si="7"/>
        <v>0</v>
      </c>
      <c r="N51" s="12">
        <f t="shared" si="7"/>
        <v>0</v>
      </c>
      <c r="O51" s="12">
        <f t="shared" si="7"/>
        <v>0</v>
      </c>
      <c r="P51" s="12">
        <f t="shared" si="7"/>
        <v>0</v>
      </c>
      <c r="Q51" s="12">
        <f t="shared" si="7"/>
        <v>0</v>
      </c>
      <c r="R51" s="12">
        <f t="shared" si="7"/>
        <v>0</v>
      </c>
      <c r="S51" s="12">
        <f t="shared" si="7"/>
        <v>0</v>
      </c>
      <c r="T51" s="12">
        <f t="shared" si="7"/>
        <v>0</v>
      </c>
      <c r="U51" s="12">
        <f t="shared" si="7"/>
        <v>0</v>
      </c>
      <c r="V51" s="12">
        <f t="shared" si="7"/>
        <v>0</v>
      </c>
      <c r="W51" s="12">
        <f t="shared" si="7"/>
        <v>0</v>
      </c>
      <c r="X51" s="12">
        <f t="shared" si="7"/>
        <v>0</v>
      </c>
      <c r="Y51" s="12">
        <f t="shared" si="7"/>
        <v>0</v>
      </c>
      <c r="Z51" s="12">
        <f t="shared" si="7"/>
        <v>0</v>
      </c>
      <c r="AA51" s="12">
        <f t="shared" si="7"/>
        <v>0</v>
      </c>
      <c r="AB51" s="12">
        <f t="shared" si="7"/>
        <v>0</v>
      </c>
      <c r="AC51" s="12">
        <f t="shared" si="7"/>
        <v>0</v>
      </c>
      <c r="AD51" s="44">
        <f t="shared" si="6"/>
        <v>0</v>
      </c>
      <c r="AE51" s="17">
        <f t="shared" ref="AE51:AE52" si="8">AD51/$AD$52</f>
        <v>0</v>
      </c>
    </row>
    <row r="52" spans="3:31" x14ac:dyDescent="0.25">
      <c r="C52" s="1"/>
      <c r="D52" s="13" t="s">
        <v>30</v>
      </c>
      <c r="E52" s="22">
        <f t="shared" ref="E52:AD52" si="9">SUM(E49:E51)</f>
        <v>3</v>
      </c>
      <c r="F52" s="22">
        <f t="shared" si="9"/>
        <v>3</v>
      </c>
      <c r="G52" s="22">
        <f t="shared" si="9"/>
        <v>3</v>
      </c>
      <c r="H52" s="22">
        <f t="shared" si="9"/>
        <v>3</v>
      </c>
      <c r="I52" s="22">
        <f t="shared" si="9"/>
        <v>3</v>
      </c>
      <c r="J52" s="22">
        <f t="shared" si="9"/>
        <v>3</v>
      </c>
      <c r="K52" s="22">
        <f t="shared" si="9"/>
        <v>3</v>
      </c>
      <c r="L52" s="22">
        <f t="shared" si="9"/>
        <v>3</v>
      </c>
      <c r="M52" s="22">
        <f t="shared" si="9"/>
        <v>3</v>
      </c>
      <c r="N52" s="22">
        <f t="shared" si="9"/>
        <v>3</v>
      </c>
      <c r="O52" s="22">
        <f t="shared" si="9"/>
        <v>3</v>
      </c>
      <c r="P52" s="22">
        <f t="shared" si="9"/>
        <v>3</v>
      </c>
      <c r="Q52" s="22">
        <f t="shared" si="9"/>
        <v>3</v>
      </c>
      <c r="R52" s="22">
        <f t="shared" si="9"/>
        <v>3</v>
      </c>
      <c r="S52" s="22">
        <f t="shared" si="9"/>
        <v>3</v>
      </c>
      <c r="T52" s="22">
        <f t="shared" si="9"/>
        <v>3</v>
      </c>
      <c r="U52" s="22">
        <f t="shared" si="9"/>
        <v>3</v>
      </c>
      <c r="V52" s="22">
        <f t="shared" si="9"/>
        <v>3</v>
      </c>
      <c r="W52" s="22">
        <f t="shared" si="9"/>
        <v>3</v>
      </c>
      <c r="X52" s="22">
        <f t="shared" si="9"/>
        <v>3</v>
      </c>
      <c r="Y52" s="22">
        <f t="shared" si="9"/>
        <v>3</v>
      </c>
      <c r="Z52" s="22">
        <f t="shared" si="9"/>
        <v>3</v>
      </c>
      <c r="AA52" s="22">
        <f t="shared" si="9"/>
        <v>3</v>
      </c>
      <c r="AB52" s="22">
        <f t="shared" si="9"/>
        <v>3</v>
      </c>
      <c r="AC52" s="22">
        <f t="shared" si="9"/>
        <v>3</v>
      </c>
      <c r="AD52" s="23">
        <f t="shared" si="9"/>
        <v>75</v>
      </c>
      <c r="AE52" s="34">
        <f t="shared" si="8"/>
        <v>1</v>
      </c>
    </row>
    <row r="53" spans="3:31" x14ac:dyDescent="0.25">
      <c r="C53" s="1"/>
      <c r="D53" s="4"/>
      <c r="E53" s="3"/>
      <c r="F53" s="3"/>
      <c r="G53" s="3"/>
      <c r="H53" s="3"/>
      <c r="I53" s="3"/>
      <c r="J53" s="3"/>
      <c r="K53" s="3"/>
      <c r="L53" s="3"/>
      <c r="M53" s="3"/>
      <c r="N53" s="3"/>
      <c r="O53" s="3"/>
      <c r="P53" s="3"/>
      <c r="Q53" s="3"/>
      <c r="R53" s="3"/>
      <c r="S53" s="3"/>
      <c r="T53" s="3"/>
      <c r="U53" s="3"/>
      <c r="V53" s="3"/>
      <c r="W53" s="3"/>
      <c r="X53" s="3"/>
      <c r="Y53" s="3"/>
      <c r="Z53" s="3"/>
      <c r="AA53" s="3"/>
      <c r="AB53" s="3"/>
      <c r="AC53" s="3"/>
      <c r="AD53" s="3"/>
      <c r="AE53" s="7"/>
    </row>
    <row r="54" spans="3:31" x14ac:dyDescent="0.25">
      <c r="C54" s="1"/>
      <c r="D54" s="2"/>
      <c r="E54" s="3"/>
      <c r="F54" s="3"/>
      <c r="G54" s="3"/>
      <c r="H54" s="3"/>
      <c r="I54" s="3"/>
      <c r="J54" s="3"/>
      <c r="K54" s="3"/>
      <c r="L54" s="3"/>
      <c r="M54" s="3"/>
      <c r="N54" s="3"/>
      <c r="O54" s="3"/>
      <c r="P54" s="3"/>
      <c r="Q54" s="3"/>
      <c r="R54" s="3"/>
      <c r="S54" s="3"/>
      <c r="T54" s="3"/>
      <c r="U54" s="3"/>
      <c r="V54" s="3"/>
      <c r="W54" s="3"/>
      <c r="X54" s="3"/>
      <c r="Y54" s="3"/>
      <c r="Z54" s="3"/>
      <c r="AA54" s="3"/>
      <c r="AB54" s="3"/>
      <c r="AC54" s="3"/>
      <c r="AD54" s="1"/>
    </row>
    <row r="55" spans="3:31" x14ac:dyDescent="0.2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3:31" x14ac:dyDescent="0.25">
      <c r="C56" s="1"/>
      <c r="D56" s="1"/>
      <c r="E56" s="164" t="s">
        <v>26</v>
      </c>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6"/>
    </row>
    <row r="57" spans="3:31" ht="23.25" customHeight="1" x14ac:dyDescent="0.25">
      <c r="C57" s="1"/>
      <c r="D57" s="1"/>
      <c r="E57" s="167" t="s">
        <v>27</v>
      </c>
      <c r="F57" s="168"/>
      <c r="G57" s="168"/>
      <c r="H57" s="168"/>
      <c r="I57" s="168"/>
      <c r="J57" s="169"/>
      <c r="K57" s="250" t="s">
        <v>28</v>
      </c>
      <c r="L57" s="226"/>
      <c r="M57" s="226"/>
      <c r="N57" s="226"/>
      <c r="O57" s="226"/>
      <c r="P57" s="226"/>
      <c r="Q57" s="226"/>
      <c r="R57" s="226"/>
      <c r="S57" s="226"/>
      <c r="T57" s="226"/>
      <c r="U57" s="226"/>
      <c r="V57" s="247" t="s">
        <v>33</v>
      </c>
      <c r="W57" s="248"/>
      <c r="X57" s="248"/>
      <c r="Y57" s="248"/>
      <c r="Z57" s="248"/>
      <c r="AA57" s="248"/>
      <c r="AB57" s="248"/>
      <c r="AC57" s="249"/>
    </row>
    <row r="58" spans="3:31" x14ac:dyDescent="0.25">
      <c r="C58" s="1"/>
      <c r="D58" s="1"/>
      <c r="E58" s="30" t="s">
        <v>1</v>
      </c>
      <c r="F58" s="30" t="s">
        <v>6</v>
      </c>
      <c r="G58" s="30" t="s">
        <v>11</v>
      </c>
      <c r="H58" s="30" t="s">
        <v>16</v>
      </c>
      <c r="I58" s="30" t="s">
        <v>21</v>
      </c>
      <c r="J58" s="11" t="s">
        <v>23</v>
      </c>
      <c r="K58" s="38" t="s">
        <v>2</v>
      </c>
      <c r="L58" s="38" t="s">
        <v>3</v>
      </c>
      <c r="M58" s="38" t="s">
        <v>7</v>
      </c>
      <c r="N58" s="38" t="s">
        <v>8</v>
      </c>
      <c r="O58" s="38" t="s">
        <v>9</v>
      </c>
      <c r="P58" s="38" t="s">
        <v>12</v>
      </c>
      <c r="Q58" s="38" t="s">
        <v>13</v>
      </c>
      <c r="R58" s="38" t="s">
        <v>14</v>
      </c>
      <c r="S58" s="38" t="s">
        <v>17</v>
      </c>
      <c r="T58" s="39" t="s">
        <v>19</v>
      </c>
      <c r="U58" s="39" t="s">
        <v>22</v>
      </c>
      <c r="V58" s="50" t="s">
        <v>4</v>
      </c>
      <c r="W58" s="50" t="s">
        <v>5</v>
      </c>
      <c r="X58" s="26" t="s">
        <v>10</v>
      </c>
      <c r="Y58" s="26" t="s">
        <v>15</v>
      </c>
      <c r="Z58" s="26" t="s">
        <v>18</v>
      </c>
      <c r="AA58" s="26" t="s">
        <v>20</v>
      </c>
      <c r="AB58" s="26" t="s">
        <v>24</v>
      </c>
      <c r="AC58" s="26" t="s">
        <v>25</v>
      </c>
    </row>
    <row r="59" spans="3:31" x14ac:dyDescent="0.25">
      <c r="C59" s="1"/>
      <c r="D59" s="51" t="s">
        <v>35</v>
      </c>
      <c r="E59" s="172">
        <f>SUM(E49,J49,O49,T49,Y49,AA49)</f>
        <v>11</v>
      </c>
      <c r="F59" s="172"/>
      <c r="G59" s="172"/>
      <c r="H59" s="172"/>
      <c r="I59" s="172"/>
      <c r="J59" s="172"/>
      <c r="K59" s="172">
        <f>SUM(F49,G49,K49,L49,M49,P49,Q49,R49,U49,W49,Z49)</f>
        <v>18</v>
      </c>
      <c r="L59" s="172"/>
      <c r="M59" s="172"/>
      <c r="N59" s="172"/>
      <c r="O59" s="172"/>
      <c r="P59" s="172"/>
      <c r="Q59" s="172"/>
      <c r="R59" s="172"/>
      <c r="S59" s="172"/>
      <c r="T59" s="172"/>
      <c r="U59" s="172"/>
      <c r="V59" s="172">
        <f>SUM(H49,I49,N49,S49,V49,X49,AB49,AC49)</f>
        <v>11</v>
      </c>
      <c r="W59" s="172"/>
      <c r="X59" s="172"/>
      <c r="Y59" s="172"/>
      <c r="Z59" s="172"/>
      <c r="AA59" s="172"/>
      <c r="AB59" s="172"/>
      <c r="AC59" s="172"/>
      <c r="AD59" s="19">
        <f>SUM(E59:AC59)</f>
        <v>40</v>
      </c>
    </row>
    <row r="60" spans="3:31" ht="15.75" customHeight="1" x14ac:dyDescent="0.25">
      <c r="C60" s="1"/>
      <c r="D60" s="80" t="s">
        <v>57</v>
      </c>
      <c r="E60" s="186">
        <f>SUM(E50,J50,O50,T50,Y50,AA50)</f>
        <v>7</v>
      </c>
      <c r="F60" s="186"/>
      <c r="G60" s="186"/>
      <c r="H60" s="186"/>
      <c r="I60" s="186"/>
      <c r="J60" s="186"/>
      <c r="K60" s="186">
        <f>SUM(F50,G50,K50,L50,M50,P50,Q50,R50,U50,W50,Z50)</f>
        <v>15</v>
      </c>
      <c r="L60" s="186"/>
      <c r="M60" s="186"/>
      <c r="N60" s="186"/>
      <c r="O60" s="186"/>
      <c r="P60" s="186"/>
      <c r="Q60" s="186"/>
      <c r="R60" s="186"/>
      <c r="S60" s="186"/>
      <c r="T60" s="186"/>
      <c r="U60" s="186"/>
      <c r="V60" s="186">
        <f>SUM(H50,I50,N50,S50,V50,X50,AB50,AC50)</f>
        <v>13</v>
      </c>
      <c r="W60" s="186"/>
      <c r="X60" s="186"/>
      <c r="Y60" s="186"/>
      <c r="Z60" s="186"/>
      <c r="AA60" s="186"/>
      <c r="AB60" s="186"/>
      <c r="AC60" s="186"/>
      <c r="AD60" s="24">
        <f t="shared" ref="AD60:AD61" si="10">SUM(E60:AC60)</f>
        <v>35</v>
      </c>
    </row>
    <row r="61" spans="3:31" ht="18.75" x14ac:dyDescent="0.3">
      <c r="C61" s="1"/>
      <c r="D61" s="52" t="s">
        <v>32</v>
      </c>
      <c r="E61" s="171">
        <f>SUM(E51,J51,O51,T51,Y51,AA51)</f>
        <v>0</v>
      </c>
      <c r="F61" s="171"/>
      <c r="G61" s="171"/>
      <c r="H61" s="171"/>
      <c r="I61" s="171"/>
      <c r="J61" s="171"/>
      <c r="K61" s="171">
        <f>SUM(F51,G51,K51,L51,M51,P51,Q51,R51,U51,W51,Z51)</f>
        <v>0</v>
      </c>
      <c r="L61" s="171"/>
      <c r="M61" s="171"/>
      <c r="N61" s="171"/>
      <c r="O61" s="171"/>
      <c r="P61" s="171"/>
      <c r="Q61" s="171"/>
      <c r="R61" s="171"/>
      <c r="S61" s="171"/>
      <c r="T61" s="171"/>
      <c r="U61" s="171"/>
      <c r="V61" s="171">
        <f>SUM(H51,I51,N51,S51,V51,X51,AB51,AC51)</f>
        <v>0</v>
      </c>
      <c r="W61" s="171"/>
      <c r="X61" s="171"/>
      <c r="Y61" s="171"/>
      <c r="Z61" s="171"/>
      <c r="AA61" s="171"/>
      <c r="AB61" s="171"/>
      <c r="AC61" s="171"/>
      <c r="AD61" s="41">
        <f t="shared" si="10"/>
        <v>0</v>
      </c>
    </row>
    <row r="62" spans="3:31" x14ac:dyDescent="0.25">
      <c r="C62" s="1"/>
      <c r="D62" s="53" t="s">
        <v>29</v>
      </c>
      <c r="E62" s="230">
        <f>SUM(E59:J61)</f>
        <v>18</v>
      </c>
      <c r="F62" s="230"/>
      <c r="G62" s="230"/>
      <c r="H62" s="230"/>
      <c r="I62" s="230"/>
      <c r="J62" s="230"/>
      <c r="K62" s="230">
        <f>SUM(K59:U61)</f>
        <v>33</v>
      </c>
      <c r="L62" s="230"/>
      <c r="M62" s="230"/>
      <c r="N62" s="230"/>
      <c r="O62" s="230"/>
      <c r="P62" s="230"/>
      <c r="Q62" s="230"/>
      <c r="R62" s="230"/>
      <c r="S62" s="230"/>
      <c r="T62" s="230"/>
      <c r="U62" s="230"/>
      <c r="V62" s="230">
        <f>SUM(V59:AC61)</f>
        <v>24</v>
      </c>
      <c r="W62" s="230"/>
      <c r="X62" s="230"/>
      <c r="Y62" s="230"/>
      <c r="Z62" s="230"/>
      <c r="AA62" s="230"/>
      <c r="AB62" s="230"/>
      <c r="AC62" s="230"/>
      <c r="AD62" s="18">
        <f>SUM(E62:AC62)</f>
        <v>75</v>
      </c>
    </row>
    <row r="63" spans="3:31" x14ac:dyDescent="0.2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5" spans="4:7" ht="38.25" customHeight="1" x14ac:dyDescent="0.25">
      <c r="E65" s="47" t="s">
        <v>37</v>
      </c>
      <c r="F65" s="48" t="s">
        <v>28</v>
      </c>
      <c r="G65" s="49" t="s">
        <v>33</v>
      </c>
    </row>
    <row r="66" spans="4:7" x14ac:dyDescent="0.25">
      <c r="D66" s="27" t="s">
        <v>35</v>
      </c>
      <c r="E66" s="37">
        <f>E59/$E$62</f>
        <v>0.61111111111111116</v>
      </c>
      <c r="F66" s="37">
        <f>K59/$K$62</f>
        <v>0.54545454545454541</v>
      </c>
      <c r="G66" s="37">
        <f>V59/$V$62</f>
        <v>0.45833333333333331</v>
      </c>
    </row>
    <row r="67" spans="4:7" x14ac:dyDescent="0.25">
      <c r="D67" s="74" t="s">
        <v>56</v>
      </c>
      <c r="E67" s="40">
        <f>E60/$E$62</f>
        <v>0.3888888888888889</v>
      </c>
      <c r="F67" s="37">
        <f>K60/$K$62</f>
        <v>0.45454545454545453</v>
      </c>
      <c r="G67" s="37">
        <f>V60/$V$62</f>
        <v>0.54166666666666663</v>
      </c>
    </row>
    <row r="68" spans="4:7" ht="18.75" x14ac:dyDescent="0.3">
      <c r="D68" s="42" t="s">
        <v>32</v>
      </c>
      <c r="E68" s="16">
        <f>E61/$E$62</f>
        <v>0</v>
      </c>
      <c r="F68" s="37">
        <f>K61/$K$62</f>
        <v>0</v>
      </c>
      <c r="G68" s="37">
        <f>V61/$V$62</f>
        <v>0</v>
      </c>
    </row>
    <row r="69" spans="4:7" x14ac:dyDescent="0.25">
      <c r="E69" s="108">
        <f>SUM(E66:E68)</f>
        <v>1</v>
      </c>
      <c r="F69" s="108">
        <f t="shared" ref="F69:G69" si="11">SUM(F66:F68)</f>
        <v>1</v>
      </c>
      <c r="G69" s="108">
        <f t="shared" si="11"/>
        <v>1</v>
      </c>
    </row>
    <row r="85" spans="4:30" ht="18.75" x14ac:dyDescent="0.3">
      <c r="D85" s="163" t="s">
        <v>71</v>
      </c>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row>
    <row r="86" spans="4:30" ht="33.6" customHeight="1" x14ac:dyDescent="0.25">
      <c r="D86" s="153" t="s">
        <v>83</v>
      </c>
      <c r="E86" s="154"/>
      <c r="F86" s="154"/>
      <c r="G86" s="155"/>
      <c r="H86" s="159" t="s">
        <v>125</v>
      </c>
      <c r="I86" s="159"/>
      <c r="J86" s="159"/>
      <c r="K86" s="159"/>
      <c r="L86" s="159"/>
      <c r="M86" s="159"/>
      <c r="N86" s="159"/>
      <c r="O86" s="159"/>
      <c r="P86" s="159"/>
      <c r="Q86" s="159"/>
      <c r="R86" s="159"/>
      <c r="S86" s="159"/>
      <c r="T86" s="159"/>
      <c r="U86" s="159"/>
      <c r="V86" s="159"/>
      <c r="W86" s="159"/>
      <c r="X86" s="159"/>
      <c r="Y86" s="159"/>
      <c r="Z86" s="159"/>
      <c r="AA86" s="159"/>
      <c r="AB86" s="159"/>
      <c r="AC86" s="159"/>
      <c r="AD86" s="160"/>
    </row>
    <row r="87" spans="4:30" ht="33.6" customHeight="1" x14ac:dyDescent="0.25">
      <c r="D87" s="156" t="s">
        <v>80</v>
      </c>
      <c r="E87" s="156"/>
      <c r="F87" s="156"/>
      <c r="G87" s="156"/>
      <c r="H87" s="157" t="s">
        <v>126</v>
      </c>
      <c r="I87" s="157"/>
      <c r="J87" s="157"/>
      <c r="K87" s="157"/>
      <c r="L87" s="157"/>
      <c r="M87" s="157"/>
      <c r="N87" s="157"/>
      <c r="O87" s="157"/>
      <c r="P87" s="157"/>
      <c r="Q87" s="157"/>
      <c r="R87" s="157"/>
      <c r="S87" s="157"/>
      <c r="T87" s="157"/>
      <c r="U87" s="157"/>
      <c r="V87" s="157"/>
      <c r="W87" s="157"/>
      <c r="X87" s="157"/>
      <c r="Y87" s="157"/>
      <c r="Z87" s="157"/>
      <c r="AA87" s="157"/>
      <c r="AB87" s="157"/>
      <c r="AC87" s="157"/>
      <c r="AD87" s="158"/>
    </row>
    <row r="88" spans="4:30" ht="33.6" customHeight="1" x14ac:dyDescent="0.25">
      <c r="D88" s="156" t="s">
        <v>82</v>
      </c>
      <c r="E88" s="156"/>
      <c r="F88" s="156"/>
      <c r="G88" s="156"/>
      <c r="H88" s="161" t="s">
        <v>127</v>
      </c>
      <c r="I88" s="161"/>
      <c r="J88" s="161"/>
      <c r="K88" s="161"/>
      <c r="L88" s="161"/>
      <c r="M88" s="161"/>
      <c r="N88" s="161"/>
      <c r="O88" s="161"/>
      <c r="P88" s="161"/>
      <c r="Q88" s="161"/>
      <c r="R88" s="161"/>
      <c r="S88" s="161"/>
      <c r="T88" s="161"/>
      <c r="U88" s="161"/>
      <c r="V88" s="161"/>
      <c r="W88" s="161"/>
      <c r="X88" s="161"/>
      <c r="Y88" s="161"/>
      <c r="Z88" s="161"/>
      <c r="AA88" s="161"/>
      <c r="AB88" s="161"/>
      <c r="AC88" s="161"/>
      <c r="AD88" s="162"/>
    </row>
    <row r="89" spans="4:30" ht="33.6" customHeight="1" x14ac:dyDescent="0.25">
      <c r="D89" s="156" t="s">
        <v>70</v>
      </c>
      <c r="E89" s="156"/>
      <c r="F89" s="156"/>
      <c r="G89" s="156"/>
      <c r="H89" s="161" t="s">
        <v>128</v>
      </c>
      <c r="I89" s="161"/>
      <c r="J89" s="161"/>
      <c r="K89" s="161"/>
      <c r="L89" s="161"/>
      <c r="M89" s="161"/>
      <c r="N89" s="161"/>
      <c r="O89" s="161"/>
      <c r="P89" s="161"/>
      <c r="Q89" s="161"/>
      <c r="R89" s="161"/>
      <c r="S89" s="161"/>
      <c r="T89" s="161"/>
      <c r="U89" s="161"/>
      <c r="V89" s="161"/>
      <c r="W89" s="161"/>
      <c r="X89" s="161"/>
      <c r="Y89" s="161"/>
      <c r="Z89" s="161"/>
      <c r="AA89" s="161"/>
      <c r="AB89" s="161"/>
      <c r="AC89" s="161"/>
      <c r="AD89" s="162"/>
    </row>
    <row r="90" spans="4:30" ht="33.6" customHeight="1" x14ac:dyDescent="0.25">
      <c r="D90" s="156" t="s">
        <v>81</v>
      </c>
      <c r="E90" s="156"/>
      <c r="F90" s="156"/>
      <c r="G90" s="156"/>
      <c r="H90" s="161" t="s">
        <v>129</v>
      </c>
      <c r="I90" s="161"/>
      <c r="J90" s="161"/>
      <c r="K90" s="161"/>
      <c r="L90" s="161"/>
      <c r="M90" s="161"/>
      <c r="N90" s="161"/>
      <c r="O90" s="161"/>
      <c r="P90" s="161"/>
      <c r="Q90" s="161"/>
      <c r="R90" s="161"/>
      <c r="S90" s="161"/>
      <c r="T90" s="161"/>
      <c r="U90" s="161"/>
      <c r="V90" s="161"/>
      <c r="W90" s="161"/>
      <c r="X90" s="161"/>
      <c r="Y90" s="161"/>
      <c r="Z90" s="161"/>
      <c r="AA90" s="161"/>
      <c r="AB90" s="161"/>
      <c r="AC90" s="161"/>
      <c r="AD90" s="162"/>
    </row>
    <row r="91" spans="4:30" x14ac:dyDescent="0.25">
      <c r="D91" s="133"/>
    </row>
    <row r="92" spans="4:30" x14ac:dyDescent="0.25">
      <c r="Z92" s="136"/>
      <c r="AA92" s="137"/>
      <c r="AB92" s="137"/>
      <c r="AC92" s="137"/>
      <c r="AD92" s="137"/>
    </row>
  </sheetData>
  <mergeCells count="45">
    <mergeCell ref="K60:U60"/>
    <mergeCell ref="E56:AC56"/>
    <mergeCell ref="E62:J62"/>
    <mergeCell ref="E60:J60"/>
    <mergeCell ref="V60:AC60"/>
    <mergeCell ref="D2:AE2"/>
    <mergeCell ref="E7:P7"/>
    <mergeCell ref="E8:P8"/>
    <mergeCell ref="R8:V8"/>
    <mergeCell ref="X8:Y8"/>
    <mergeCell ref="AD8:AH8"/>
    <mergeCell ref="AA8:AC8"/>
    <mergeCell ref="R7:V7"/>
    <mergeCell ref="X7:Y7"/>
    <mergeCell ref="AD6:AF6"/>
    <mergeCell ref="AH12:AI12"/>
    <mergeCell ref="V57:AC57"/>
    <mergeCell ref="K57:U57"/>
    <mergeCell ref="E57:J57"/>
    <mergeCell ref="E59:J59"/>
    <mergeCell ref="V59:AC59"/>
    <mergeCell ref="K59:U59"/>
    <mergeCell ref="Y10:AC10"/>
    <mergeCell ref="AD10:AF10"/>
    <mergeCell ref="C10:D10"/>
    <mergeCell ref="E10:I10"/>
    <mergeCell ref="J10:N10"/>
    <mergeCell ref="O10:S10"/>
    <mergeCell ref="T10:X10"/>
    <mergeCell ref="D90:G90"/>
    <mergeCell ref="H90:AD90"/>
    <mergeCell ref="V61:AC61"/>
    <mergeCell ref="V62:AC62"/>
    <mergeCell ref="D88:G88"/>
    <mergeCell ref="H88:AD88"/>
    <mergeCell ref="D89:G89"/>
    <mergeCell ref="H89:AD89"/>
    <mergeCell ref="D85:AD85"/>
    <mergeCell ref="D86:G86"/>
    <mergeCell ref="H86:AD86"/>
    <mergeCell ref="D87:G87"/>
    <mergeCell ref="H87:AD87"/>
    <mergeCell ref="K61:U61"/>
    <mergeCell ref="K62:U62"/>
    <mergeCell ref="E61:J61"/>
  </mergeCells>
  <dataValidations count="1">
    <dataValidation type="list" allowBlank="1" showInputMessage="1" showErrorMessage="1" sqref="E12:AC45" xr:uid="{00000000-0002-0000-0300-000000000000}">
      <formula1>$AI$13:$AI$15</formula1>
    </dataValidation>
  </dataValidations>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499984740745262"/>
  </sheetPr>
  <dimension ref="A1:AI99"/>
  <sheetViews>
    <sheetView topLeftCell="A70" zoomScale="72" zoomScaleNormal="72" workbookViewId="0">
      <selection activeCell="V100" sqref="V100"/>
    </sheetView>
  </sheetViews>
  <sheetFormatPr baseColWidth="10" defaultRowHeight="15" x14ac:dyDescent="0.25"/>
  <cols>
    <col min="1" max="1" width="7.7109375" customWidth="1"/>
    <col min="2" max="2" width="0" hidden="1" customWidth="1"/>
    <col min="3" max="3" width="4.42578125" customWidth="1"/>
    <col min="4" max="4" width="43.42578125" customWidth="1"/>
    <col min="5" max="29" width="6.28515625" customWidth="1"/>
    <col min="30" max="30" width="14.140625" customWidth="1"/>
    <col min="31" max="31" width="16.140625" customWidth="1"/>
    <col min="32" max="32" width="13.42578125" customWidth="1"/>
    <col min="33" max="33" width="7" customWidth="1"/>
    <col min="34" max="34" width="14.140625" customWidth="1"/>
  </cols>
  <sheetData>
    <row r="1" spans="1:35" s="147" customFormat="1" x14ac:dyDescent="0.25">
      <c r="I1" s="148"/>
      <c r="J1" s="148"/>
      <c r="K1" s="148"/>
      <c r="L1" s="148"/>
      <c r="M1" s="148"/>
      <c r="N1" s="148"/>
      <c r="O1" s="148"/>
      <c r="P1" s="148"/>
      <c r="Q1" s="148"/>
      <c r="R1" s="148"/>
      <c r="S1" s="148"/>
      <c r="T1" s="148"/>
      <c r="U1" s="148"/>
      <c r="V1" s="148"/>
      <c r="W1" s="148"/>
      <c r="X1" s="148"/>
      <c r="Y1" s="148"/>
      <c r="Z1" s="148"/>
      <c r="AA1" s="148"/>
      <c r="AB1" s="148"/>
    </row>
    <row r="2" spans="1:35" s="147" customFormat="1" ht="31.5" x14ac:dyDescent="0.5">
      <c r="D2" s="256" t="s">
        <v>64</v>
      </c>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row>
    <row r="3" spans="1:35" s="147" customFormat="1" x14ac:dyDescent="0.25"/>
    <row r="4" spans="1:35" s="147" customFormat="1" x14ac:dyDescent="0.25"/>
    <row r="5" spans="1:35" s="147" customFormat="1" x14ac:dyDescent="0.25"/>
    <row r="6" spans="1:35" s="147" customFormat="1" x14ac:dyDescent="0.25">
      <c r="AD6" s="149"/>
    </row>
    <row r="7" spans="1:35" ht="22.15" customHeight="1" x14ac:dyDescent="0.35">
      <c r="D7" s="134" t="s">
        <v>68</v>
      </c>
      <c r="E7" s="198" t="s">
        <v>110</v>
      </c>
      <c r="F7" s="199"/>
      <c r="G7" s="199"/>
      <c r="H7" s="199"/>
      <c r="I7" s="199"/>
      <c r="J7" s="199"/>
      <c r="K7" s="199"/>
      <c r="L7" s="199"/>
      <c r="M7" s="199"/>
      <c r="N7" s="199"/>
      <c r="O7" s="199"/>
      <c r="P7" s="200"/>
      <c r="R7" s="197" t="s">
        <v>69</v>
      </c>
      <c r="S7" s="197"/>
      <c r="T7" s="197"/>
      <c r="U7" s="197"/>
      <c r="V7" s="197"/>
      <c r="X7" s="213">
        <v>6</v>
      </c>
      <c r="Y7" s="214"/>
      <c r="AD7" s="86"/>
    </row>
    <row r="8" spans="1:35" ht="22.15" customHeight="1" x14ac:dyDescent="0.35">
      <c r="D8" s="135" t="s">
        <v>47</v>
      </c>
      <c r="E8" s="196" t="s">
        <v>111</v>
      </c>
      <c r="F8" s="196"/>
      <c r="G8" s="196"/>
      <c r="H8" s="196"/>
      <c r="I8" s="196"/>
      <c r="J8" s="196"/>
      <c r="K8" s="196"/>
      <c r="L8" s="196"/>
      <c r="M8" s="196"/>
      <c r="N8" s="196"/>
      <c r="O8" s="196"/>
      <c r="P8" s="196"/>
      <c r="Q8" s="56"/>
      <c r="R8" s="197" t="s">
        <v>78</v>
      </c>
      <c r="S8" s="197"/>
      <c r="T8" s="197"/>
      <c r="U8" s="197"/>
      <c r="V8" s="197"/>
      <c r="X8" s="213" t="s">
        <v>134</v>
      </c>
      <c r="Y8" s="214"/>
      <c r="Z8" s="68"/>
      <c r="AA8" s="68"/>
      <c r="AD8" s="192"/>
      <c r="AE8" s="192"/>
      <c r="AF8" s="192"/>
      <c r="AG8" s="192"/>
      <c r="AH8" s="192"/>
    </row>
    <row r="9" spans="1:35" x14ac:dyDescent="0.25">
      <c r="A9" s="56"/>
      <c r="B9" s="56"/>
      <c r="C9" s="56"/>
      <c r="D9" s="56"/>
      <c r="E9" s="56"/>
      <c r="F9" s="56"/>
      <c r="G9" s="56"/>
      <c r="H9" s="56"/>
      <c r="I9" s="56"/>
      <c r="J9" s="56"/>
      <c r="K9" s="56"/>
      <c r="L9" s="56"/>
      <c r="M9" s="56"/>
      <c r="N9" s="56"/>
      <c r="O9" s="56"/>
      <c r="P9" s="56"/>
      <c r="Q9" s="56"/>
    </row>
    <row r="10" spans="1:35" ht="47.25" customHeight="1" x14ac:dyDescent="0.25">
      <c r="A10" s="56"/>
      <c r="B10" s="56"/>
      <c r="C10" s="258" t="s">
        <v>38</v>
      </c>
      <c r="D10" s="259"/>
      <c r="E10" s="227" t="s">
        <v>84</v>
      </c>
      <c r="F10" s="228"/>
      <c r="G10" s="228"/>
      <c r="H10" s="228"/>
      <c r="I10" s="229"/>
      <c r="J10" s="227" t="s">
        <v>85</v>
      </c>
      <c r="K10" s="228"/>
      <c r="L10" s="228"/>
      <c r="M10" s="228"/>
      <c r="N10" s="229"/>
      <c r="O10" s="227" t="s">
        <v>86</v>
      </c>
      <c r="P10" s="228"/>
      <c r="Q10" s="228"/>
      <c r="R10" s="228"/>
      <c r="S10" s="229"/>
      <c r="T10" s="227" t="s">
        <v>87</v>
      </c>
      <c r="U10" s="228"/>
      <c r="V10" s="228"/>
      <c r="W10" s="228"/>
      <c r="X10" s="229"/>
      <c r="Y10" s="227" t="s">
        <v>88</v>
      </c>
      <c r="Z10" s="228"/>
      <c r="AA10" s="228"/>
      <c r="AB10" s="228"/>
      <c r="AC10" s="229"/>
      <c r="AD10" s="257" t="s">
        <v>41</v>
      </c>
      <c r="AE10" s="257"/>
      <c r="AF10" s="257"/>
    </row>
    <row r="11" spans="1:35" ht="15.75" thickBot="1" x14ac:dyDescent="0.3">
      <c r="A11" s="56"/>
      <c r="B11" s="56"/>
      <c r="C11" s="58" t="s">
        <v>40</v>
      </c>
      <c r="D11" s="59" t="s">
        <v>39</v>
      </c>
      <c r="E11" s="60" t="s">
        <v>1</v>
      </c>
      <c r="F11" s="60" t="s">
        <v>2</v>
      </c>
      <c r="G11" s="60" t="s">
        <v>3</v>
      </c>
      <c r="H11" s="60" t="s">
        <v>4</v>
      </c>
      <c r="I11" s="60" t="s">
        <v>5</v>
      </c>
      <c r="J11" s="60" t="s">
        <v>6</v>
      </c>
      <c r="K11" s="60" t="s">
        <v>7</v>
      </c>
      <c r="L11" s="60" t="s">
        <v>8</v>
      </c>
      <c r="M11" s="60" t="s">
        <v>9</v>
      </c>
      <c r="N11" s="60" t="s">
        <v>10</v>
      </c>
      <c r="O11" s="60" t="s">
        <v>11</v>
      </c>
      <c r="P11" s="60" t="s">
        <v>12</v>
      </c>
      <c r="Q11" s="60" t="s">
        <v>13</v>
      </c>
      <c r="R11" s="58" t="s">
        <v>14</v>
      </c>
      <c r="S11" s="58" t="s">
        <v>15</v>
      </c>
      <c r="T11" s="58" t="s">
        <v>16</v>
      </c>
      <c r="U11" s="58" t="s">
        <v>17</v>
      </c>
      <c r="V11" s="58" t="s">
        <v>18</v>
      </c>
      <c r="W11" s="58" t="s">
        <v>19</v>
      </c>
      <c r="X11" s="58" t="s">
        <v>20</v>
      </c>
      <c r="Y11" s="58" t="s">
        <v>21</v>
      </c>
      <c r="Z11" s="58" t="s">
        <v>22</v>
      </c>
      <c r="AA11" s="58" t="s">
        <v>23</v>
      </c>
      <c r="AB11" s="58" t="s">
        <v>24</v>
      </c>
      <c r="AC11" s="58" t="s">
        <v>25</v>
      </c>
      <c r="AD11" s="19" t="s">
        <v>43</v>
      </c>
      <c r="AE11" s="128" t="s">
        <v>42</v>
      </c>
      <c r="AF11" s="130" t="s">
        <v>45</v>
      </c>
    </row>
    <row r="12" spans="1:35" ht="18" customHeight="1" x14ac:dyDescent="0.25">
      <c r="A12" s="56"/>
      <c r="B12" s="56"/>
      <c r="C12" s="57">
        <v>1</v>
      </c>
      <c r="D12" s="55" t="s">
        <v>104</v>
      </c>
      <c r="E12" s="67" t="s">
        <v>51</v>
      </c>
      <c r="F12" s="67" t="s">
        <v>44</v>
      </c>
      <c r="G12" s="67" t="s">
        <v>51</v>
      </c>
      <c r="H12" s="67" t="s">
        <v>44</v>
      </c>
      <c r="I12" s="67" t="s">
        <v>51</v>
      </c>
      <c r="J12" s="67" t="s">
        <v>51</v>
      </c>
      <c r="K12" s="67" t="s">
        <v>44</v>
      </c>
      <c r="L12" s="67" t="s">
        <v>44</v>
      </c>
      <c r="M12" s="67" t="s">
        <v>44</v>
      </c>
      <c r="N12" s="67" t="s">
        <v>44</v>
      </c>
      <c r="O12" s="67" t="s">
        <v>44</v>
      </c>
      <c r="P12" s="67" t="s">
        <v>51</v>
      </c>
      <c r="Q12" s="67" t="s">
        <v>51</v>
      </c>
      <c r="R12" s="67" t="s">
        <v>44</v>
      </c>
      <c r="S12" s="67" t="s">
        <v>44</v>
      </c>
      <c r="T12" s="67" t="s">
        <v>51</v>
      </c>
      <c r="U12" s="67" t="s">
        <v>44</v>
      </c>
      <c r="V12" s="67" t="s">
        <v>44</v>
      </c>
      <c r="W12" s="67" t="s">
        <v>51</v>
      </c>
      <c r="X12" s="67" t="s">
        <v>44</v>
      </c>
      <c r="Y12" s="67" t="s">
        <v>44</v>
      </c>
      <c r="Z12" s="67" t="s">
        <v>51</v>
      </c>
      <c r="AA12" s="67" t="s">
        <v>44</v>
      </c>
      <c r="AB12" s="67" t="s">
        <v>44</v>
      </c>
      <c r="AC12" s="67" t="s">
        <v>44</v>
      </c>
      <c r="AD12" s="127">
        <f>COUNTIF(E12:AC12,"✔")</f>
        <v>9</v>
      </c>
      <c r="AE12" s="129">
        <f>COUNTIF(E12:AC12,"X")</f>
        <v>16</v>
      </c>
      <c r="AF12" s="131">
        <f>COUNTIF(E12:AC12,"–")</f>
        <v>0</v>
      </c>
      <c r="AH12" s="190" t="s">
        <v>46</v>
      </c>
      <c r="AI12" s="191"/>
    </row>
    <row r="13" spans="1:35" ht="18" customHeight="1" x14ac:dyDescent="0.25">
      <c r="A13" s="56"/>
      <c r="B13" s="56"/>
      <c r="C13" s="57">
        <v>2</v>
      </c>
      <c r="D13" s="55" t="s">
        <v>105</v>
      </c>
      <c r="E13" s="67" t="s">
        <v>44</v>
      </c>
      <c r="F13" s="67" t="s">
        <v>51</v>
      </c>
      <c r="G13" s="67" t="s">
        <v>51</v>
      </c>
      <c r="H13" s="67" t="s">
        <v>51</v>
      </c>
      <c r="I13" s="67" t="s">
        <v>44</v>
      </c>
      <c r="J13" s="67" t="s">
        <v>51</v>
      </c>
      <c r="K13" s="67" t="s">
        <v>51</v>
      </c>
      <c r="L13" s="67" t="s">
        <v>44</v>
      </c>
      <c r="M13" s="67" t="s">
        <v>44</v>
      </c>
      <c r="N13" s="67" t="s">
        <v>44</v>
      </c>
      <c r="O13" s="67" t="s">
        <v>44</v>
      </c>
      <c r="P13" s="67" t="s">
        <v>51</v>
      </c>
      <c r="Q13" s="67" t="s">
        <v>44</v>
      </c>
      <c r="R13" s="67" t="s">
        <v>44</v>
      </c>
      <c r="S13" s="67" t="s">
        <v>44</v>
      </c>
      <c r="T13" s="67" t="s">
        <v>51</v>
      </c>
      <c r="U13" s="67" t="s">
        <v>44</v>
      </c>
      <c r="V13" s="67" t="s">
        <v>44</v>
      </c>
      <c r="W13" s="67" t="s">
        <v>44</v>
      </c>
      <c r="X13" s="67" t="s">
        <v>44</v>
      </c>
      <c r="Y13" s="67" t="s">
        <v>44</v>
      </c>
      <c r="Z13" s="67" t="s">
        <v>44</v>
      </c>
      <c r="AA13" s="67" t="s">
        <v>51</v>
      </c>
      <c r="AB13" s="67" t="s">
        <v>44</v>
      </c>
      <c r="AC13" s="67" t="s">
        <v>44</v>
      </c>
      <c r="AD13" s="127">
        <f t="shared" ref="AD13:AD45" si="0">COUNTIF(E13:AC13,"✔")</f>
        <v>8</v>
      </c>
      <c r="AE13" s="129">
        <f t="shared" ref="AE13:AE45" si="1">COUNTIF(E13:AC13,"X")</f>
        <v>17</v>
      </c>
      <c r="AF13" s="131">
        <f t="shared" ref="AF13:AF45" si="2">COUNTIF(E13:AC13,"–")</f>
        <v>0</v>
      </c>
      <c r="AH13" s="77" t="s">
        <v>48</v>
      </c>
      <c r="AI13" s="71" t="s">
        <v>51</v>
      </c>
    </row>
    <row r="14" spans="1:35" ht="18" customHeight="1" x14ac:dyDescent="0.25">
      <c r="A14" s="56"/>
      <c r="B14" s="56"/>
      <c r="C14" s="57">
        <v>3</v>
      </c>
      <c r="D14" s="55" t="s">
        <v>106</v>
      </c>
      <c r="E14" s="67" t="s">
        <v>52</v>
      </c>
      <c r="F14" s="67" t="s">
        <v>51</v>
      </c>
      <c r="G14" s="67" t="s">
        <v>51</v>
      </c>
      <c r="H14" s="67" t="s">
        <v>44</v>
      </c>
      <c r="I14" s="67" t="s">
        <v>51</v>
      </c>
      <c r="J14" s="67" t="s">
        <v>51</v>
      </c>
      <c r="K14" s="67" t="s">
        <v>51</v>
      </c>
      <c r="L14" s="67" t="s">
        <v>44</v>
      </c>
      <c r="M14" s="67" t="s">
        <v>51</v>
      </c>
      <c r="N14" s="67" t="s">
        <v>44</v>
      </c>
      <c r="O14" s="67" t="s">
        <v>44</v>
      </c>
      <c r="P14" s="67" t="s">
        <v>51</v>
      </c>
      <c r="Q14" s="67" t="s">
        <v>44</v>
      </c>
      <c r="R14" s="67" t="s">
        <v>44</v>
      </c>
      <c r="S14" s="67" t="s">
        <v>44</v>
      </c>
      <c r="T14" s="67" t="s">
        <v>51</v>
      </c>
      <c r="U14" s="67" t="s">
        <v>51</v>
      </c>
      <c r="V14" s="67" t="s">
        <v>44</v>
      </c>
      <c r="W14" s="67" t="s">
        <v>51</v>
      </c>
      <c r="X14" s="67" t="s">
        <v>51</v>
      </c>
      <c r="Y14" s="67" t="s">
        <v>44</v>
      </c>
      <c r="Z14" s="67" t="s">
        <v>51</v>
      </c>
      <c r="AA14" s="67" t="s">
        <v>51</v>
      </c>
      <c r="AB14" s="67" t="s">
        <v>51</v>
      </c>
      <c r="AC14" s="67" t="s">
        <v>51</v>
      </c>
      <c r="AD14" s="127">
        <f t="shared" si="0"/>
        <v>15</v>
      </c>
      <c r="AE14" s="129">
        <f t="shared" si="1"/>
        <v>9</v>
      </c>
      <c r="AF14" s="131">
        <f t="shared" si="2"/>
        <v>1</v>
      </c>
      <c r="AH14" s="77" t="s">
        <v>49</v>
      </c>
      <c r="AI14" s="72" t="s">
        <v>44</v>
      </c>
    </row>
    <row r="15" spans="1:35" ht="18" customHeight="1" thickBot="1" x14ac:dyDescent="0.3">
      <c r="A15" s="56"/>
      <c r="B15" s="56"/>
      <c r="C15" s="57">
        <v>4</v>
      </c>
      <c r="D15" s="55" t="s">
        <v>107</v>
      </c>
      <c r="E15" s="67" t="s">
        <v>51</v>
      </c>
      <c r="F15" s="67" t="s">
        <v>51</v>
      </c>
      <c r="G15" s="67" t="s">
        <v>51</v>
      </c>
      <c r="H15" s="67" t="s">
        <v>44</v>
      </c>
      <c r="I15" s="67" t="s">
        <v>51</v>
      </c>
      <c r="J15" s="67" t="s">
        <v>51</v>
      </c>
      <c r="K15" s="67" t="s">
        <v>44</v>
      </c>
      <c r="L15" s="67" t="s">
        <v>51</v>
      </c>
      <c r="M15" s="67" t="s">
        <v>44</v>
      </c>
      <c r="N15" s="67" t="s">
        <v>44</v>
      </c>
      <c r="O15" s="67" t="s">
        <v>51</v>
      </c>
      <c r="P15" s="67" t="s">
        <v>44</v>
      </c>
      <c r="Q15" s="67" t="s">
        <v>44</v>
      </c>
      <c r="R15" s="67" t="s">
        <v>51</v>
      </c>
      <c r="S15" s="67" t="s">
        <v>44</v>
      </c>
      <c r="T15" s="67" t="s">
        <v>51</v>
      </c>
      <c r="U15" s="67" t="s">
        <v>51</v>
      </c>
      <c r="V15" s="67" t="s">
        <v>51</v>
      </c>
      <c r="W15" s="67" t="s">
        <v>51</v>
      </c>
      <c r="X15" s="67" t="s">
        <v>44</v>
      </c>
      <c r="Y15" s="67" t="s">
        <v>51</v>
      </c>
      <c r="Z15" s="67" t="s">
        <v>51</v>
      </c>
      <c r="AA15" s="67" t="s">
        <v>51</v>
      </c>
      <c r="AB15" s="67" t="s">
        <v>44</v>
      </c>
      <c r="AC15" s="67" t="s">
        <v>51</v>
      </c>
      <c r="AD15" s="127">
        <f t="shared" si="0"/>
        <v>16</v>
      </c>
      <c r="AE15" s="129">
        <f t="shared" si="1"/>
        <v>9</v>
      </c>
      <c r="AF15" s="131">
        <f t="shared" si="2"/>
        <v>0</v>
      </c>
      <c r="AH15" s="78" t="s">
        <v>50</v>
      </c>
      <c r="AI15" s="73" t="s">
        <v>52</v>
      </c>
    </row>
    <row r="16" spans="1:35" ht="18" customHeight="1" x14ac:dyDescent="0.25">
      <c r="A16" s="56"/>
      <c r="B16" s="56"/>
      <c r="C16" s="57">
        <v>5</v>
      </c>
      <c r="D16" s="55"/>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127">
        <f t="shared" si="0"/>
        <v>0</v>
      </c>
      <c r="AE16" s="129">
        <f t="shared" si="1"/>
        <v>0</v>
      </c>
      <c r="AF16" s="131">
        <f t="shared" si="2"/>
        <v>0</v>
      </c>
      <c r="AH16" s="62"/>
      <c r="AI16" s="62"/>
    </row>
    <row r="17" spans="1:32" ht="18" customHeight="1" x14ac:dyDescent="0.25">
      <c r="A17" s="56"/>
      <c r="B17" s="56"/>
      <c r="C17" s="57">
        <v>6</v>
      </c>
      <c r="D17" s="55"/>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127">
        <f t="shared" si="0"/>
        <v>0</v>
      </c>
      <c r="AE17" s="129">
        <f t="shared" si="1"/>
        <v>0</v>
      </c>
      <c r="AF17" s="131">
        <f t="shared" si="2"/>
        <v>0</v>
      </c>
    </row>
    <row r="18" spans="1:32" ht="18" customHeight="1" x14ac:dyDescent="0.25">
      <c r="A18" s="56"/>
      <c r="B18" s="56"/>
      <c r="C18" s="57">
        <v>7</v>
      </c>
      <c r="D18" s="55"/>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127">
        <f t="shared" si="0"/>
        <v>0</v>
      </c>
      <c r="AE18" s="129">
        <f t="shared" si="1"/>
        <v>0</v>
      </c>
      <c r="AF18" s="131">
        <f t="shared" si="2"/>
        <v>0</v>
      </c>
    </row>
    <row r="19" spans="1:32" ht="18" customHeight="1" x14ac:dyDescent="0.25">
      <c r="A19" s="56"/>
      <c r="B19" s="56"/>
      <c r="C19" s="57">
        <v>8</v>
      </c>
      <c r="D19" s="55"/>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127">
        <f t="shared" si="0"/>
        <v>0</v>
      </c>
      <c r="AE19" s="129">
        <f t="shared" si="1"/>
        <v>0</v>
      </c>
      <c r="AF19" s="131">
        <f t="shared" si="2"/>
        <v>0</v>
      </c>
    </row>
    <row r="20" spans="1:32" ht="18" customHeight="1" x14ac:dyDescent="0.25">
      <c r="A20" s="56"/>
      <c r="B20" s="56"/>
      <c r="C20" s="57">
        <v>9</v>
      </c>
      <c r="D20" s="55"/>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127">
        <f t="shared" si="0"/>
        <v>0</v>
      </c>
      <c r="AE20" s="129">
        <f t="shared" si="1"/>
        <v>0</v>
      </c>
      <c r="AF20" s="131">
        <f t="shared" si="2"/>
        <v>0</v>
      </c>
    </row>
    <row r="21" spans="1:32" ht="18" customHeight="1" x14ac:dyDescent="0.25">
      <c r="A21" s="56"/>
      <c r="B21" s="56"/>
      <c r="C21" s="57">
        <v>10</v>
      </c>
      <c r="D21" s="55"/>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127">
        <f t="shared" si="0"/>
        <v>0</v>
      </c>
      <c r="AE21" s="129">
        <f t="shared" si="1"/>
        <v>0</v>
      </c>
      <c r="AF21" s="131">
        <f t="shared" si="2"/>
        <v>0</v>
      </c>
    </row>
    <row r="22" spans="1:32" ht="18" customHeight="1" x14ac:dyDescent="0.25">
      <c r="A22" s="56"/>
      <c r="B22" s="56"/>
      <c r="C22" s="57">
        <v>11</v>
      </c>
      <c r="D22" s="55"/>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127">
        <f t="shared" si="0"/>
        <v>0</v>
      </c>
      <c r="AE22" s="129">
        <f t="shared" si="1"/>
        <v>0</v>
      </c>
      <c r="AF22" s="131">
        <f t="shared" si="2"/>
        <v>0</v>
      </c>
    </row>
    <row r="23" spans="1:32" ht="18" customHeight="1" x14ac:dyDescent="0.25">
      <c r="A23" s="56"/>
      <c r="B23" s="56"/>
      <c r="C23" s="57">
        <v>12</v>
      </c>
      <c r="D23" s="55"/>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127">
        <f t="shared" si="0"/>
        <v>0</v>
      </c>
      <c r="AE23" s="129">
        <f t="shared" si="1"/>
        <v>0</v>
      </c>
      <c r="AF23" s="131">
        <f t="shared" si="2"/>
        <v>0</v>
      </c>
    </row>
    <row r="24" spans="1:32" ht="18" customHeight="1" x14ac:dyDescent="0.25">
      <c r="A24" s="56"/>
      <c r="B24" s="56"/>
      <c r="C24" s="57">
        <v>13</v>
      </c>
      <c r="D24" s="55"/>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127">
        <f t="shared" si="0"/>
        <v>0</v>
      </c>
      <c r="AE24" s="129">
        <f t="shared" si="1"/>
        <v>0</v>
      </c>
      <c r="AF24" s="131">
        <f t="shared" si="2"/>
        <v>0</v>
      </c>
    </row>
    <row r="25" spans="1:32" ht="18" customHeight="1" x14ac:dyDescent="0.25">
      <c r="A25" s="56"/>
      <c r="B25" s="56"/>
      <c r="C25" s="57">
        <v>14</v>
      </c>
      <c r="D25" s="55"/>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127">
        <f t="shared" si="0"/>
        <v>0</v>
      </c>
      <c r="AE25" s="129">
        <f t="shared" si="1"/>
        <v>0</v>
      </c>
      <c r="AF25" s="131">
        <f t="shared" si="2"/>
        <v>0</v>
      </c>
    </row>
    <row r="26" spans="1:32" ht="18" customHeight="1" x14ac:dyDescent="0.25">
      <c r="A26" s="56"/>
      <c r="B26" s="56"/>
      <c r="C26" s="57">
        <v>15</v>
      </c>
      <c r="D26" s="55"/>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127">
        <f t="shared" si="0"/>
        <v>0</v>
      </c>
      <c r="AE26" s="129">
        <f t="shared" si="1"/>
        <v>0</v>
      </c>
      <c r="AF26" s="131">
        <f t="shared" si="2"/>
        <v>0</v>
      </c>
    </row>
    <row r="27" spans="1:32" ht="18" customHeight="1" x14ac:dyDescent="0.25">
      <c r="A27" s="56"/>
      <c r="B27" s="56"/>
      <c r="C27" s="57">
        <v>16</v>
      </c>
      <c r="D27" s="55"/>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127">
        <f t="shared" si="0"/>
        <v>0</v>
      </c>
      <c r="AE27" s="129">
        <f t="shared" si="1"/>
        <v>0</v>
      </c>
      <c r="AF27" s="131">
        <f t="shared" si="2"/>
        <v>0</v>
      </c>
    </row>
    <row r="28" spans="1:32" ht="18" customHeight="1" x14ac:dyDescent="0.25">
      <c r="A28" s="56"/>
      <c r="B28" s="56"/>
      <c r="C28" s="57">
        <v>17</v>
      </c>
      <c r="D28" s="55"/>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127">
        <f t="shared" si="0"/>
        <v>0</v>
      </c>
      <c r="AE28" s="129">
        <f t="shared" si="1"/>
        <v>0</v>
      </c>
      <c r="AF28" s="131">
        <f t="shared" si="2"/>
        <v>0</v>
      </c>
    </row>
    <row r="29" spans="1:32" ht="18" customHeight="1" x14ac:dyDescent="0.25">
      <c r="A29" s="56"/>
      <c r="B29" s="56"/>
      <c r="C29" s="57">
        <v>18</v>
      </c>
      <c r="D29" s="55"/>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127">
        <f t="shared" si="0"/>
        <v>0</v>
      </c>
      <c r="AE29" s="129">
        <f t="shared" si="1"/>
        <v>0</v>
      </c>
      <c r="AF29" s="131">
        <f t="shared" si="2"/>
        <v>0</v>
      </c>
    </row>
    <row r="30" spans="1:32" ht="18" customHeight="1" x14ac:dyDescent="0.25">
      <c r="A30" s="56"/>
      <c r="B30" s="56"/>
      <c r="C30" s="57">
        <v>19</v>
      </c>
      <c r="D30" s="55"/>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127">
        <f t="shared" si="0"/>
        <v>0</v>
      </c>
      <c r="AE30" s="129">
        <f t="shared" si="1"/>
        <v>0</v>
      </c>
      <c r="AF30" s="131">
        <f t="shared" si="2"/>
        <v>0</v>
      </c>
    </row>
    <row r="31" spans="1:32" ht="18" customHeight="1" x14ac:dyDescent="0.25">
      <c r="A31" s="56"/>
      <c r="B31" s="56"/>
      <c r="C31" s="57">
        <v>20</v>
      </c>
      <c r="D31" s="55"/>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127">
        <f t="shared" si="0"/>
        <v>0</v>
      </c>
      <c r="AE31" s="129">
        <f t="shared" si="1"/>
        <v>0</v>
      </c>
      <c r="AF31" s="131">
        <f t="shared" si="2"/>
        <v>0</v>
      </c>
    </row>
    <row r="32" spans="1:32" ht="18" customHeight="1" x14ac:dyDescent="0.25">
      <c r="A32" s="56"/>
      <c r="B32" s="56"/>
      <c r="C32" s="57">
        <v>21</v>
      </c>
      <c r="D32" s="55"/>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127">
        <f t="shared" si="0"/>
        <v>0</v>
      </c>
      <c r="AE32" s="129">
        <f t="shared" si="1"/>
        <v>0</v>
      </c>
      <c r="AF32" s="131">
        <f t="shared" si="2"/>
        <v>0</v>
      </c>
    </row>
    <row r="33" spans="1:32" ht="18" customHeight="1" x14ac:dyDescent="0.25">
      <c r="A33" s="56"/>
      <c r="B33" s="56"/>
      <c r="C33" s="57">
        <v>22</v>
      </c>
      <c r="D33" s="55"/>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127">
        <f t="shared" si="0"/>
        <v>0</v>
      </c>
      <c r="AE33" s="129">
        <f t="shared" si="1"/>
        <v>0</v>
      </c>
      <c r="AF33" s="131">
        <f t="shared" si="2"/>
        <v>0</v>
      </c>
    </row>
    <row r="34" spans="1:32" ht="18" customHeight="1" x14ac:dyDescent="0.25">
      <c r="A34" s="56"/>
      <c r="B34" s="56"/>
      <c r="C34" s="57">
        <v>23</v>
      </c>
      <c r="D34" s="55"/>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127">
        <f t="shared" si="0"/>
        <v>0</v>
      </c>
      <c r="AE34" s="129">
        <f t="shared" si="1"/>
        <v>0</v>
      </c>
      <c r="AF34" s="131">
        <f t="shared" si="2"/>
        <v>0</v>
      </c>
    </row>
    <row r="35" spans="1:32" ht="18" customHeight="1" x14ac:dyDescent="0.25">
      <c r="A35" s="56"/>
      <c r="B35" s="56"/>
      <c r="C35" s="57">
        <v>24</v>
      </c>
      <c r="D35" s="55"/>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127">
        <f t="shared" si="0"/>
        <v>0</v>
      </c>
      <c r="AE35" s="129">
        <f t="shared" si="1"/>
        <v>0</v>
      </c>
      <c r="AF35" s="131">
        <f t="shared" si="2"/>
        <v>0</v>
      </c>
    </row>
    <row r="36" spans="1:32" ht="18" customHeight="1" x14ac:dyDescent="0.25">
      <c r="A36" s="56"/>
      <c r="B36" s="56"/>
      <c r="C36" s="57">
        <v>25</v>
      </c>
      <c r="D36" s="55"/>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127">
        <f t="shared" si="0"/>
        <v>0</v>
      </c>
      <c r="AE36" s="129">
        <f t="shared" si="1"/>
        <v>0</v>
      </c>
      <c r="AF36" s="131">
        <f t="shared" si="2"/>
        <v>0</v>
      </c>
    </row>
    <row r="37" spans="1:32" ht="18" customHeight="1" x14ac:dyDescent="0.25">
      <c r="A37" s="56"/>
      <c r="B37" s="56"/>
      <c r="C37" s="57">
        <v>26</v>
      </c>
      <c r="D37" s="55"/>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127">
        <f t="shared" si="0"/>
        <v>0</v>
      </c>
      <c r="AE37" s="129">
        <f t="shared" si="1"/>
        <v>0</v>
      </c>
      <c r="AF37" s="131">
        <f t="shared" si="2"/>
        <v>0</v>
      </c>
    </row>
    <row r="38" spans="1:32" ht="18" customHeight="1" x14ac:dyDescent="0.25">
      <c r="A38" s="56"/>
      <c r="B38" s="56"/>
      <c r="C38" s="57">
        <v>27</v>
      </c>
      <c r="D38" s="55"/>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127">
        <f t="shared" si="0"/>
        <v>0</v>
      </c>
      <c r="AE38" s="129">
        <f t="shared" si="1"/>
        <v>0</v>
      </c>
      <c r="AF38" s="131">
        <f t="shared" si="2"/>
        <v>0</v>
      </c>
    </row>
    <row r="39" spans="1:32" ht="18" customHeight="1" x14ac:dyDescent="0.25">
      <c r="A39" s="56"/>
      <c r="B39" s="56"/>
      <c r="C39" s="57">
        <v>28</v>
      </c>
      <c r="D39" s="55"/>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127">
        <f t="shared" si="0"/>
        <v>0</v>
      </c>
      <c r="AE39" s="129">
        <f t="shared" si="1"/>
        <v>0</v>
      </c>
      <c r="AF39" s="131">
        <f t="shared" si="2"/>
        <v>0</v>
      </c>
    </row>
    <row r="40" spans="1:32" ht="18" customHeight="1" x14ac:dyDescent="0.25">
      <c r="A40" s="56"/>
      <c r="B40" s="56"/>
      <c r="C40" s="57">
        <v>29</v>
      </c>
      <c r="D40" s="55"/>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127">
        <f t="shared" si="0"/>
        <v>0</v>
      </c>
      <c r="AE40" s="129">
        <f t="shared" si="1"/>
        <v>0</v>
      </c>
      <c r="AF40" s="131">
        <f t="shared" si="2"/>
        <v>0</v>
      </c>
    </row>
    <row r="41" spans="1:32" ht="18" customHeight="1" x14ac:dyDescent="0.25">
      <c r="A41" s="56"/>
      <c r="B41" s="56"/>
      <c r="C41" s="57">
        <v>30</v>
      </c>
      <c r="D41" s="55"/>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127">
        <f t="shared" si="0"/>
        <v>0</v>
      </c>
      <c r="AE41" s="129">
        <f t="shared" si="1"/>
        <v>0</v>
      </c>
      <c r="AF41" s="131">
        <f t="shared" si="2"/>
        <v>0</v>
      </c>
    </row>
    <row r="42" spans="1:32" ht="18" customHeight="1" x14ac:dyDescent="0.25">
      <c r="A42" s="56"/>
      <c r="B42" s="56"/>
      <c r="C42" s="57">
        <v>31</v>
      </c>
      <c r="D42" s="55"/>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127">
        <f t="shared" si="0"/>
        <v>0</v>
      </c>
      <c r="AE42" s="129">
        <f t="shared" si="1"/>
        <v>0</v>
      </c>
      <c r="AF42" s="131">
        <f t="shared" si="2"/>
        <v>0</v>
      </c>
    </row>
    <row r="43" spans="1:32" ht="18" customHeight="1" x14ac:dyDescent="0.25">
      <c r="A43" s="56"/>
      <c r="B43" s="56"/>
      <c r="C43" s="57">
        <v>32</v>
      </c>
      <c r="D43" s="55"/>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127">
        <f t="shared" si="0"/>
        <v>0</v>
      </c>
      <c r="AE43" s="129">
        <f t="shared" si="1"/>
        <v>0</v>
      </c>
      <c r="AF43" s="131">
        <f t="shared" si="2"/>
        <v>0</v>
      </c>
    </row>
    <row r="44" spans="1:32" ht="18" customHeight="1" x14ac:dyDescent="0.25">
      <c r="A44" s="56"/>
      <c r="B44" s="56"/>
      <c r="C44" s="57">
        <v>33</v>
      </c>
      <c r="D44" s="55"/>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127">
        <f t="shared" si="0"/>
        <v>0</v>
      </c>
      <c r="AE44" s="129">
        <f t="shared" si="1"/>
        <v>0</v>
      </c>
      <c r="AF44" s="131">
        <f t="shared" si="2"/>
        <v>0</v>
      </c>
    </row>
    <row r="45" spans="1:32" ht="18" customHeight="1" x14ac:dyDescent="0.25">
      <c r="A45" s="56"/>
      <c r="B45" s="56"/>
      <c r="C45" s="57">
        <v>34</v>
      </c>
      <c r="D45" s="55"/>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127">
        <f t="shared" si="0"/>
        <v>0</v>
      </c>
      <c r="AE45" s="129">
        <f t="shared" si="1"/>
        <v>0</v>
      </c>
      <c r="AF45" s="131">
        <f t="shared" si="2"/>
        <v>0</v>
      </c>
    </row>
    <row r="46" spans="1:32" x14ac:dyDescent="0.25">
      <c r="A46" s="56"/>
      <c r="B46" s="56"/>
      <c r="C46" s="56"/>
      <c r="D46" s="56"/>
      <c r="E46" s="56"/>
      <c r="F46" s="56"/>
      <c r="G46" s="56"/>
      <c r="H46" s="56"/>
      <c r="I46" s="56"/>
      <c r="J46" s="56"/>
      <c r="K46" s="56"/>
      <c r="L46" s="56"/>
      <c r="M46" s="56"/>
      <c r="N46" s="56"/>
      <c r="O46" s="56"/>
      <c r="P46" s="56"/>
      <c r="Q46" s="56"/>
    </row>
    <row r="47" spans="1:32" x14ac:dyDescent="0.2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32" ht="31.5" customHeight="1" x14ac:dyDescent="0.25">
      <c r="C48" s="1"/>
      <c r="D48" s="9" t="s">
        <v>0</v>
      </c>
      <c r="E48" s="8" t="s">
        <v>1</v>
      </c>
      <c r="F48" s="8" t="s">
        <v>2</v>
      </c>
      <c r="G48" s="8" t="s">
        <v>3</v>
      </c>
      <c r="H48" s="8" t="s">
        <v>4</v>
      </c>
      <c r="I48" s="8" t="s">
        <v>5</v>
      </c>
      <c r="J48" s="8" t="s">
        <v>6</v>
      </c>
      <c r="K48" s="8" t="s">
        <v>7</v>
      </c>
      <c r="L48" s="8" t="s">
        <v>8</v>
      </c>
      <c r="M48" s="8" t="s">
        <v>9</v>
      </c>
      <c r="N48" s="8" t="s">
        <v>10</v>
      </c>
      <c r="O48" s="8" t="s">
        <v>11</v>
      </c>
      <c r="P48" s="8" t="s">
        <v>12</v>
      </c>
      <c r="Q48" s="8" t="s">
        <v>13</v>
      </c>
      <c r="R48" s="8" t="s">
        <v>14</v>
      </c>
      <c r="S48" s="8" t="s">
        <v>15</v>
      </c>
      <c r="T48" s="8" t="s">
        <v>16</v>
      </c>
      <c r="U48" s="8" t="s">
        <v>17</v>
      </c>
      <c r="V48" s="8" t="s">
        <v>18</v>
      </c>
      <c r="W48" s="8" t="s">
        <v>19</v>
      </c>
      <c r="X48" s="8" t="s">
        <v>20</v>
      </c>
      <c r="Y48" s="8" t="s">
        <v>21</v>
      </c>
      <c r="Z48" s="8" t="s">
        <v>22</v>
      </c>
      <c r="AA48" s="8" t="s">
        <v>23</v>
      </c>
      <c r="AB48" s="8" t="s">
        <v>24</v>
      </c>
      <c r="AC48" s="8" t="s">
        <v>25</v>
      </c>
      <c r="AD48" s="31" t="s">
        <v>30</v>
      </c>
      <c r="AE48" s="6" t="s">
        <v>36</v>
      </c>
    </row>
    <row r="49" spans="3:31" x14ac:dyDescent="0.25">
      <c r="C49" s="1"/>
      <c r="D49" s="10" t="s">
        <v>35</v>
      </c>
      <c r="E49" s="12">
        <f>COUNTIF(E12:E45,"✔")</f>
        <v>2</v>
      </c>
      <c r="F49" s="12">
        <f t="shared" ref="F49:AC49" si="3">COUNTIF(F12:F45,"✔")</f>
        <v>3</v>
      </c>
      <c r="G49" s="12">
        <f t="shared" si="3"/>
        <v>4</v>
      </c>
      <c r="H49" s="12">
        <f t="shared" si="3"/>
        <v>1</v>
      </c>
      <c r="I49" s="12">
        <f t="shared" si="3"/>
        <v>3</v>
      </c>
      <c r="J49" s="12">
        <f t="shared" si="3"/>
        <v>4</v>
      </c>
      <c r="K49" s="12">
        <f t="shared" si="3"/>
        <v>2</v>
      </c>
      <c r="L49" s="12">
        <f t="shared" si="3"/>
        <v>1</v>
      </c>
      <c r="M49" s="12">
        <f t="shared" si="3"/>
        <v>1</v>
      </c>
      <c r="N49" s="12">
        <f t="shared" si="3"/>
        <v>0</v>
      </c>
      <c r="O49" s="12">
        <f t="shared" si="3"/>
        <v>1</v>
      </c>
      <c r="P49" s="12">
        <f t="shared" si="3"/>
        <v>3</v>
      </c>
      <c r="Q49" s="12">
        <f t="shared" si="3"/>
        <v>1</v>
      </c>
      <c r="R49" s="12">
        <f t="shared" si="3"/>
        <v>1</v>
      </c>
      <c r="S49" s="12">
        <f t="shared" si="3"/>
        <v>0</v>
      </c>
      <c r="T49" s="12">
        <f t="shared" si="3"/>
        <v>4</v>
      </c>
      <c r="U49" s="12">
        <f t="shared" si="3"/>
        <v>2</v>
      </c>
      <c r="V49" s="12">
        <f t="shared" si="3"/>
        <v>1</v>
      </c>
      <c r="W49" s="12">
        <f t="shared" si="3"/>
        <v>3</v>
      </c>
      <c r="X49" s="12">
        <f t="shared" si="3"/>
        <v>1</v>
      </c>
      <c r="Y49" s="12">
        <f t="shared" si="3"/>
        <v>1</v>
      </c>
      <c r="Z49" s="12">
        <f t="shared" si="3"/>
        <v>3</v>
      </c>
      <c r="AA49" s="12">
        <f t="shared" si="3"/>
        <v>3</v>
      </c>
      <c r="AB49" s="12">
        <f t="shared" si="3"/>
        <v>1</v>
      </c>
      <c r="AC49" s="12">
        <f t="shared" si="3"/>
        <v>2</v>
      </c>
      <c r="AD49" s="20">
        <f>SUM(E49:AC49)</f>
        <v>48</v>
      </c>
      <c r="AE49" s="14">
        <f>AD49/$AD$52</f>
        <v>0.48</v>
      </c>
    </row>
    <row r="50" spans="3:31" x14ac:dyDescent="0.25">
      <c r="C50" s="1"/>
      <c r="D50" s="69" t="s">
        <v>65</v>
      </c>
      <c r="E50" s="12">
        <f>COUNTIF(E12:E45,"X")</f>
        <v>1</v>
      </c>
      <c r="F50" s="12">
        <f t="shared" ref="F50:AC50" si="4">COUNTIF(F12:F45,"X")</f>
        <v>1</v>
      </c>
      <c r="G50" s="12">
        <f t="shared" si="4"/>
        <v>0</v>
      </c>
      <c r="H50" s="12">
        <f t="shared" si="4"/>
        <v>3</v>
      </c>
      <c r="I50" s="12">
        <f t="shared" si="4"/>
        <v>1</v>
      </c>
      <c r="J50" s="12">
        <f t="shared" si="4"/>
        <v>0</v>
      </c>
      <c r="K50" s="12">
        <f t="shared" si="4"/>
        <v>2</v>
      </c>
      <c r="L50" s="12">
        <f t="shared" si="4"/>
        <v>3</v>
      </c>
      <c r="M50" s="12">
        <f t="shared" si="4"/>
        <v>3</v>
      </c>
      <c r="N50" s="12">
        <f t="shared" si="4"/>
        <v>4</v>
      </c>
      <c r="O50" s="12">
        <f t="shared" si="4"/>
        <v>3</v>
      </c>
      <c r="P50" s="12">
        <f t="shared" si="4"/>
        <v>1</v>
      </c>
      <c r="Q50" s="12">
        <f t="shared" si="4"/>
        <v>3</v>
      </c>
      <c r="R50" s="12">
        <f t="shared" si="4"/>
        <v>3</v>
      </c>
      <c r="S50" s="12">
        <f t="shared" si="4"/>
        <v>4</v>
      </c>
      <c r="T50" s="12">
        <f t="shared" si="4"/>
        <v>0</v>
      </c>
      <c r="U50" s="12">
        <f t="shared" si="4"/>
        <v>2</v>
      </c>
      <c r="V50" s="12">
        <f t="shared" si="4"/>
        <v>3</v>
      </c>
      <c r="W50" s="12">
        <f t="shared" si="4"/>
        <v>1</v>
      </c>
      <c r="X50" s="12">
        <f t="shared" si="4"/>
        <v>3</v>
      </c>
      <c r="Y50" s="12">
        <f t="shared" si="4"/>
        <v>3</v>
      </c>
      <c r="Z50" s="12">
        <f t="shared" si="4"/>
        <v>1</v>
      </c>
      <c r="AA50" s="12">
        <f t="shared" si="4"/>
        <v>1</v>
      </c>
      <c r="AB50" s="12">
        <f t="shared" si="4"/>
        <v>3</v>
      </c>
      <c r="AC50" s="12">
        <f t="shared" si="4"/>
        <v>2</v>
      </c>
      <c r="AD50" s="21">
        <f t="shared" ref="AD50:AD51" si="5">SUM(E50:AC50)</f>
        <v>51</v>
      </c>
      <c r="AE50" s="15">
        <f>AD50/$AD$52</f>
        <v>0.51</v>
      </c>
    </row>
    <row r="51" spans="3:31" ht="18.75" x14ac:dyDescent="0.3">
      <c r="C51" s="1"/>
      <c r="D51" s="43" t="s">
        <v>32</v>
      </c>
      <c r="E51" s="12">
        <f>COUNTIF(E12:E45,"–")</f>
        <v>1</v>
      </c>
      <c r="F51" s="12">
        <f t="shared" ref="F51:AC51" si="6">COUNTIF(F12:F45,"–")</f>
        <v>0</v>
      </c>
      <c r="G51" s="12">
        <f t="shared" si="6"/>
        <v>0</v>
      </c>
      <c r="H51" s="12">
        <f t="shared" si="6"/>
        <v>0</v>
      </c>
      <c r="I51" s="12">
        <f t="shared" si="6"/>
        <v>0</v>
      </c>
      <c r="J51" s="12">
        <f t="shared" si="6"/>
        <v>0</v>
      </c>
      <c r="K51" s="12">
        <f t="shared" si="6"/>
        <v>0</v>
      </c>
      <c r="L51" s="12">
        <f t="shared" si="6"/>
        <v>0</v>
      </c>
      <c r="M51" s="12">
        <f t="shared" si="6"/>
        <v>0</v>
      </c>
      <c r="N51" s="12">
        <f t="shared" si="6"/>
        <v>0</v>
      </c>
      <c r="O51" s="12">
        <f t="shared" si="6"/>
        <v>0</v>
      </c>
      <c r="P51" s="12">
        <f t="shared" si="6"/>
        <v>0</v>
      </c>
      <c r="Q51" s="12">
        <f t="shared" si="6"/>
        <v>0</v>
      </c>
      <c r="R51" s="12">
        <f t="shared" si="6"/>
        <v>0</v>
      </c>
      <c r="S51" s="12">
        <f t="shared" si="6"/>
        <v>0</v>
      </c>
      <c r="T51" s="12">
        <f t="shared" si="6"/>
        <v>0</v>
      </c>
      <c r="U51" s="12">
        <f t="shared" si="6"/>
        <v>0</v>
      </c>
      <c r="V51" s="12">
        <f t="shared" si="6"/>
        <v>0</v>
      </c>
      <c r="W51" s="12">
        <f t="shared" si="6"/>
        <v>0</v>
      </c>
      <c r="X51" s="12">
        <f t="shared" si="6"/>
        <v>0</v>
      </c>
      <c r="Y51" s="12">
        <f t="shared" si="6"/>
        <v>0</v>
      </c>
      <c r="Z51" s="12">
        <f t="shared" si="6"/>
        <v>0</v>
      </c>
      <c r="AA51" s="12">
        <f t="shared" si="6"/>
        <v>0</v>
      </c>
      <c r="AB51" s="12">
        <f t="shared" si="6"/>
        <v>0</v>
      </c>
      <c r="AC51" s="12">
        <f t="shared" si="6"/>
        <v>0</v>
      </c>
      <c r="AD51" s="44">
        <f t="shared" si="5"/>
        <v>1</v>
      </c>
      <c r="AE51" s="17">
        <f t="shared" ref="AE51:AE52" si="7">AD51/$AD$52</f>
        <v>0.01</v>
      </c>
    </row>
    <row r="52" spans="3:31" x14ac:dyDescent="0.25">
      <c r="C52" s="1"/>
      <c r="D52" s="13" t="s">
        <v>30</v>
      </c>
      <c r="E52" s="22">
        <f t="shared" ref="E52:AD52" si="8">SUM(E49:E51)</f>
        <v>4</v>
      </c>
      <c r="F52" s="22">
        <f t="shared" si="8"/>
        <v>4</v>
      </c>
      <c r="G52" s="22">
        <f t="shared" si="8"/>
        <v>4</v>
      </c>
      <c r="H52" s="22">
        <f t="shared" si="8"/>
        <v>4</v>
      </c>
      <c r="I52" s="22">
        <f t="shared" si="8"/>
        <v>4</v>
      </c>
      <c r="J52" s="22">
        <f t="shared" si="8"/>
        <v>4</v>
      </c>
      <c r="K52" s="22">
        <f t="shared" si="8"/>
        <v>4</v>
      </c>
      <c r="L52" s="22">
        <f t="shared" si="8"/>
        <v>4</v>
      </c>
      <c r="M52" s="22">
        <f t="shared" si="8"/>
        <v>4</v>
      </c>
      <c r="N52" s="22">
        <f t="shared" si="8"/>
        <v>4</v>
      </c>
      <c r="O52" s="22">
        <f t="shared" si="8"/>
        <v>4</v>
      </c>
      <c r="P52" s="22">
        <f t="shared" si="8"/>
        <v>4</v>
      </c>
      <c r="Q52" s="22">
        <f t="shared" si="8"/>
        <v>4</v>
      </c>
      <c r="R52" s="22">
        <f t="shared" si="8"/>
        <v>4</v>
      </c>
      <c r="S52" s="22">
        <f t="shared" si="8"/>
        <v>4</v>
      </c>
      <c r="T52" s="22">
        <f t="shared" si="8"/>
        <v>4</v>
      </c>
      <c r="U52" s="22">
        <f t="shared" si="8"/>
        <v>4</v>
      </c>
      <c r="V52" s="22">
        <f t="shared" si="8"/>
        <v>4</v>
      </c>
      <c r="W52" s="22">
        <f t="shared" si="8"/>
        <v>4</v>
      </c>
      <c r="X52" s="22">
        <f t="shared" si="8"/>
        <v>4</v>
      </c>
      <c r="Y52" s="22">
        <f t="shared" si="8"/>
        <v>4</v>
      </c>
      <c r="Z52" s="22">
        <f t="shared" si="8"/>
        <v>4</v>
      </c>
      <c r="AA52" s="22">
        <f t="shared" si="8"/>
        <v>4</v>
      </c>
      <c r="AB52" s="22">
        <f t="shared" si="8"/>
        <v>4</v>
      </c>
      <c r="AC52" s="22">
        <f t="shared" si="8"/>
        <v>4</v>
      </c>
      <c r="AD52" s="23">
        <f t="shared" si="8"/>
        <v>100</v>
      </c>
      <c r="AE52" s="34">
        <f t="shared" si="7"/>
        <v>1</v>
      </c>
    </row>
    <row r="53" spans="3:31" x14ac:dyDescent="0.25">
      <c r="C53" s="1"/>
      <c r="D53" s="4"/>
      <c r="E53" s="3"/>
      <c r="F53" s="3"/>
      <c r="G53" s="3"/>
      <c r="H53" s="3"/>
      <c r="I53" s="3"/>
      <c r="J53" s="3"/>
      <c r="K53" s="3"/>
      <c r="L53" s="3"/>
      <c r="M53" s="3"/>
      <c r="N53" s="3"/>
      <c r="O53" s="3"/>
      <c r="P53" s="3"/>
      <c r="Q53" s="3"/>
      <c r="R53" s="3"/>
      <c r="S53" s="3"/>
      <c r="T53" s="3"/>
      <c r="U53" s="3"/>
      <c r="V53" s="3"/>
      <c r="W53" s="3"/>
      <c r="X53" s="3"/>
      <c r="Y53" s="3"/>
      <c r="Z53" s="3"/>
      <c r="AA53" s="3"/>
      <c r="AB53" s="3"/>
      <c r="AC53" s="3"/>
      <c r="AD53" s="3"/>
      <c r="AE53" s="7"/>
    </row>
    <row r="54" spans="3:31" x14ac:dyDescent="0.25">
      <c r="C54" s="1"/>
      <c r="D54" s="2"/>
      <c r="E54" s="3"/>
      <c r="F54" s="3"/>
      <c r="G54" s="3"/>
      <c r="H54" s="3"/>
      <c r="I54" s="3"/>
      <c r="J54" s="3"/>
      <c r="K54" s="3"/>
      <c r="L54" s="3"/>
      <c r="M54" s="3"/>
      <c r="N54" s="3"/>
      <c r="O54" s="3"/>
      <c r="P54" s="3"/>
      <c r="Q54" s="3"/>
      <c r="R54" s="3"/>
      <c r="S54" s="3"/>
      <c r="T54" s="3"/>
      <c r="U54" s="3"/>
      <c r="V54" s="3"/>
      <c r="W54" s="3"/>
      <c r="X54" s="3"/>
      <c r="Y54" s="3"/>
      <c r="Z54" s="3"/>
      <c r="AA54" s="3"/>
      <c r="AB54" s="3"/>
      <c r="AC54" s="3"/>
      <c r="AD54" s="1"/>
    </row>
    <row r="55" spans="3:31" x14ac:dyDescent="0.2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3:31" x14ac:dyDescent="0.25">
      <c r="C56" s="1"/>
      <c r="D56" s="1"/>
      <c r="E56" s="164" t="s">
        <v>26</v>
      </c>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6"/>
    </row>
    <row r="57" spans="3:31" ht="23.25" customHeight="1" x14ac:dyDescent="0.25">
      <c r="C57" s="1"/>
      <c r="D57" s="1"/>
      <c r="E57" s="167" t="s">
        <v>27</v>
      </c>
      <c r="F57" s="168"/>
      <c r="G57" s="168"/>
      <c r="H57" s="168"/>
      <c r="I57" s="169"/>
      <c r="J57" s="255" t="s">
        <v>28</v>
      </c>
      <c r="K57" s="178"/>
      <c r="L57" s="178"/>
      <c r="M57" s="178"/>
      <c r="N57" s="178"/>
      <c r="O57" s="178"/>
      <c r="P57" s="178"/>
      <c r="Q57" s="178"/>
      <c r="R57" s="178"/>
      <c r="S57" s="178"/>
      <c r="T57" s="179"/>
      <c r="U57" s="247" t="s">
        <v>33</v>
      </c>
      <c r="V57" s="248"/>
      <c r="W57" s="248"/>
      <c r="X57" s="248"/>
      <c r="Y57" s="248"/>
      <c r="Z57" s="248"/>
      <c r="AA57" s="248"/>
      <c r="AB57" s="248"/>
      <c r="AC57" s="249"/>
    </row>
    <row r="58" spans="3:31" x14ac:dyDescent="0.25">
      <c r="C58" s="1"/>
      <c r="D58" s="1"/>
      <c r="E58" s="30" t="s">
        <v>1</v>
      </c>
      <c r="F58" s="30" t="s">
        <v>2</v>
      </c>
      <c r="G58" s="30" t="s">
        <v>6</v>
      </c>
      <c r="H58" s="30" t="s">
        <v>11</v>
      </c>
      <c r="I58" s="30" t="s">
        <v>16</v>
      </c>
      <c r="J58" s="38" t="s">
        <v>3</v>
      </c>
      <c r="K58" s="38" t="s">
        <v>7</v>
      </c>
      <c r="L58" s="38" t="s">
        <v>8</v>
      </c>
      <c r="M58" s="38" t="s">
        <v>12</v>
      </c>
      <c r="N58" s="38" t="s">
        <v>14</v>
      </c>
      <c r="O58" s="38" t="s">
        <v>17</v>
      </c>
      <c r="P58" s="38" t="s">
        <v>18</v>
      </c>
      <c r="Q58" s="38" t="s">
        <v>19</v>
      </c>
      <c r="R58" s="38" t="s">
        <v>21</v>
      </c>
      <c r="S58" s="38" t="s">
        <v>22</v>
      </c>
      <c r="T58" s="39" t="s">
        <v>23</v>
      </c>
      <c r="U58" s="50" t="s">
        <v>4</v>
      </c>
      <c r="V58" s="50" t="s">
        <v>5</v>
      </c>
      <c r="W58" s="50" t="s">
        <v>9</v>
      </c>
      <c r="X58" s="26" t="s">
        <v>10</v>
      </c>
      <c r="Y58" s="26" t="s">
        <v>13</v>
      </c>
      <c r="Z58" s="26" t="s">
        <v>15</v>
      </c>
      <c r="AA58" s="26" t="s">
        <v>20</v>
      </c>
      <c r="AB58" s="26" t="s">
        <v>24</v>
      </c>
      <c r="AC58" s="26" t="s">
        <v>25</v>
      </c>
    </row>
    <row r="59" spans="3:31" x14ac:dyDescent="0.25">
      <c r="C59" s="1"/>
      <c r="D59" s="27" t="s">
        <v>35</v>
      </c>
      <c r="E59" s="180">
        <f>SUM(E49,F49,J49,O49,T49)</f>
        <v>14</v>
      </c>
      <c r="F59" s="181"/>
      <c r="G59" s="181"/>
      <c r="H59" s="181"/>
      <c r="I59" s="182"/>
      <c r="J59" s="180">
        <f>SUM(G49,K49,L49,P49,R49,U49,V49,W49,Y49,Z49,AA49)</f>
        <v>24</v>
      </c>
      <c r="K59" s="181"/>
      <c r="L59" s="181"/>
      <c r="M59" s="181"/>
      <c r="N59" s="181"/>
      <c r="O59" s="181"/>
      <c r="P59" s="181"/>
      <c r="Q59" s="181"/>
      <c r="R59" s="181"/>
      <c r="S59" s="181"/>
      <c r="T59" s="182"/>
      <c r="U59" s="180">
        <f>SUM(H49,I49,M49,N49,Q49,S49,X49,AB49,AC49)</f>
        <v>10</v>
      </c>
      <c r="V59" s="181"/>
      <c r="W59" s="181"/>
      <c r="X59" s="181"/>
      <c r="Y59" s="181"/>
      <c r="Z59" s="181"/>
      <c r="AA59" s="181"/>
      <c r="AB59" s="181"/>
      <c r="AC59" s="182"/>
      <c r="AD59" s="32">
        <f>SUM(E59:AC59)</f>
        <v>48</v>
      </c>
    </row>
    <row r="60" spans="3:31" ht="20.25" customHeight="1" x14ac:dyDescent="0.25">
      <c r="C60" s="1"/>
      <c r="D60" s="74" t="s">
        <v>56</v>
      </c>
      <c r="E60" s="183">
        <f>SUM(E50,F50,J50,O50,T50)</f>
        <v>5</v>
      </c>
      <c r="F60" s="184"/>
      <c r="G60" s="184"/>
      <c r="H60" s="184"/>
      <c r="I60" s="185"/>
      <c r="J60" s="183">
        <f>SUM(G50,K50,L50,P50,R50,U50,V50,W50,Y50,Z50,AA50)</f>
        <v>20</v>
      </c>
      <c r="K60" s="184"/>
      <c r="L60" s="184"/>
      <c r="M60" s="184"/>
      <c r="N60" s="184"/>
      <c r="O60" s="184"/>
      <c r="P60" s="184"/>
      <c r="Q60" s="184"/>
      <c r="R60" s="184"/>
      <c r="S60" s="184"/>
      <c r="T60" s="185"/>
      <c r="U60" s="183">
        <f>SUM(H50,I50,M50,N50,Q50,S50,X50,AB50,AC50)</f>
        <v>26</v>
      </c>
      <c r="V60" s="184"/>
      <c r="W60" s="184"/>
      <c r="X60" s="184"/>
      <c r="Y60" s="184"/>
      <c r="Z60" s="184"/>
      <c r="AA60" s="184"/>
      <c r="AB60" s="184"/>
      <c r="AC60" s="185"/>
      <c r="AD60" s="45">
        <f t="shared" ref="AD60:AD61" si="9">SUM(E60:AC60)</f>
        <v>51</v>
      </c>
    </row>
    <row r="61" spans="3:31" ht="18.75" x14ac:dyDescent="0.3">
      <c r="C61" s="1"/>
      <c r="D61" s="42" t="s">
        <v>32</v>
      </c>
      <c r="E61" s="187">
        <f>SUM(E51,F51,J51,O51,T51)</f>
        <v>1</v>
      </c>
      <c r="F61" s="188"/>
      <c r="G61" s="188"/>
      <c r="H61" s="188"/>
      <c r="I61" s="189"/>
      <c r="J61" s="187">
        <f>SUM(G51,K51,L51,P51,R51,U51,V51,W51,Y51,Z51,AA51)</f>
        <v>0</v>
      </c>
      <c r="K61" s="188"/>
      <c r="L61" s="188"/>
      <c r="M61" s="188"/>
      <c r="N61" s="188"/>
      <c r="O61" s="188"/>
      <c r="P61" s="188"/>
      <c r="Q61" s="188"/>
      <c r="R61" s="188"/>
      <c r="S61" s="188"/>
      <c r="T61" s="189"/>
      <c r="U61" s="187">
        <f>SUM(H51,I51,M51,N51,Q51,S51,X51,AB51,AC51)</f>
        <v>0</v>
      </c>
      <c r="V61" s="188"/>
      <c r="W61" s="188"/>
      <c r="X61" s="188"/>
      <c r="Y61" s="188"/>
      <c r="Z61" s="188"/>
      <c r="AA61" s="188"/>
      <c r="AB61" s="188"/>
      <c r="AC61" s="189"/>
      <c r="AD61" s="46">
        <f t="shared" si="9"/>
        <v>1</v>
      </c>
    </row>
    <row r="62" spans="3:31" x14ac:dyDescent="0.25">
      <c r="C62" s="1"/>
      <c r="D62" s="25" t="s">
        <v>29</v>
      </c>
      <c r="E62" s="252">
        <f>SUM(E59:I61)</f>
        <v>20</v>
      </c>
      <c r="F62" s="253"/>
      <c r="G62" s="253"/>
      <c r="H62" s="253"/>
      <c r="I62" s="254"/>
      <c r="J62" s="252">
        <f>SUM(J59:T61)</f>
        <v>44</v>
      </c>
      <c r="K62" s="253"/>
      <c r="L62" s="253"/>
      <c r="M62" s="253"/>
      <c r="N62" s="253"/>
      <c r="O62" s="253"/>
      <c r="P62" s="253"/>
      <c r="Q62" s="253"/>
      <c r="R62" s="253"/>
      <c r="S62" s="253"/>
      <c r="T62" s="254"/>
      <c r="U62" s="252">
        <f>SUM(U59:AC61)</f>
        <v>36</v>
      </c>
      <c r="V62" s="253"/>
      <c r="W62" s="253"/>
      <c r="X62" s="253"/>
      <c r="Y62" s="253"/>
      <c r="Z62" s="253"/>
      <c r="AA62" s="253"/>
      <c r="AB62" s="253"/>
      <c r="AC62" s="254"/>
      <c r="AD62" s="18">
        <f>SUM(E62:AC62)</f>
        <v>100</v>
      </c>
    </row>
    <row r="63" spans="3:31" x14ac:dyDescent="0.2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5" spans="4:8" ht="38.25" customHeight="1" x14ac:dyDescent="0.25">
      <c r="E65" s="47" t="s">
        <v>37</v>
      </c>
      <c r="F65" s="48" t="s">
        <v>28</v>
      </c>
      <c r="G65" s="49" t="s">
        <v>33</v>
      </c>
    </row>
    <row r="66" spans="4:8" x14ac:dyDescent="0.25">
      <c r="D66" s="27" t="s">
        <v>35</v>
      </c>
      <c r="E66" s="33">
        <f>E59/$E$62</f>
        <v>0.7</v>
      </c>
      <c r="F66" s="33">
        <f>J59/$J$62</f>
        <v>0.54545454545454541</v>
      </c>
      <c r="G66" s="33">
        <f>U59/$U$62</f>
        <v>0.27777777777777779</v>
      </c>
    </row>
    <row r="67" spans="4:8" x14ac:dyDescent="0.25">
      <c r="D67" s="74" t="s">
        <v>56</v>
      </c>
      <c r="E67" s="40">
        <f>E60/$E$62</f>
        <v>0.25</v>
      </c>
      <c r="F67" s="40">
        <f>J60/$J$62</f>
        <v>0.45454545454545453</v>
      </c>
      <c r="G67" s="40">
        <f>U60/$U$62</f>
        <v>0.72222222222222221</v>
      </c>
    </row>
    <row r="68" spans="4:8" ht="18.75" x14ac:dyDescent="0.3">
      <c r="D68" s="42" t="s">
        <v>32</v>
      </c>
      <c r="E68" s="16">
        <f>E61/$E$62</f>
        <v>0.05</v>
      </c>
      <c r="F68" s="16">
        <f>J61/$J$62</f>
        <v>0</v>
      </c>
      <c r="G68" s="16">
        <f>U61/$U$62</f>
        <v>0</v>
      </c>
    </row>
    <row r="69" spans="4:8" x14ac:dyDescent="0.25">
      <c r="E69" s="5">
        <f>SUM(E66:E68)</f>
        <v>1</v>
      </c>
      <c r="F69" s="5">
        <f>SUM(F66:F68)</f>
        <v>1</v>
      </c>
      <c r="G69" s="5">
        <f>SUM(G66:G68)</f>
        <v>1</v>
      </c>
    </row>
    <row r="71" spans="4:8" ht="31.5" hidden="1" customHeight="1" x14ac:dyDescent="0.25">
      <c r="E71" s="47" t="s">
        <v>37</v>
      </c>
      <c r="F71" s="48" t="s">
        <v>28</v>
      </c>
      <c r="G71" s="49" t="s">
        <v>33</v>
      </c>
    </row>
    <row r="72" spans="4:8" hidden="1" x14ac:dyDescent="0.25">
      <c r="D72" s="27" t="s">
        <v>35</v>
      </c>
      <c r="E72" s="35">
        <f>E59/$AD$59</f>
        <v>0.29166666666666669</v>
      </c>
      <c r="F72" s="36">
        <f>J59/$AD$59</f>
        <v>0.5</v>
      </c>
      <c r="G72" s="54">
        <f>U59/$AD$59</f>
        <v>0.20833333333333334</v>
      </c>
      <c r="H72" s="5">
        <f>SUM(E72:G72)</f>
        <v>1</v>
      </c>
    </row>
    <row r="73" spans="4:8" hidden="1" x14ac:dyDescent="0.25">
      <c r="D73" s="28" t="s">
        <v>31</v>
      </c>
      <c r="E73" s="35">
        <f>E60/$AD$60</f>
        <v>9.8039215686274508E-2</v>
      </c>
      <c r="F73" s="36">
        <f>J60/$AD$60</f>
        <v>0.39215686274509803</v>
      </c>
      <c r="G73" s="54">
        <f>U60/$AD$60</f>
        <v>0.50980392156862742</v>
      </c>
      <c r="H73" s="5">
        <f t="shared" ref="H73:H75" si="10">SUM(E73:G73)</f>
        <v>1</v>
      </c>
    </row>
    <row r="74" spans="4:8" hidden="1" x14ac:dyDescent="0.25">
      <c r="D74" s="29" t="s">
        <v>34</v>
      </c>
      <c r="E74" s="35" t="e">
        <f>#REF!/#REF!</f>
        <v>#REF!</v>
      </c>
      <c r="F74" s="36" t="e">
        <f>#REF!/#REF!</f>
        <v>#REF!</v>
      </c>
      <c r="G74" s="54" t="e">
        <f>#REF!/#REF!</f>
        <v>#REF!</v>
      </c>
      <c r="H74" s="5" t="e">
        <f>SUM(E74:G74)</f>
        <v>#REF!</v>
      </c>
    </row>
    <row r="75" spans="4:8" ht="18.75" hidden="1" x14ac:dyDescent="0.3">
      <c r="D75" s="42" t="s">
        <v>32</v>
      </c>
      <c r="E75" s="35">
        <f>E61/$AD$61</f>
        <v>1</v>
      </c>
      <c r="F75" s="36">
        <f>J61/$AD$61</f>
        <v>0</v>
      </c>
      <c r="G75" s="54">
        <f>U61/$AD$61</f>
        <v>0</v>
      </c>
      <c r="H75" s="5">
        <f t="shared" si="10"/>
        <v>1</v>
      </c>
    </row>
    <row r="76" spans="4:8" hidden="1" x14ac:dyDescent="0.25"/>
    <row r="92" spans="4:30" ht="18.75" x14ac:dyDescent="0.3">
      <c r="D92" s="163" t="s">
        <v>71</v>
      </c>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row>
    <row r="93" spans="4:30" ht="33.6" customHeight="1" x14ac:dyDescent="0.25">
      <c r="D93" s="153" t="s">
        <v>83</v>
      </c>
      <c r="E93" s="154"/>
      <c r="F93" s="154"/>
      <c r="G93" s="155"/>
      <c r="H93" s="159" t="s">
        <v>130</v>
      </c>
      <c r="I93" s="159"/>
      <c r="J93" s="159"/>
      <c r="K93" s="159"/>
      <c r="L93" s="159"/>
      <c r="M93" s="159"/>
      <c r="N93" s="159"/>
      <c r="O93" s="159"/>
      <c r="P93" s="159"/>
      <c r="Q93" s="159"/>
      <c r="R93" s="159"/>
      <c r="S93" s="159"/>
      <c r="T93" s="159"/>
      <c r="U93" s="159"/>
      <c r="V93" s="159"/>
      <c r="W93" s="159"/>
      <c r="X93" s="159"/>
      <c r="Y93" s="159"/>
      <c r="Z93" s="159"/>
      <c r="AA93" s="159"/>
      <c r="AB93" s="159"/>
      <c r="AC93" s="159"/>
      <c r="AD93" s="160"/>
    </row>
    <row r="94" spans="4:30" ht="33.6" customHeight="1" x14ac:dyDescent="0.25">
      <c r="D94" s="156" t="s">
        <v>80</v>
      </c>
      <c r="E94" s="156"/>
      <c r="F94" s="156"/>
      <c r="G94" s="156"/>
      <c r="H94" s="157" t="s">
        <v>122</v>
      </c>
      <c r="I94" s="157"/>
      <c r="J94" s="157"/>
      <c r="K94" s="157"/>
      <c r="L94" s="157"/>
      <c r="M94" s="157"/>
      <c r="N94" s="157"/>
      <c r="O94" s="157"/>
      <c r="P94" s="157"/>
      <c r="Q94" s="157"/>
      <c r="R94" s="157"/>
      <c r="S94" s="157"/>
      <c r="T94" s="157"/>
      <c r="U94" s="157"/>
      <c r="V94" s="157"/>
      <c r="W94" s="157"/>
      <c r="X94" s="157"/>
      <c r="Y94" s="157"/>
      <c r="Z94" s="157"/>
      <c r="AA94" s="157"/>
      <c r="AB94" s="157"/>
      <c r="AC94" s="157"/>
      <c r="AD94" s="158"/>
    </row>
    <row r="95" spans="4:30" ht="33.6" customHeight="1" x14ac:dyDescent="0.25">
      <c r="D95" s="156" t="s">
        <v>82</v>
      </c>
      <c r="E95" s="156"/>
      <c r="F95" s="156"/>
      <c r="G95" s="156"/>
      <c r="H95" s="161" t="s">
        <v>131</v>
      </c>
      <c r="I95" s="161"/>
      <c r="J95" s="161"/>
      <c r="K95" s="161"/>
      <c r="L95" s="161"/>
      <c r="M95" s="161"/>
      <c r="N95" s="161"/>
      <c r="O95" s="161"/>
      <c r="P95" s="161"/>
      <c r="Q95" s="161"/>
      <c r="R95" s="161"/>
      <c r="S95" s="161"/>
      <c r="T95" s="161"/>
      <c r="U95" s="161"/>
      <c r="V95" s="161"/>
      <c r="W95" s="161"/>
      <c r="X95" s="161"/>
      <c r="Y95" s="161"/>
      <c r="Z95" s="161"/>
      <c r="AA95" s="161"/>
      <c r="AB95" s="161"/>
      <c r="AC95" s="161"/>
      <c r="AD95" s="162"/>
    </row>
    <row r="96" spans="4:30" ht="33.6" customHeight="1" x14ac:dyDescent="0.25">
      <c r="D96" s="156" t="s">
        <v>70</v>
      </c>
      <c r="E96" s="156"/>
      <c r="F96" s="156"/>
      <c r="G96" s="156"/>
      <c r="H96" s="161" t="s">
        <v>132</v>
      </c>
      <c r="I96" s="161"/>
      <c r="J96" s="161"/>
      <c r="K96" s="161"/>
      <c r="L96" s="161"/>
      <c r="M96" s="161"/>
      <c r="N96" s="161"/>
      <c r="O96" s="161"/>
      <c r="P96" s="161"/>
      <c r="Q96" s="161"/>
      <c r="R96" s="161"/>
      <c r="S96" s="161"/>
      <c r="T96" s="161"/>
      <c r="U96" s="161"/>
      <c r="V96" s="161"/>
      <c r="W96" s="161"/>
      <c r="X96" s="161"/>
      <c r="Y96" s="161"/>
      <c r="Z96" s="161"/>
      <c r="AA96" s="161"/>
      <c r="AB96" s="161"/>
      <c r="AC96" s="161"/>
      <c r="AD96" s="162"/>
    </row>
    <row r="97" spans="4:31" ht="33.6" customHeight="1" x14ac:dyDescent="0.25">
      <c r="D97" s="156" t="s">
        <v>81</v>
      </c>
      <c r="E97" s="156"/>
      <c r="F97" s="156"/>
      <c r="G97" s="156"/>
      <c r="H97" s="161" t="s">
        <v>133</v>
      </c>
      <c r="I97" s="161"/>
      <c r="J97" s="161"/>
      <c r="K97" s="161"/>
      <c r="L97" s="161"/>
      <c r="M97" s="161"/>
      <c r="N97" s="161"/>
      <c r="O97" s="161"/>
      <c r="P97" s="161"/>
      <c r="Q97" s="161"/>
      <c r="R97" s="161"/>
      <c r="S97" s="161"/>
      <c r="T97" s="161"/>
      <c r="U97" s="161"/>
      <c r="V97" s="161"/>
      <c r="W97" s="161"/>
      <c r="X97" s="161"/>
      <c r="Y97" s="161"/>
      <c r="Z97" s="161"/>
      <c r="AA97" s="161"/>
      <c r="AB97" s="161"/>
      <c r="AC97" s="161"/>
      <c r="AD97" s="162"/>
    </row>
    <row r="99" spans="4:31" x14ac:dyDescent="0.25">
      <c r="Z99" s="138"/>
      <c r="AA99" s="139"/>
      <c r="AB99" s="139"/>
      <c r="AC99" s="139"/>
      <c r="AD99" s="139"/>
      <c r="AE99" s="140"/>
    </row>
  </sheetData>
  <mergeCells count="43">
    <mergeCell ref="AH12:AI12"/>
    <mergeCell ref="D2:AE2"/>
    <mergeCell ref="E7:P7"/>
    <mergeCell ref="E8:P8"/>
    <mergeCell ref="R8:V8"/>
    <mergeCell ref="X8:Y8"/>
    <mergeCell ref="AD8:AH8"/>
    <mergeCell ref="AD10:AF10"/>
    <mergeCell ref="C10:D10"/>
    <mergeCell ref="R7:V7"/>
    <mergeCell ref="X7:Y7"/>
    <mergeCell ref="U60:AC60"/>
    <mergeCell ref="U61:AC61"/>
    <mergeCell ref="U62:AC62"/>
    <mergeCell ref="J59:T59"/>
    <mergeCell ref="J60:T60"/>
    <mergeCell ref="J61:T61"/>
    <mergeCell ref="J62:T62"/>
    <mergeCell ref="E61:I61"/>
    <mergeCell ref="E62:I62"/>
    <mergeCell ref="E60:I60"/>
    <mergeCell ref="E57:I57"/>
    <mergeCell ref="J57:T57"/>
    <mergeCell ref="U57:AC57"/>
    <mergeCell ref="E59:I59"/>
    <mergeCell ref="E56:AC56"/>
    <mergeCell ref="U59:AC59"/>
    <mergeCell ref="Y10:AC10"/>
    <mergeCell ref="E10:I10"/>
    <mergeCell ref="J10:N10"/>
    <mergeCell ref="O10:S10"/>
    <mergeCell ref="T10:X10"/>
    <mergeCell ref="D92:AD92"/>
    <mergeCell ref="D93:G93"/>
    <mergeCell ref="H93:AD93"/>
    <mergeCell ref="D94:G94"/>
    <mergeCell ref="H94:AD94"/>
    <mergeCell ref="D95:G95"/>
    <mergeCell ref="H95:AD95"/>
    <mergeCell ref="D96:G96"/>
    <mergeCell ref="H96:AD96"/>
    <mergeCell ref="D97:G97"/>
    <mergeCell ref="H97:AD97"/>
  </mergeCells>
  <dataValidations count="1">
    <dataValidation type="list" allowBlank="1" showInputMessage="1" showErrorMessage="1" sqref="E12:AC45" xr:uid="{00000000-0002-0000-0400-000000000000}">
      <formula1>$AI$13:$AI$15</formula1>
    </dataValidation>
  </dataValidations>
  <pageMargins left="0.7" right="0.7" top="0.75" bottom="0.75" header="0.3" footer="0.3"/>
  <pageSetup paperSize="9"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EBADF-30EA-4CA4-A953-3600B37605C3}">
  <dimension ref="A1"/>
  <sheetViews>
    <sheetView tabSelected="1" zoomScale="62" zoomScaleNormal="62" workbookViewId="0">
      <selection activeCell="Q44" sqref="Q44"/>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PRIMERO SEC</vt:lpstr>
      <vt:lpstr>SEGUNDO SEC</vt:lpstr>
      <vt:lpstr>TERCERO SEC</vt:lpstr>
      <vt:lpstr>CUARTO SEC</vt:lpstr>
      <vt:lpstr>QUINTO SEC</vt:lpstr>
      <vt:lpstr>OFICIO EVALUAC. DIAGNOSTICA 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Maricarmen</dc:creator>
  <cp:lastModifiedBy>hp ryzen</cp:lastModifiedBy>
  <cp:lastPrinted>2024-04-08T00:12:16Z</cp:lastPrinted>
  <dcterms:created xsi:type="dcterms:W3CDTF">2021-07-15T22:15:18Z</dcterms:created>
  <dcterms:modified xsi:type="dcterms:W3CDTF">2024-04-08T21:04:30Z</dcterms:modified>
</cp:coreProperties>
</file>