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11220"/>
  </bookViews>
  <sheets>
    <sheet name="FICHA ISIE - IE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46" i="1"/>
  <c r="G47" i="1" s="1"/>
  <c r="G49" i="1" s="1"/>
  <c r="D37" i="1"/>
  <c r="G36" i="1"/>
  <c r="G32" i="1"/>
  <c r="D27" i="1"/>
  <c r="D23" i="1"/>
  <c r="D22" i="1"/>
  <c r="D20" i="1"/>
  <c r="G18" i="1"/>
  <c r="D11" i="1"/>
  <c r="D10" i="1"/>
  <c r="D9" i="1"/>
  <c r="G6" i="1"/>
  <c r="G19" i="1" l="1"/>
  <c r="G21" i="1" s="1"/>
  <c r="G22" i="1" s="1"/>
  <c r="D50" i="1"/>
  <c r="G37" i="1"/>
  <c r="G39" i="1" s="1"/>
  <c r="D58" i="1" s="1"/>
  <c r="D14" i="1"/>
  <c r="D30" i="1"/>
  <c r="G50" i="1"/>
  <c r="D59" i="1"/>
  <c r="G7" i="1"/>
  <c r="G9" i="1" s="1"/>
  <c r="G40" i="1" l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<sst xmlns="http://schemas.openxmlformats.org/spreadsheetml/2006/main" count="135" uniqueCount="86">
  <si>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</si>
  <si>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</si>
  <si>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</si>
  <si>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</si>
  <si>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</si>
  <si>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</si>
  <si>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</si>
  <si>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</si>
  <si>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</si>
  <si>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</si>
  <si>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</si>
  <si>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</si>
  <si>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</si>
  <si>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</si>
  <si>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</si>
  <si>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</si>
  <si>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</si>
  <si>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</si>
  <si>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</si>
  <si>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</si>
  <si>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</si>
  <si>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</si>
  <si>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</si>
  <si>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</si>
  <si>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</si>
  <si>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</si>
  <si>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</si>
  <si>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</si>
  <si>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</si>
  <si>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</si>
  <si>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</si>
  <si>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</si>
  <si>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</si>
  <si>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</si>
  <si>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</si>
  <si>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</si>
  <si>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</si>
  <si>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</si>
  <si>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De 26 a 35 años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</si>
  <si>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</si>
  <si>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</si>
  <si>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</si>
  <si>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</si>
  <si>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</si>
  <si>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</si>
  <si>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</si>
  <si>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</si>
  <si>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</si>
  <si>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</si>
  <si>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</si>
  <si>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</si>
  <si>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</si>
  <si>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</si>
  <si>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</si>
  <si>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</si>
  <si>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</si>
  <si>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</si>
  <si>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</si>
  <si>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No cuenta con cobertura</t>
  </si>
  <si>
    <t>Operación # / 6 =</t>
  </si>
  <si>
    <t>Local escolar con presupuesto de mantenimiento el 2023.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</si>
  <si>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</si>
  <si>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</si>
  <si>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</si>
  <si>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</si>
  <si>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</si>
  <si>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acequia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</si>
  <si>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</si>
  <si>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</si>
  <si>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</si>
  <si>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</si>
  <si>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</si>
  <si>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</si>
  <si>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</si>
  <si>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</si>
  <si>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</si>
  <si>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</si>
  <si>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</si>
  <si>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</si>
  <si>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PRIMARIA</t>
  </si>
  <si>
    <t>No cuenta con desagüe</t>
  </si>
  <si>
    <t>Presupuesto cubre el 50% de necesidades</t>
  </si>
  <si>
    <t>Insuficiente cant. de tachos y/o contenedores</t>
  </si>
  <si>
    <t>70731-LACAYA</t>
  </si>
  <si>
    <t>Implementado al 100%</t>
  </si>
  <si>
    <t>Otros (Se deposita en un pozo / La entierran/ La queman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</si>
</sst>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1242956</xdr:colOff>
      <xdr:row>53</xdr:row>
      <xdr:rowOff>138266</xdr:rowOff>
    </xdr:from>
    <xdr:to>
      <xdr:col>1</xdr:col>
      <xdr:colOff>3226212</xdr:colOff>
      <xdr:row>59</xdr:row>
      <xdr:rowOff>7681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31" r="14086" b="62082"/>
        <a:stretch/>
      </xdr:blipFill>
      <xdr:spPr>
        <a:xfrm>
          <a:off x="2249226" y="12912520"/>
          <a:ext cx="1983256" cy="1067721"/>
        </a:xfrm>
        <a:prstGeom prst="rect">
          <a:avLst/>
        </a:prstGeom>
      </xdr:spPr>
    </xdr:pic>
    <xdr:clientData/>
  </xdr:twoCellAnchor>
  <xdr:twoCellAnchor editAs="oneCell">
    <xdr:from>
      <xdr:col>5</xdr:col>
      <xdr:colOff>207400</xdr:colOff>
      <xdr:row>23</xdr:row>
      <xdr:rowOff>153629</xdr:rowOff>
    </xdr:from>
    <xdr:to>
      <xdr:col>6</xdr:col>
      <xdr:colOff>907853</xdr:colOff>
      <xdr:row>27</xdr:row>
      <xdr:rowOff>230442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31" r="14086" b="62082"/>
        <a:stretch/>
      </xdr:blipFill>
      <xdr:spPr>
        <a:xfrm>
          <a:off x="9686311" y="5791814"/>
          <a:ext cx="1983256" cy="1067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0"/>
  <sheetViews>
    <sheetView showGridLines="0" tabSelected="1" view="pageLayout" topLeftCell="D16" zoomScale="124" zoomScaleNormal="100" zoomScalePageLayoutView="124" workbookViewId="0">
      <selection activeCell="G27" sqref="G27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 t="s">
        <v>83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" t="s">
        <v>79</v>
      </c>
      <c r="G3" s="67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56" t="s">
        <v>9</v>
      </c>
      <c r="B6" s="8" t="s">
        <v>10</v>
      </c>
      <c r="C6" s="9" t="s">
        <v>27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57"/>
      <c r="B7" s="8" t="s">
        <v>13</v>
      </c>
      <c r="C7" s="9" t="s">
        <v>27</v>
      </c>
      <c r="D7" s="10">
        <v>1</v>
      </c>
      <c r="F7" s="68" t="s">
        <v>15</v>
      </c>
      <c r="G7" s="70">
        <f>+SUM($D$6:$D$13)</f>
        <v>7</v>
      </c>
    </row>
    <row r="8" spans="1:13" ht="26.25" thickBot="1" x14ac:dyDescent="0.3">
      <c r="A8" s="58"/>
      <c r="B8" s="8" t="s">
        <v>16</v>
      </c>
      <c r="C8" s="9" t="s">
        <v>11</v>
      </c>
      <c r="D8" s="10">
        <v>0</v>
      </c>
      <c r="F8" s="69"/>
      <c r="G8" s="69"/>
      <c r="I8" s="11"/>
      <c r="J8" s="11"/>
      <c r="K8" s="11"/>
      <c r="L8" s="11"/>
      <c r="M8" s="11"/>
    </row>
    <row r="9" spans="1:13" ht="15.75" thickBot="1" x14ac:dyDescent="0.3">
      <c r="A9" s="56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0.875</v>
      </c>
      <c r="I9" s="11"/>
      <c r="J9" s="11"/>
      <c r="K9" s="11"/>
      <c r="L9" s="11"/>
      <c r="M9" s="11"/>
    </row>
    <row r="10" spans="1:13" ht="15.75" thickBot="1" x14ac:dyDescent="0.3">
      <c r="A10" s="57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57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57"/>
      <c r="B12" s="8" t="s">
        <v>26</v>
      </c>
      <c r="C12" s="9" t="s">
        <v>11</v>
      </c>
      <c r="D12" s="10">
        <v>0</v>
      </c>
      <c r="I12" s="11"/>
      <c r="J12" s="11"/>
      <c r="K12" s="11"/>
      <c r="L12" s="11"/>
      <c r="M12" s="11"/>
    </row>
    <row r="13" spans="1:13" ht="26.25" thickBot="1" x14ac:dyDescent="0.3">
      <c r="A13" s="58"/>
      <c r="B13" s="8" t="s">
        <v>28</v>
      </c>
      <c r="C13" s="9" t="s">
        <v>27</v>
      </c>
      <c r="D13" s="10">
        <v>3</v>
      </c>
      <c r="I13" s="11"/>
      <c r="J13" s="11"/>
      <c r="K13" s="11"/>
      <c r="L13" s="11"/>
      <c r="M13" s="11"/>
    </row>
    <row r="14" spans="1:13" ht="15.75" thickBot="1" x14ac:dyDescent="0.3">
      <c r="C14" s="16" t="s">
        <v>29</v>
      </c>
      <c r="D14" s="10">
        <f>+SUM(D6:D13)</f>
        <v>7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30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1" t="s">
        <v>9</v>
      </c>
      <c r="B18" s="22" t="s">
        <v>31</v>
      </c>
      <c r="C18" s="9" t="s">
        <v>33</v>
      </c>
      <c r="D18" s="10">
        <v>5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2"/>
      <c r="B19" s="22" t="s">
        <v>32</v>
      </c>
      <c r="C19" s="9" t="s">
        <v>14</v>
      </c>
      <c r="D19" s="10">
        <v>5</v>
      </c>
      <c r="F19" s="68" t="s">
        <v>15</v>
      </c>
      <c r="G19" s="70">
        <f>+SUM(D18:D29)</f>
        <v>41</v>
      </c>
    </row>
    <row r="20" spans="1:13" ht="15.75" customHeight="1" thickBot="1" x14ac:dyDescent="0.3">
      <c r="A20" s="72"/>
      <c r="B20" s="22" t="s">
        <v>34</v>
      </c>
      <c r="C20" s="9" t="s">
        <v>33</v>
      </c>
      <c r="D20" s="10">
        <f t="shared" ref="D20" si="0">+IF(C20="0 a 20 %",1,IF(C20="21 a 40 %",2,IF(C20="41 a 60 %",3,IF(C20="61 a 80 %",4,IF(C20="81 a 99 %",5,0)))))</f>
        <v>5</v>
      </c>
      <c r="F20" s="69"/>
      <c r="G20" s="69"/>
    </row>
    <row r="21" spans="1:13" ht="15.75" customHeight="1" thickBot="1" x14ac:dyDescent="0.3">
      <c r="A21" s="72"/>
      <c r="B21" s="22" t="s">
        <v>35</v>
      </c>
      <c r="C21" s="9" t="s">
        <v>14</v>
      </c>
      <c r="D21" s="10">
        <v>6</v>
      </c>
      <c r="F21" s="10" t="s">
        <v>36</v>
      </c>
      <c r="G21" s="12">
        <f>+G19/G18</f>
        <v>3.4166666666666665</v>
      </c>
    </row>
    <row r="22" spans="1:13" ht="15.75" customHeight="1" thickBot="1" x14ac:dyDescent="0.3">
      <c r="A22" s="72"/>
      <c r="B22" s="22" t="s">
        <v>37</v>
      </c>
      <c r="C22" s="23" t="s">
        <v>38</v>
      </c>
      <c r="D22" s="10">
        <f>+IF(C22="Mayores a 35 años",5,IF(C22="De 26 a 35 años",4,IF(C22="De 16 a 25 años",3,IF(C22="De 6 a 15 años",2,IF(C22="Menor o igual a 5 años",1,0)))))</f>
        <v>4</v>
      </c>
      <c r="F22" s="14" t="s">
        <v>23</v>
      </c>
      <c r="G22" s="39" t="str">
        <f>+IF(G21&lt;2,"BAJO",IF(G21&lt;3,"MEDIO",IF(G21&lt;4,"ALTO",IF(G21&lt;=5,"MUY ALTO","NP"))))</f>
        <v>ALTO</v>
      </c>
    </row>
    <row r="23" spans="1:13" ht="15.75" customHeight="1" thickBot="1" x14ac:dyDescent="0.3">
      <c r="A23" s="72"/>
      <c r="B23" s="22" t="s">
        <v>39</v>
      </c>
      <c r="C23" s="23" t="s">
        <v>40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2"/>
      <c r="B24" s="22" t="s">
        <v>41</v>
      </c>
      <c r="C24" s="13" t="s">
        <v>42</v>
      </c>
      <c r="D24" s="10">
        <v>3</v>
      </c>
    </row>
    <row r="25" spans="1:13" ht="15.75" customHeight="1" thickBot="1" x14ac:dyDescent="0.3">
      <c r="A25" s="72"/>
      <c r="B25" s="22" t="s">
        <v>43</v>
      </c>
      <c r="C25" s="13" t="s">
        <v>44</v>
      </c>
      <c r="D25" s="10">
        <v>2</v>
      </c>
    </row>
    <row r="26" spans="1:13" ht="15.75" customHeight="1" thickBot="1" x14ac:dyDescent="0.3">
      <c r="A26" s="73"/>
      <c r="B26" s="22" t="s">
        <v>45</v>
      </c>
      <c r="C26" s="13" t="s">
        <v>46</v>
      </c>
      <c r="D26" s="10">
        <v>4</v>
      </c>
    </row>
    <row r="27" spans="1:13" ht="31.15" customHeight="1" thickBot="1" x14ac:dyDescent="0.3">
      <c r="A27" s="74" t="s">
        <v>17</v>
      </c>
      <c r="B27" s="8" t="s">
        <v>47</v>
      </c>
      <c r="C27" s="9" t="s">
        <v>33</v>
      </c>
      <c r="D27" s="10">
        <f>+IF(C27="0 a 20 %",1,IF(C27="21 a 40 %",2,IF(C27="41 a 60 %",3,IF(C27="61 a 80 %",4,IF(C27="81 a 99 %",5,0)))))</f>
        <v>5</v>
      </c>
    </row>
    <row r="28" spans="1:13" ht="25.9" customHeight="1" thickBot="1" x14ac:dyDescent="0.3">
      <c r="A28" s="75"/>
      <c r="B28" s="8" t="s">
        <v>48</v>
      </c>
      <c r="C28" s="13" t="s">
        <v>84</v>
      </c>
      <c r="D28" s="10">
        <v>1</v>
      </c>
      <c r="F28" s="77" t="s">
        <v>49</v>
      </c>
      <c r="G28" s="78"/>
    </row>
    <row r="29" spans="1:13" ht="28.15" customHeight="1" thickBot="1" x14ac:dyDescent="0.3">
      <c r="A29" s="76"/>
      <c r="B29" s="8" t="s">
        <v>50</v>
      </c>
      <c r="C29" s="13" t="s">
        <v>51</v>
      </c>
      <c r="D29" s="10">
        <v>1</v>
      </c>
      <c r="F29" s="83" t="s">
        <v>78</v>
      </c>
      <c r="G29" s="83"/>
    </row>
    <row r="30" spans="1:13" ht="15.75" customHeight="1" thickBot="1" x14ac:dyDescent="0.3">
      <c r="C30" s="16" t="s">
        <v>29</v>
      </c>
      <c r="D30" s="10">
        <f>+SUM(D18:D29)</f>
        <v>41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89" t="str">
        <f>G1</f>
        <v>70731-LACAYA</v>
      </c>
    </row>
    <row r="33" spans="1:7" ht="15.75" customHeight="1" x14ac:dyDescent="0.25">
      <c r="A33" s="26" t="s">
        <v>3</v>
      </c>
      <c r="B33" s="27" t="s">
        <v>52</v>
      </c>
      <c r="F33" s="28" t="s">
        <v>2</v>
      </c>
      <c r="G33" s="90"/>
    </row>
    <row r="34" spans="1:7" ht="15.75" customHeight="1" thickBot="1" x14ac:dyDescent="0.3">
      <c r="F34" s="29" t="s">
        <v>79</v>
      </c>
      <c r="G34" s="9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84" t="s">
        <v>9</v>
      </c>
      <c r="B36" s="8" t="s">
        <v>53</v>
      </c>
      <c r="C36" s="32" t="s">
        <v>54</v>
      </c>
      <c r="D36" s="10">
        <v>1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85"/>
      <c r="B37" s="8" t="s">
        <v>55</v>
      </c>
      <c r="C37" s="32" t="s">
        <v>54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8" t="s">
        <v>15</v>
      </c>
      <c r="G37" s="70">
        <f>+SUM(D36:D41)</f>
        <v>7</v>
      </c>
    </row>
    <row r="38" spans="1:7" ht="15.75" customHeight="1" thickBot="1" x14ac:dyDescent="0.3">
      <c r="A38" s="85"/>
      <c r="B38" s="8" t="s">
        <v>56</v>
      </c>
      <c r="C38" s="9" t="s">
        <v>80</v>
      </c>
      <c r="D38" s="10">
        <v>0</v>
      </c>
      <c r="F38" s="69"/>
      <c r="G38" s="69"/>
    </row>
    <row r="39" spans="1:7" ht="15.75" customHeight="1" thickBot="1" x14ac:dyDescent="0.3">
      <c r="A39" s="86"/>
      <c r="B39" s="8" t="s">
        <v>57</v>
      </c>
      <c r="C39" s="32" t="s">
        <v>58</v>
      </c>
      <c r="D39" s="10">
        <v>0</v>
      </c>
      <c r="F39" s="10" t="s">
        <v>59</v>
      </c>
      <c r="G39" s="12">
        <f>+G37/G36</f>
        <v>1.1666666666666667</v>
      </c>
    </row>
    <row r="40" spans="1:7" ht="15.75" customHeight="1" thickBot="1" x14ac:dyDescent="0.3">
      <c r="A40" s="84" t="s">
        <v>17</v>
      </c>
      <c r="B40" s="8" t="s">
        <v>60</v>
      </c>
      <c r="C40" s="32" t="s">
        <v>81</v>
      </c>
      <c r="D40" s="10">
        <v>1</v>
      </c>
      <c r="F40" s="14" t="s">
        <v>23</v>
      </c>
      <c r="G40" s="15" t="str">
        <f>+IF(G39&lt;2,"BAJO",IF(G39&lt;3,"MEDIO",IF(G39&lt;4,"ALTO",IF(G39&lt;=5,"MUY ALTO","NP"))))</f>
        <v>BAJO</v>
      </c>
    </row>
    <row r="41" spans="1:7" ht="31.15" customHeight="1" thickBot="1" x14ac:dyDescent="0.3">
      <c r="A41" s="86"/>
      <c r="B41" s="8" t="s">
        <v>61</v>
      </c>
      <c r="C41" s="32" t="s">
        <v>62</v>
      </c>
      <c r="D41" s="10">
        <v>4</v>
      </c>
    </row>
    <row r="42" spans="1:7" ht="15.75" customHeight="1" thickBot="1" x14ac:dyDescent="0.3">
      <c r="C42" s="33" t="s">
        <v>29</v>
      </c>
      <c r="D42" s="34">
        <v>1</v>
      </c>
    </row>
    <row r="43" spans="1:7" ht="15.75" customHeight="1" x14ac:dyDescent="0.25">
      <c r="A43" s="35" t="s">
        <v>3</v>
      </c>
      <c r="B43" s="36" t="s">
        <v>63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64</v>
      </c>
      <c r="D45" s="38" t="s">
        <v>8</v>
      </c>
    </row>
    <row r="46" spans="1:7" ht="15.75" customHeight="1" thickBot="1" x14ac:dyDescent="0.3">
      <c r="A46" s="87" t="s">
        <v>9</v>
      </c>
      <c r="B46" s="8" t="s">
        <v>65</v>
      </c>
      <c r="C46" s="23" t="s">
        <v>66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0</v>
      </c>
      <c r="F46" s="10" t="s">
        <v>12</v>
      </c>
      <c r="G46" s="10">
        <f>+COUNTA(B46:B49)</f>
        <v>4</v>
      </c>
    </row>
    <row r="47" spans="1:7" ht="15.75" customHeight="1" thickBot="1" x14ac:dyDescent="0.3">
      <c r="A47" s="88"/>
      <c r="B47" s="8" t="s">
        <v>67</v>
      </c>
      <c r="C47" s="23" t="s">
        <v>85</v>
      </c>
      <c r="D47" s="10">
        <v>2</v>
      </c>
      <c r="F47" s="68" t="s">
        <v>15</v>
      </c>
      <c r="G47" s="70">
        <f>+SUM(D46:D49)</f>
        <v>9</v>
      </c>
    </row>
    <row r="48" spans="1:7" ht="28.15" customHeight="1" thickBot="1" x14ac:dyDescent="0.3">
      <c r="A48" s="87" t="s">
        <v>17</v>
      </c>
      <c r="B48" s="8" t="s">
        <v>68</v>
      </c>
      <c r="C48" s="9" t="s">
        <v>14</v>
      </c>
      <c r="D48" s="10">
        <f>+IF(C48="0 a 20 %",1,IF(C48="21 a 40 %",2,IF(C48="41 a 60 %",3,IF(C48="61 a 80 %",4,IF(C48="81 a 99 %",5,0)))))</f>
        <v>4</v>
      </c>
      <c r="F48" s="69"/>
      <c r="G48" s="69"/>
    </row>
    <row r="49" spans="1:7" ht="15.75" customHeight="1" thickBot="1" x14ac:dyDescent="0.3">
      <c r="A49" s="88"/>
      <c r="B49" s="8" t="s">
        <v>69</v>
      </c>
      <c r="C49" s="23" t="s">
        <v>82</v>
      </c>
      <c r="D49" s="10">
        <v>3</v>
      </c>
      <c r="F49" s="10" t="s">
        <v>70</v>
      </c>
      <c r="G49" s="12">
        <f>+G47/G46</f>
        <v>2.25</v>
      </c>
    </row>
    <row r="50" spans="1:7" ht="15.75" customHeight="1" thickBot="1" x14ac:dyDescent="0.3">
      <c r="C50" s="33" t="s">
        <v>29</v>
      </c>
      <c r="D50" s="34">
        <f>+SUM(D46:D49)</f>
        <v>9</v>
      </c>
      <c r="F50" s="14" t="s">
        <v>23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71</v>
      </c>
      <c r="D55" s="41" t="s">
        <v>72</v>
      </c>
    </row>
    <row r="56" spans="1:7" ht="15.75" customHeight="1" x14ac:dyDescent="0.25">
      <c r="C56" s="42" t="s">
        <v>4</v>
      </c>
      <c r="D56" s="43">
        <f>G9</f>
        <v>0.875</v>
      </c>
      <c r="F56" s="44" t="s">
        <v>73</v>
      </c>
      <c r="G56" s="45">
        <f>+D60</f>
        <v>7.708333333333333</v>
      </c>
    </row>
    <row r="57" spans="1:7" ht="15.75" customHeight="1" x14ac:dyDescent="0.25">
      <c r="C57" s="46" t="s">
        <v>30</v>
      </c>
      <c r="D57" s="47">
        <f>G21</f>
        <v>3.4166666666666665</v>
      </c>
      <c r="F57" s="48" t="s">
        <v>74</v>
      </c>
      <c r="G57" s="49">
        <v>4</v>
      </c>
    </row>
    <row r="58" spans="1:7" ht="15.75" customHeight="1" thickBot="1" x14ac:dyDescent="0.3">
      <c r="B58" s="50"/>
      <c r="C58" s="46" t="s">
        <v>52</v>
      </c>
      <c r="D58" s="47">
        <f>G39</f>
        <v>1.1666666666666667</v>
      </c>
      <c r="F58" s="51" t="s">
        <v>75</v>
      </c>
      <c r="G58" s="52">
        <f>+G56/G57</f>
        <v>1.9270833333333333</v>
      </c>
    </row>
    <row r="59" spans="1:7" ht="15.75" customHeight="1" thickBot="1" x14ac:dyDescent="0.3">
      <c r="B59" s="50" t="s">
        <v>49</v>
      </c>
      <c r="C59" s="46" t="s">
        <v>63</v>
      </c>
      <c r="D59" s="47">
        <f>G49</f>
        <v>2.25</v>
      </c>
    </row>
    <row r="60" spans="1:7" ht="15.75" customHeight="1" x14ac:dyDescent="0.25">
      <c r="A60" s="55"/>
      <c r="B60" s="54" t="s">
        <v>78</v>
      </c>
      <c r="C60" s="53" t="s">
        <v>76</v>
      </c>
      <c r="D60" s="47">
        <f>SUM(D56:D59)</f>
        <v>7.708333333333333</v>
      </c>
      <c r="F60" s="79" t="s">
        <v>77</v>
      </c>
      <c r="G60" s="81" t="str">
        <f>+IF(G58&lt;2,"BAJO",IF(G58&lt;3,"MEDIO",IF(G58&lt;4,"ALTO",IF(G58&lt;=5,"MUY ALTO","NP"))))</f>
        <v>BAJO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>
      <formula1>"Otros (Río,acequia,manantial,etc.),Pozo,Camión cisterna u otro similar,Pilón de uso público,Red pública"</formula1>
    </dataValidation>
    <dataValidation type="list" allowBlank="1" showErrorMessage="1" sqref="C37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>
      <formula1>"Tierra y otros,Madera (entablado),Parquet o madera pulida/Vinílico,pisopak o similar,Cemento,Loseta,Cerámico o similar"</formula1>
    </dataValidation>
    <dataValidation type="list" allowBlank="1" showErrorMessage="1" sqref="C28">
      <formula1>"No implementado,Implementado al 25%,Implementado al 55%,Implementado al 85%,Implementado al 100%"</formula1>
    </dataValidation>
    <dataValidation type="list" allowBlank="1" showErrorMessage="1" sqref="C26">
      <formula1>"No cuenta con servicio eléctrico,Inoperativo,Operativo sin puesta a tierra,Operativamente parcial con puesta a tierra,Operativamente completo"</formula1>
    </dataValidation>
    <dataValidation type="list" allowBlank="1" showErrorMessage="1" sqref="C29">
      <formula1>"No tiene certificado,Se ha solicitado inspección,Se realizó inspección,Certificado en proceso,Si tiene certificado"</formula1>
    </dataValidation>
    <dataValidation type="list" allowBlank="1" showErrorMessage="1" sqref="C23">
      <formula1>"Otro (Estera,cartón o plástico,etc),Madera,Adobe,tapial,quincha,piedra con barro cal/cemento,Ethernit o fibra de concreto,Ladrillo o concreto"</formula1>
    </dataValidation>
    <dataValidation type="list" allowBlank="1" showErrorMessage="1" sqref="C22">
      <formula1>"Mayores a 35 años,De 26 a 35 años,De 16 a 25 años,De 6 a 15 años,Menor o igual a 5 años"</formula1>
    </dataValidation>
    <dataValidation type="list" allowBlank="1" showErrorMessage="1" sqref="C24">
      <formula1>"Otros (Estera/cartón/plástico,paja,hoja de palmera,etc.),Caña con barro,Lata o latón,Madera y Calamina,Fibra de cemento y teja,Concreto armado"</formula1>
    </dataValidation>
    <dataValidation type="list" allowBlank="1" showErrorMessage="1" sqref="C9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>
      <formula1>"0 a 20 %,21 a 40 %,41 a 60 %,61 a 80 %,81 a 99 %"</formula1>
    </dataValidation>
    <dataValidation type="list" allowBlank="1" showErrorMessage="1" sqref="C10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headerFooter>
    <oddHeader>&amp;C&amp;"-,Negrita"&amp;26&amp;K05-024IEP Nº 70731-LACAYA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70731 Lacaya</cp:lastModifiedBy>
  <dcterms:created xsi:type="dcterms:W3CDTF">2024-07-21T21:04:24Z</dcterms:created>
  <dcterms:modified xsi:type="dcterms:W3CDTF">2024-08-15T14:51:00Z</dcterms:modified>
</cp:coreProperties>
</file>