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07D3AF6-1284-4A38-8936-0A3E8CB0D669}" xr6:coauthVersionLast="47" xr6:coauthVersionMax="47" xr10:uidLastSave="{00000000-0000-0000-0000-000000000000}"/>
  <bookViews>
    <workbookView xWindow="-120" yWindow="-120" windowWidth="20730" windowHeight="11160" xr2:uid="{33BFB94F-39E7-4482-8337-8798A743EFC2}"/>
  </bookViews>
  <sheets>
    <sheet name="FICHA ISIE -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46" i="1"/>
  <c r="D37" i="1"/>
  <c r="G36" i="1"/>
  <c r="D36" i="1"/>
  <c r="F34" i="1"/>
  <c r="G32" i="1"/>
  <c r="D27" i="1"/>
  <c r="D21" i="1"/>
  <c r="G18" i="1"/>
  <c r="D13" i="1"/>
  <c r="D12" i="1"/>
  <c r="D11" i="1"/>
  <c r="D10" i="1"/>
  <c r="D9" i="1"/>
  <c r="G6" i="1"/>
  <c r="G47" i="1" l="1"/>
  <c r="G49" i="1" s="1"/>
  <c r="D59" i="1" s="1"/>
  <c r="G19" i="1"/>
  <c r="G21" i="1" s="1"/>
  <c r="G22" i="1" s="1"/>
  <c r="D42" i="1"/>
  <c r="D50" i="1"/>
  <c r="G37" i="1"/>
  <c r="G39" i="1" s="1"/>
  <c r="D58" i="1" s="1"/>
  <c r="D14" i="1"/>
  <c r="D30" i="1"/>
  <c r="G7" i="1"/>
  <c r="G9" i="1" s="1"/>
  <c r="G50" i="1" l="1"/>
  <c r="G40" i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<sst xmlns="http://schemas.openxmlformats.org/spreadsheetml/2006/main" count="134" uniqueCount="84">
  <si>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</si>
  <si>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</si>
  <si>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</si>
  <si>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</si>
  <si>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</si>
  <si>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</si>
  <si>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</si>
  <si>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</si>
  <si>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</si>
  <si>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</si>
  <si>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</si>
  <si>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</si>
  <si>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</si>
  <si>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</si>
  <si>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</si>
  <si>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</si>
  <si>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</si>
  <si>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</si>
  <si>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</si>
  <si>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</si>
  <si>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</si>
  <si>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</si>
  <si>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</si>
  <si>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</si>
  <si>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</si>
  <si>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</si>
  <si>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</si>
  <si>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</si>
  <si>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</si>
  <si>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</si>
  <si>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</si>
  <si>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</si>
  <si>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</si>
  <si>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</si>
  <si>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</si>
  <si>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</si>
  <si>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</si>
  <si>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</si>
  <si>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</si>
  <si>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</si>
  <si>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</si>
  <si>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</si>
  <si>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</si>
  <si>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</si>
  <si>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</si>
  <si>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</si>
  <si>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</si>
  <si>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</si>
  <si>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</si>
  <si>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</si>
  <si>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</si>
  <si>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</si>
  <si>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</si>
  <si>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</si>
  <si>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</si>
  <si>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</si>
  <si>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No cuenta con cobertura</t>
  </si>
  <si>
    <t>Operación # / 6 =</t>
  </si>
  <si>
    <t>Presupuesto cubre el 30% de necesidades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</si>
  <si>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</si>
  <si>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</si>
  <si>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</si>
  <si>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</si>
  <si>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</si>
  <si>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</si>
  <si>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</si>
  <si>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</si>
  <si>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</si>
  <si>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</si>
  <si>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</si>
  <si>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</si>
  <si>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</si>
  <si>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</si>
  <si>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</si>
  <si>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</si>
  <si>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INICIAL  746</t>
  </si>
  <si>
    <t>SAN PEDRO DE HUAYLLATA</t>
  </si>
  <si>
    <t>Otros (Río</t>
  </si>
  <si>
    <t>No cuenta con desagüe</t>
  </si>
  <si>
    <t>Local escolar implementado con Dispositivo de seguridad  en el año 2024.</t>
  </si>
  <si>
    <t>Local escolar con presupuesto de mantenimiento el 2024.</t>
  </si>
  <si>
    <t>Otros (Se deposita en un pozo / La entierran/ La queman</t>
  </si>
  <si>
    <t>Suficiente tachos y contenedores diferenciados por ambientes</t>
  </si>
  <si>
    <t>Utiliza pozo ciego o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</si>
</sst>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1131094</xdr:colOff>
      <xdr:row>49</xdr:row>
      <xdr:rowOff>142875</xdr:rowOff>
    </xdr:from>
    <xdr:to>
      <xdr:col>1</xdr:col>
      <xdr:colOff>3407569</xdr:colOff>
      <xdr:row>58</xdr:row>
      <xdr:rowOff>120809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EC5D3A-1962-4C98-BEDE-44592125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2143125" y="12215813"/>
          <a:ext cx="2276475" cy="17995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23813</xdr:colOff>
      <xdr:row>23</xdr:row>
      <xdr:rowOff>47621</xdr:rowOff>
    </xdr:from>
    <xdr:to>
      <xdr:col>6</xdr:col>
      <xdr:colOff>561974</xdr:colOff>
      <xdr:row>27</xdr:row>
      <xdr:rowOff>71437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3D87D1-E384-4509-9F71-F4DD648D1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9501188" y="5726902"/>
          <a:ext cx="1824036" cy="1023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showWhiteSpace="0" view="pageLayout" zoomScale="80" zoomScaleNormal="100" zoomScalePageLayoutView="80" workbookViewId="0">
      <selection activeCell="F27" sqref="F27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8" t="s">
        <v>0</v>
      </c>
      <c r="B1" s="59"/>
      <c r="C1" s="59"/>
      <c r="D1" s="60"/>
      <c r="F1" s="1" t="s">
        <v>1</v>
      </c>
      <c r="G1" s="88" t="s">
        <v>76</v>
      </c>
    </row>
    <row r="2" spans="1:13" ht="15" customHeight="1" thickBot="1" x14ac:dyDescent="0.3">
      <c r="A2" s="61"/>
      <c r="B2" s="62"/>
      <c r="C2" s="62"/>
      <c r="D2" s="63"/>
      <c r="F2" s="2" t="s">
        <v>2</v>
      </c>
      <c r="G2" s="89"/>
    </row>
    <row r="3" spans="1:13" ht="16.5" thickBot="1" x14ac:dyDescent="0.3">
      <c r="A3" s="3" t="s">
        <v>3</v>
      </c>
      <c r="B3" s="4" t="s">
        <v>4</v>
      </c>
      <c r="F3" s="91" t="s">
        <v>75</v>
      </c>
      <c r="G3" s="90"/>
    </row>
    <row r="4" spans="1:13" ht="15" customHeight="1" thickBot="1" x14ac:dyDescent="0.3"/>
    <row r="5" spans="1:13" ht="28.5" customHeight="1" thickBot="1" x14ac:dyDescent="0.3">
      <c r="A5" s="5" t="s">
        <v>5</v>
      </c>
      <c r="B5" s="5" t="s">
        <v>6</v>
      </c>
      <c r="C5" s="6" t="s">
        <v>7</v>
      </c>
      <c r="D5" s="6" t="s">
        <v>8</v>
      </c>
    </row>
    <row r="6" spans="1:13" ht="26.25" thickBot="1" x14ac:dyDescent="0.3">
      <c r="A6" s="55" t="s">
        <v>9</v>
      </c>
      <c r="B6" s="7" t="s">
        <v>10</v>
      </c>
      <c r="C6" s="8" t="s">
        <v>11</v>
      </c>
      <c r="D6" s="9">
        <v>0</v>
      </c>
      <c r="F6" s="9" t="s">
        <v>12</v>
      </c>
      <c r="G6" s="9">
        <f>+COUNTA($B$6:$B$13)</f>
        <v>8</v>
      </c>
    </row>
    <row r="7" spans="1:13" ht="15.75" thickBot="1" x14ac:dyDescent="0.3">
      <c r="A7" s="56"/>
      <c r="B7" s="7" t="s">
        <v>13</v>
      </c>
      <c r="C7" s="8" t="s">
        <v>11</v>
      </c>
      <c r="D7" s="9">
        <v>0</v>
      </c>
      <c r="F7" s="64" t="s">
        <v>14</v>
      </c>
      <c r="G7" s="66">
        <f>+SUM($D$6:$D$13)</f>
        <v>7</v>
      </c>
    </row>
    <row r="8" spans="1:13" ht="26.25" thickBot="1" x14ac:dyDescent="0.3">
      <c r="A8" s="57"/>
      <c r="B8" s="7" t="s">
        <v>15</v>
      </c>
      <c r="C8" s="8" t="s">
        <v>11</v>
      </c>
      <c r="D8" s="9">
        <v>0</v>
      </c>
      <c r="F8" s="65"/>
      <c r="G8" s="65"/>
      <c r="I8" s="10"/>
      <c r="J8" s="10"/>
      <c r="K8" s="10"/>
      <c r="L8" s="10"/>
      <c r="M8" s="10"/>
    </row>
    <row r="9" spans="1:13" ht="15.75" thickBot="1" x14ac:dyDescent="0.3">
      <c r="A9" s="55" t="s">
        <v>16</v>
      </c>
      <c r="B9" s="7" t="s">
        <v>17</v>
      </c>
      <c r="C9" s="8" t="s">
        <v>18</v>
      </c>
      <c r="D9" s="9">
        <f>+IF(C9="No cuenta",5,IF(C9="En proceso de elaboración",4,IF(C9="Cuenta con plan sin vigencia",3,IF(C9="Cuenta con plan culminado sin RD de aprobación",2,IF(C9="Cuenta con plan aprobado con RD",1,0)))))</f>
        <v>1</v>
      </c>
      <c r="F9" s="9" t="s">
        <v>19</v>
      </c>
      <c r="G9" s="11">
        <f>+G7/G6</f>
        <v>0.875</v>
      </c>
      <c r="I9" s="10"/>
      <c r="J9" s="10"/>
      <c r="K9" s="10"/>
      <c r="L9" s="10"/>
      <c r="M9" s="10"/>
    </row>
    <row r="10" spans="1:13" ht="15.75" thickBot="1" x14ac:dyDescent="0.3">
      <c r="A10" s="56"/>
      <c r="B10" s="7" t="s">
        <v>20</v>
      </c>
      <c r="C10" s="12" t="s">
        <v>21</v>
      </c>
      <c r="D10" s="9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3" t="s">
        <v>22</v>
      </c>
      <c r="G10" s="14" t="str">
        <f>+IF(G9&lt;2,"BAJO",IF(G9&lt;3,"MEDIO",IF(G9&lt;4,"ALTO",IF(G9&lt;=5,"MUY ALTO","NP"))))</f>
        <v>BAJO</v>
      </c>
      <c r="I10" s="10"/>
      <c r="J10" s="10"/>
      <c r="K10" s="10"/>
      <c r="L10" s="10"/>
      <c r="M10" s="10"/>
    </row>
    <row r="11" spans="1:13" ht="26.25" thickBot="1" x14ac:dyDescent="0.3">
      <c r="A11" s="56"/>
      <c r="B11" s="7" t="s">
        <v>23</v>
      </c>
      <c r="C11" s="12" t="s">
        <v>24</v>
      </c>
      <c r="D11" s="9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0"/>
      <c r="J11" s="10"/>
      <c r="K11" s="10"/>
      <c r="L11" s="10"/>
      <c r="M11" s="10"/>
    </row>
    <row r="12" spans="1:13" ht="31.15" customHeight="1" thickBot="1" x14ac:dyDescent="0.3">
      <c r="A12" s="56"/>
      <c r="B12" s="7" t="s">
        <v>25</v>
      </c>
      <c r="C12" s="8" t="s">
        <v>11</v>
      </c>
      <c r="D12" s="9">
        <f t="shared" ref="D12:D13" si="0">+IF(C12="0 a 20 %",1,IF(C12="21 a 40 %",2,IF(C12="41 a 60 %",3,IF(C12="61 a 80 %",4,IF(C12="81 a 99 %",5,0)))))</f>
        <v>1</v>
      </c>
      <c r="I12" s="10"/>
      <c r="J12" s="10"/>
      <c r="K12" s="10"/>
      <c r="L12" s="10"/>
      <c r="M12" s="10"/>
    </row>
    <row r="13" spans="1:13" ht="26.25" thickBot="1" x14ac:dyDescent="0.3">
      <c r="A13" s="57"/>
      <c r="B13" s="7" t="s">
        <v>26</v>
      </c>
      <c r="C13" s="8" t="s">
        <v>27</v>
      </c>
      <c r="D13" s="9">
        <f t="shared" si="0"/>
        <v>3</v>
      </c>
      <c r="I13" s="10"/>
      <c r="J13" s="10"/>
      <c r="K13" s="10"/>
      <c r="L13" s="10"/>
      <c r="M13" s="10"/>
    </row>
    <row r="14" spans="1:13" ht="15.75" thickBot="1" x14ac:dyDescent="0.3">
      <c r="C14" s="15" t="s">
        <v>28</v>
      </c>
      <c r="D14" s="9">
        <f>+SUM(D6:D13)</f>
        <v>7</v>
      </c>
      <c r="I14" s="10"/>
      <c r="J14" s="10"/>
      <c r="K14" s="10"/>
      <c r="L14" s="10"/>
      <c r="M14" s="10"/>
    </row>
    <row r="15" spans="1:13" ht="15.75" customHeight="1" x14ac:dyDescent="0.25">
      <c r="A15" s="16" t="s">
        <v>3</v>
      </c>
      <c r="B15" s="17" t="s">
        <v>29</v>
      </c>
      <c r="I15" s="10"/>
      <c r="J15" s="10"/>
      <c r="K15" s="10"/>
      <c r="L15" s="10"/>
      <c r="M15" s="10"/>
    </row>
    <row r="16" spans="1:13" ht="15.75" customHeight="1" thickBot="1" x14ac:dyDescent="0.3">
      <c r="I16" s="10"/>
      <c r="J16" s="10"/>
      <c r="K16" s="10"/>
      <c r="L16" s="10"/>
      <c r="M16" s="10"/>
    </row>
    <row r="17" spans="1:13" ht="30" customHeight="1" thickBot="1" x14ac:dyDescent="0.3">
      <c r="A17" s="18" t="s">
        <v>5</v>
      </c>
      <c r="B17" s="19" t="s">
        <v>6</v>
      </c>
      <c r="C17" s="20" t="s">
        <v>7</v>
      </c>
      <c r="D17" s="20" t="s">
        <v>8</v>
      </c>
      <c r="I17" s="10"/>
      <c r="J17" s="10"/>
      <c r="K17" s="10"/>
      <c r="L17" s="10"/>
      <c r="M17" s="10"/>
    </row>
    <row r="18" spans="1:13" ht="15.75" customHeight="1" thickBot="1" x14ac:dyDescent="0.3">
      <c r="A18" s="67" t="s">
        <v>9</v>
      </c>
      <c r="B18" s="21" t="s">
        <v>30</v>
      </c>
      <c r="C18" s="8" t="s">
        <v>11</v>
      </c>
      <c r="D18" s="9">
        <v>0</v>
      </c>
      <c r="F18" s="9" t="s">
        <v>12</v>
      </c>
      <c r="G18" s="9">
        <f>+COUNTA(B18:B29)</f>
        <v>12</v>
      </c>
    </row>
    <row r="19" spans="1:13" ht="15.75" customHeight="1" thickBot="1" x14ac:dyDescent="0.3">
      <c r="A19" s="68"/>
      <c r="B19" s="21" t="s">
        <v>31</v>
      </c>
      <c r="C19" s="8" t="s">
        <v>11</v>
      </c>
      <c r="D19" s="9">
        <v>0</v>
      </c>
      <c r="F19" s="64" t="s">
        <v>14</v>
      </c>
      <c r="G19" s="66">
        <f>+SUM(D18:D29)</f>
        <v>9</v>
      </c>
    </row>
    <row r="20" spans="1:13" ht="15.75" customHeight="1" thickBot="1" x14ac:dyDescent="0.3">
      <c r="A20" s="68"/>
      <c r="B20" s="21" t="s">
        <v>32</v>
      </c>
      <c r="C20" s="8" t="s">
        <v>11</v>
      </c>
      <c r="D20" s="9">
        <v>0</v>
      </c>
      <c r="F20" s="65"/>
      <c r="G20" s="65"/>
    </row>
    <row r="21" spans="1:13" ht="15.75" customHeight="1" thickBot="1" x14ac:dyDescent="0.3">
      <c r="A21" s="68"/>
      <c r="B21" s="21" t="s">
        <v>33</v>
      </c>
      <c r="C21" s="8" t="s">
        <v>11</v>
      </c>
      <c r="D21" s="9">
        <f t="shared" ref="D20:D21" si="1">+IF(C21="0 a 20 %",1,IF(C21="21 a 40 %",2,IF(C21="41 a 60 %",3,IF(C21="61 a 80 %",4,IF(C21="81 a 99 %",5,0)))))</f>
        <v>1</v>
      </c>
      <c r="F21" s="9" t="s">
        <v>34</v>
      </c>
      <c r="G21" s="11">
        <f>+G19/G18</f>
        <v>0.75</v>
      </c>
    </row>
    <row r="22" spans="1:13" ht="15.75" customHeight="1" thickBot="1" x14ac:dyDescent="0.3">
      <c r="A22" s="68"/>
      <c r="B22" s="21" t="s">
        <v>35</v>
      </c>
      <c r="C22" s="8" t="s">
        <v>11</v>
      </c>
      <c r="D22" s="9">
        <v>1</v>
      </c>
      <c r="F22" s="13" t="s">
        <v>22</v>
      </c>
      <c r="G22" s="38" t="str">
        <f>+IF(G21&lt;2,"BAJO",IF(G21&lt;3,"MEDIO",IF(G21&lt;4,"ALTO",IF(G21&lt;=5,"MUY ALTO","NP"))))</f>
        <v>BAJO</v>
      </c>
    </row>
    <row r="23" spans="1:13" ht="15.75" customHeight="1" thickBot="1" x14ac:dyDescent="0.3">
      <c r="A23" s="68"/>
      <c r="B23" s="21" t="s">
        <v>36</v>
      </c>
      <c r="C23" s="22" t="s">
        <v>37</v>
      </c>
      <c r="D23" s="9">
        <v>1</v>
      </c>
    </row>
    <row r="24" spans="1:13" ht="15.75" customHeight="1" thickBot="1" x14ac:dyDescent="0.3">
      <c r="A24" s="68"/>
      <c r="B24" s="21" t="s">
        <v>38</v>
      </c>
      <c r="C24" s="12" t="s">
        <v>39</v>
      </c>
      <c r="D24" s="9">
        <v>1</v>
      </c>
    </row>
    <row r="25" spans="1:13" ht="15.75" customHeight="1" thickBot="1" x14ac:dyDescent="0.3">
      <c r="A25" s="68"/>
      <c r="B25" s="21" t="s">
        <v>40</v>
      </c>
      <c r="C25" s="12" t="s">
        <v>41</v>
      </c>
      <c r="D25" s="9">
        <v>1</v>
      </c>
    </row>
    <row r="26" spans="1:13" ht="15.75" customHeight="1" thickBot="1" x14ac:dyDescent="0.3">
      <c r="A26" s="69"/>
      <c r="B26" s="21" t="s">
        <v>42</v>
      </c>
      <c r="C26" s="12" t="s">
        <v>43</v>
      </c>
      <c r="D26" s="9">
        <v>1</v>
      </c>
    </row>
    <row r="27" spans="1:13" ht="31.15" customHeight="1" thickBot="1" x14ac:dyDescent="0.3">
      <c r="A27" s="70" t="s">
        <v>16</v>
      </c>
      <c r="B27" s="7" t="s">
        <v>44</v>
      </c>
      <c r="C27" s="8" t="s">
        <v>11</v>
      </c>
      <c r="D27" s="9">
        <f>+IF(C27="0 a 20 %",1,IF(C27="21 a 40 %",2,IF(C27="41 a 60 %",3,IF(C27="61 a 80 %",4,IF(C27="81 a 99 %",5,0)))))</f>
        <v>1</v>
      </c>
    </row>
    <row r="28" spans="1:13" ht="25.9" customHeight="1" thickBot="1" x14ac:dyDescent="0.3">
      <c r="A28" s="71"/>
      <c r="B28" s="7" t="s">
        <v>45</v>
      </c>
      <c r="C28" s="12" t="s">
        <v>46</v>
      </c>
      <c r="D28" s="9">
        <v>2</v>
      </c>
      <c r="F28" s="73" t="s">
        <v>47</v>
      </c>
      <c r="G28" s="74"/>
    </row>
    <row r="29" spans="1:13" ht="28.15" customHeight="1" thickBot="1" x14ac:dyDescent="0.3">
      <c r="A29" s="72"/>
      <c r="B29" s="7" t="s">
        <v>48</v>
      </c>
      <c r="C29" s="12" t="s">
        <v>49</v>
      </c>
      <c r="D29" s="9">
        <v>0</v>
      </c>
      <c r="F29" s="79" t="s">
        <v>74</v>
      </c>
      <c r="G29" s="79"/>
    </row>
    <row r="30" spans="1:13" ht="15.75" customHeight="1" thickBot="1" x14ac:dyDescent="0.3">
      <c r="C30" s="15" t="s">
        <v>28</v>
      </c>
      <c r="D30" s="9">
        <f>+SUM(D18:D29)</f>
        <v>9</v>
      </c>
    </row>
    <row r="31" spans="1:13" ht="15.75" customHeight="1" thickBot="1" x14ac:dyDescent="0.3"/>
    <row r="32" spans="1:13" ht="15.75" customHeight="1" x14ac:dyDescent="0.25">
      <c r="A32" s="23"/>
      <c r="B32" s="23"/>
      <c r="C32" s="23"/>
      <c r="D32" s="23"/>
      <c r="F32" s="24" t="s">
        <v>1</v>
      </c>
      <c r="G32" s="85" t="str">
        <f>G1</f>
        <v>SAN PEDRO DE HUAYLLATA</v>
      </c>
    </row>
    <row r="33" spans="1:7" ht="15.75" customHeight="1" x14ac:dyDescent="0.25">
      <c r="A33" s="25" t="s">
        <v>3</v>
      </c>
      <c r="B33" s="26" t="s">
        <v>50</v>
      </c>
      <c r="F33" s="27" t="s">
        <v>2</v>
      </c>
      <c r="G33" s="86"/>
    </row>
    <row r="34" spans="1:7" ht="15.75" customHeight="1" thickBot="1" x14ac:dyDescent="0.3">
      <c r="F34" s="28" t="str">
        <f>F3</f>
        <v>INICIAL  746</v>
      </c>
      <c r="G34" s="87"/>
    </row>
    <row r="35" spans="1:7" ht="29.45" customHeight="1" thickBot="1" x14ac:dyDescent="0.3">
      <c r="A35" s="29" t="s">
        <v>5</v>
      </c>
      <c r="B35" s="29" t="s">
        <v>6</v>
      </c>
      <c r="C35" s="30" t="s">
        <v>7</v>
      </c>
      <c r="D35" s="30" t="s">
        <v>8</v>
      </c>
    </row>
    <row r="36" spans="1:7" ht="15.75" customHeight="1" thickBot="1" x14ac:dyDescent="0.3">
      <c r="A36" s="80" t="s">
        <v>9</v>
      </c>
      <c r="B36" s="7" t="s">
        <v>51</v>
      </c>
      <c r="C36" s="31" t="s">
        <v>77</v>
      </c>
      <c r="D36" s="9">
        <f>+IF(C36="Otros (Río, acequia, manantial, etc.)",5,IF(C36="Pozo",4,IF(C36="Camión cisterna u otro similar",3,IF(C36="Pilón de uso público",2,IF(C36="Red pública",1,0)))))</f>
        <v>0</v>
      </c>
      <c r="F36" s="9" t="s">
        <v>12</v>
      </c>
      <c r="G36" s="9">
        <f>+COUNTA(B36:B41)</f>
        <v>6</v>
      </c>
    </row>
    <row r="37" spans="1:7" ht="15.75" customHeight="1" thickBot="1" x14ac:dyDescent="0.3">
      <c r="A37" s="81"/>
      <c r="B37" s="7" t="s">
        <v>53</v>
      </c>
      <c r="C37" s="31" t="s">
        <v>52</v>
      </c>
      <c r="D37" s="9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14</v>
      </c>
      <c r="G37" s="66">
        <f>+SUM(D36:D41)</f>
        <v>5</v>
      </c>
    </row>
    <row r="38" spans="1:7" ht="15.75" customHeight="1" thickBot="1" x14ac:dyDescent="0.3">
      <c r="A38" s="81"/>
      <c r="B38" s="7" t="s">
        <v>54</v>
      </c>
      <c r="C38" s="8" t="s">
        <v>78</v>
      </c>
      <c r="D38" s="9">
        <v>1</v>
      </c>
      <c r="F38" s="65"/>
      <c r="G38" s="65"/>
    </row>
    <row r="39" spans="1:7" ht="15.75" customHeight="1" thickBot="1" x14ac:dyDescent="0.3">
      <c r="A39" s="82"/>
      <c r="B39" s="7" t="s">
        <v>55</v>
      </c>
      <c r="C39" s="31" t="s">
        <v>56</v>
      </c>
      <c r="D39" s="9">
        <v>1</v>
      </c>
      <c r="F39" s="9" t="s">
        <v>57</v>
      </c>
      <c r="G39" s="11">
        <f>+G37/G36</f>
        <v>0.83333333333333337</v>
      </c>
    </row>
    <row r="40" spans="1:7" ht="15.75" customHeight="1" thickBot="1" x14ac:dyDescent="0.3">
      <c r="A40" s="80" t="s">
        <v>16</v>
      </c>
      <c r="B40" s="7" t="s">
        <v>80</v>
      </c>
      <c r="C40" s="31" t="s">
        <v>58</v>
      </c>
      <c r="D40" s="9">
        <v>1</v>
      </c>
      <c r="F40" s="13" t="s">
        <v>22</v>
      </c>
      <c r="G40" s="14" t="str">
        <f>+IF(G39&lt;2,"BAJO",IF(G39&lt;3,"MEDIO",IF(G39&lt;4,"ALTO",IF(G39&lt;=5,"MUY ALTO","NP"))))</f>
        <v>BAJO</v>
      </c>
    </row>
    <row r="41" spans="1:7" ht="31.15" customHeight="1" thickBot="1" x14ac:dyDescent="0.3">
      <c r="A41" s="82"/>
      <c r="B41" s="7" t="s">
        <v>79</v>
      </c>
      <c r="C41" s="31" t="s">
        <v>59</v>
      </c>
      <c r="D41" s="9">
        <v>1</v>
      </c>
    </row>
    <row r="42" spans="1:7" ht="15.75" customHeight="1" thickBot="1" x14ac:dyDescent="0.3">
      <c r="C42" s="32" t="s">
        <v>28</v>
      </c>
      <c r="D42" s="33">
        <f>+SUM(D36:D41)</f>
        <v>5</v>
      </c>
    </row>
    <row r="43" spans="1:7" ht="15.75" customHeight="1" x14ac:dyDescent="0.25">
      <c r="A43" s="34" t="s">
        <v>3</v>
      </c>
      <c r="B43" s="35" t="s">
        <v>60</v>
      </c>
    </row>
    <row r="44" spans="1:7" ht="15.75" customHeight="1" thickBot="1" x14ac:dyDescent="0.3"/>
    <row r="45" spans="1:7" ht="28.9" customHeight="1" thickBot="1" x14ac:dyDescent="0.3">
      <c r="A45" s="36" t="s">
        <v>5</v>
      </c>
      <c r="B45" s="36" t="s">
        <v>6</v>
      </c>
      <c r="C45" s="37" t="s">
        <v>61</v>
      </c>
      <c r="D45" s="37" t="s">
        <v>8</v>
      </c>
    </row>
    <row r="46" spans="1:7" ht="15.75" customHeight="1" thickBot="1" x14ac:dyDescent="0.3">
      <c r="A46" s="83" t="s">
        <v>9</v>
      </c>
      <c r="B46" s="7" t="s">
        <v>62</v>
      </c>
      <c r="C46" s="22" t="s">
        <v>83</v>
      </c>
      <c r="D46" s="9">
        <f>+IF(C46="No tiene/Usa baño portátil",5,IF(C46="Desemboca en un río, acequia, acequia o canal",4,IF(C46="Utiliza pozo ciego o negro",3,IF(C46="Utiliza pozo séptico/tanque séptico",2,IF(C46="Desemboca en una red pública de desagüe",1,0)))))</f>
        <v>3</v>
      </c>
      <c r="F46" s="9" t="s">
        <v>12</v>
      </c>
      <c r="G46" s="9">
        <f>+COUNTA(B46:B49)</f>
        <v>4</v>
      </c>
    </row>
    <row r="47" spans="1:7" ht="15.75" customHeight="1" thickBot="1" x14ac:dyDescent="0.3">
      <c r="A47" s="84"/>
      <c r="B47" s="7" t="s">
        <v>63</v>
      </c>
      <c r="C47" s="22" t="s">
        <v>81</v>
      </c>
      <c r="D47" s="9">
        <v>2</v>
      </c>
      <c r="F47" s="64" t="s">
        <v>14</v>
      </c>
      <c r="G47" s="66">
        <f>+SUM(D46:D49)</f>
        <v>8</v>
      </c>
    </row>
    <row r="48" spans="1:7" ht="28.15" customHeight="1" thickBot="1" x14ac:dyDescent="0.3">
      <c r="A48" s="83" t="s">
        <v>16</v>
      </c>
      <c r="B48" s="7" t="s">
        <v>64</v>
      </c>
      <c r="C48" s="8" t="s">
        <v>11</v>
      </c>
      <c r="D48" s="9">
        <f>+IF(C48="0 a 20 %",1,IF(C48="21 a 40 %",2,IF(C48="41 a 60 %",3,IF(C48="61 a 80 %",4,IF(C48="81 a 99 %",5,0)))))</f>
        <v>1</v>
      </c>
      <c r="F48" s="65"/>
      <c r="G48" s="65"/>
    </row>
    <row r="49" spans="1:7" ht="15.75" customHeight="1" thickBot="1" x14ac:dyDescent="0.3">
      <c r="A49" s="84"/>
      <c r="B49" s="7" t="s">
        <v>65</v>
      </c>
      <c r="C49" s="22" t="s">
        <v>82</v>
      </c>
      <c r="D49" s="9">
        <v>2</v>
      </c>
      <c r="F49" s="9" t="s">
        <v>66</v>
      </c>
      <c r="G49" s="11">
        <f>+G47/G46</f>
        <v>2</v>
      </c>
    </row>
    <row r="50" spans="1:7" ht="15.75" customHeight="1" thickBot="1" x14ac:dyDescent="0.3">
      <c r="C50" s="32" t="s">
        <v>28</v>
      </c>
      <c r="D50" s="33">
        <f>+SUM(D46:D49)</f>
        <v>8</v>
      </c>
      <c r="F50" s="13" t="s">
        <v>22</v>
      </c>
      <c r="G50" s="38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39" t="s">
        <v>67</v>
      </c>
      <c r="D55" s="40" t="s">
        <v>68</v>
      </c>
    </row>
    <row r="56" spans="1:7" ht="15.75" customHeight="1" x14ac:dyDescent="0.25">
      <c r="C56" s="41" t="s">
        <v>4</v>
      </c>
      <c r="D56" s="42">
        <f>G9</f>
        <v>0.875</v>
      </c>
      <c r="F56" s="43" t="s">
        <v>69</v>
      </c>
      <c r="G56" s="44">
        <f>+D60</f>
        <v>4.4583333333333339</v>
      </c>
    </row>
    <row r="57" spans="1:7" ht="15.75" customHeight="1" x14ac:dyDescent="0.25">
      <c r="C57" s="45" t="s">
        <v>29</v>
      </c>
      <c r="D57" s="46">
        <f>G21</f>
        <v>0.75</v>
      </c>
      <c r="F57" s="47" t="s">
        <v>70</v>
      </c>
      <c r="G57" s="48">
        <v>4</v>
      </c>
    </row>
    <row r="58" spans="1:7" ht="15.75" customHeight="1" thickBot="1" x14ac:dyDescent="0.3">
      <c r="B58" s="49"/>
      <c r="C58" s="45" t="s">
        <v>50</v>
      </c>
      <c r="D58" s="46">
        <f>G39</f>
        <v>0.83333333333333337</v>
      </c>
      <c r="F58" s="50" t="s">
        <v>71</v>
      </c>
      <c r="G58" s="51">
        <f>+G56/G57</f>
        <v>1.1145833333333335</v>
      </c>
    </row>
    <row r="59" spans="1:7" ht="15.75" customHeight="1" thickBot="1" x14ac:dyDescent="0.3">
      <c r="B59" s="49" t="s">
        <v>47</v>
      </c>
      <c r="C59" s="45" t="s">
        <v>60</v>
      </c>
      <c r="D59" s="46">
        <f>G49</f>
        <v>2</v>
      </c>
    </row>
    <row r="60" spans="1:7" ht="15.75" customHeight="1" x14ac:dyDescent="0.25">
      <c r="A60" s="54"/>
      <c r="B60" s="53" t="s">
        <v>74</v>
      </c>
      <c r="C60" s="52" t="s">
        <v>72</v>
      </c>
      <c r="D60" s="46">
        <f>SUM(D56:D59)</f>
        <v>4.4583333333333339</v>
      </c>
      <c r="F60" s="75" t="s">
        <v>73</v>
      </c>
      <c r="G60" s="77" t="str">
        <f>+IF(G58&lt;2,"BAJO",IF(G58&lt;3,"MEDIO",IF(G58&lt;4,"ALTO",IF(G58&lt;=5,"MUY ALTO","NP"))))</f>
        <v>BAJO</v>
      </c>
    </row>
    <row r="61" spans="1:7" ht="15.75" customHeight="1" thickBot="1" x14ac:dyDescent="0.3">
      <c r="F61" s="76"/>
      <c r="G61" s="78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xWindow="687" yWindow="347" count="19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48 C18:C22 C27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Admin</cp:lastModifiedBy>
  <dcterms:created xsi:type="dcterms:W3CDTF">2024-07-21T21:04:24Z</dcterms:created>
  <dcterms:modified xsi:type="dcterms:W3CDTF">2024-08-13T21:15:49Z</dcterms:modified>
</cp:coreProperties>
</file>