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05C3991C-96AC-40DA-AB3C-2722D6E35322}" xr6:coauthVersionLast="40" xr6:coauthVersionMax="40" xr10:uidLastSave="{00000000-0000-0000-0000-000000000000}"/>
  <bookViews>
    <workbookView xWindow="-120" yWindow="-120" windowWidth="20730" windowHeight="11160" tabRatio="688" xr2:uid="{00000000-000D-0000-FFFF-FFFF00000000}"/>
  </bookViews>
  <sheets>
    <sheet name="PRIMERO SEC" sheetId="4" r:id="rId1"/>
    <sheet name="SEGUNDO SEC" sheetId="6" r:id="rId2"/>
    <sheet name="CUARTO SEC" sheetId="9" r:id="rId3"/>
    <sheet name="QUINTO SEC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3" i="10" l="1"/>
  <c r="E36" i="6"/>
  <c r="F36" i="6"/>
  <c r="G36" i="6"/>
  <c r="H36" i="6"/>
  <c r="I36" i="6"/>
  <c r="J36" i="6"/>
  <c r="K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N36" i="6"/>
  <c r="M36" i="6"/>
  <c r="L36" i="6"/>
  <c r="J47" i="6" l="1"/>
  <c r="T47" i="6"/>
  <c r="E47" i="6"/>
  <c r="AD36" i="6"/>
  <c r="AD47" i="6" l="1"/>
  <c r="AF12" i="4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E27" i="10"/>
  <c r="E26" i="10"/>
  <c r="E25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F12" i="10"/>
  <c r="AE12" i="10"/>
  <c r="AD12" i="10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E27" i="9"/>
  <c r="E26" i="9"/>
  <c r="E25" i="9"/>
  <c r="AF12" i="9"/>
  <c r="AE12" i="9"/>
  <c r="AD12" i="9"/>
  <c r="AG13" i="6"/>
  <c r="AG14" i="6"/>
  <c r="AG15" i="6"/>
  <c r="AG16" i="6"/>
  <c r="AG17" i="6"/>
  <c r="AG18" i="6"/>
  <c r="AG19" i="6"/>
  <c r="AG20" i="6"/>
  <c r="AG21" i="6"/>
  <c r="AF13" i="4"/>
  <c r="AF14" i="4"/>
  <c r="AF15" i="4"/>
  <c r="AF16" i="4"/>
  <c r="AF17" i="4"/>
  <c r="AF18" i="4"/>
  <c r="AF19" i="4"/>
  <c r="AF20" i="4"/>
  <c r="AF21" i="4"/>
  <c r="AD12" i="4"/>
  <c r="AE12" i="4"/>
  <c r="AF13" i="6"/>
  <c r="AF14" i="6"/>
  <c r="AF15" i="6"/>
  <c r="AF16" i="6"/>
  <c r="AF17" i="6"/>
  <c r="AF18" i="6"/>
  <c r="AF19" i="6"/>
  <c r="AF20" i="6"/>
  <c r="AF21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F12" i="6"/>
  <c r="AG12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E38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E35" i="6"/>
  <c r="AD12" i="6"/>
  <c r="AE12" i="6" s="1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E13" i="4"/>
  <c r="AE14" i="4"/>
  <c r="AE15" i="4"/>
  <c r="AE16" i="4"/>
  <c r="AE17" i="4"/>
  <c r="AE18" i="4"/>
  <c r="AE19" i="4"/>
  <c r="AE20" i="4"/>
  <c r="AE21" i="4"/>
  <c r="AD13" i="4"/>
  <c r="AD14" i="4"/>
  <c r="AD15" i="4"/>
  <c r="AD16" i="4"/>
  <c r="AD17" i="4"/>
  <c r="AD18" i="4"/>
  <c r="AD19" i="4"/>
  <c r="AD20" i="4"/>
  <c r="AD21" i="4"/>
  <c r="E27" i="4"/>
  <c r="E25" i="4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E37" i="6"/>
  <c r="E26" i="4"/>
  <c r="H39" i="6" l="1"/>
  <c r="AD25" i="4"/>
  <c r="AD26" i="4"/>
  <c r="E35" i="4"/>
  <c r="J35" i="4"/>
  <c r="U36" i="10" l="1"/>
  <c r="U37" i="10"/>
  <c r="U35" i="10"/>
  <c r="J36" i="10"/>
  <c r="J37" i="10"/>
  <c r="J35" i="10"/>
  <c r="E36" i="10"/>
  <c r="E37" i="10"/>
  <c r="E35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AD27" i="10"/>
  <c r="AD26" i="10"/>
  <c r="AD25" i="10"/>
  <c r="V36" i="9"/>
  <c r="V37" i="9"/>
  <c r="V35" i="9"/>
  <c r="K36" i="9"/>
  <c r="K37" i="9"/>
  <c r="K35" i="9"/>
  <c r="E36" i="9"/>
  <c r="E37" i="9"/>
  <c r="E35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AD27" i="9"/>
  <c r="AD26" i="9"/>
  <c r="AD25" i="9"/>
  <c r="T48" i="6"/>
  <c r="T49" i="6"/>
  <c r="T46" i="6"/>
  <c r="J48" i="6"/>
  <c r="J49" i="6"/>
  <c r="J46" i="6"/>
  <c r="E48" i="6"/>
  <c r="E49" i="6"/>
  <c r="E46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G39" i="6"/>
  <c r="F39" i="6"/>
  <c r="E39" i="6"/>
  <c r="AD38" i="6"/>
  <c r="AD37" i="6"/>
  <c r="AD35" i="6"/>
  <c r="J36" i="4"/>
  <c r="X37" i="4"/>
  <c r="J37" i="4"/>
  <c r="E37" i="4"/>
  <c r="X36" i="4"/>
  <c r="E36" i="4"/>
  <c r="X35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AD27" i="4"/>
  <c r="AD37" i="10" l="1"/>
  <c r="G51" i="10" s="1"/>
  <c r="AD36" i="9"/>
  <c r="AD37" i="9"/>
  <c r="AD28" i="9"/>
  <c r="AE28" i="9" s="1"/>
  <c r="AD35" i="9"/>
  <c r="K38" i="9"/>
  <c r="E38" i="9"/>
  <c r="V38" i="9"/>
  <c r="AD39" i="6"/>
  <c r="AD49" i="6"/>
  <c r="J50" i="6"/>
  <c r="F55" i="6" s="1"/>
  <c r="T50" i="6"/>
  <c r="G55" i="6" s="1"/>
  <c r="E38" i="10"/>
  <c r="J38" i="10"/>
  <c r="AD28" i="10"/>
  <c r="AD35" i="10"/>
  <c r="U38" i="10"/>
  <c r="G42" i="10" s="1"/>
  <c r="E50" i="10"/>
  <c r="AD36" i="10"/>
  <c r="E50" i="6"/>
  <c r="E55" i="6" s="1"/>
  <c r="AD46" i="6"/>
  <c r="AD48" i="6"/>
  <c r="J38" i="4"/>
  <c r="F43" i="4" s="1"/>
  <c r="X38" i="4"/>
  <c r="G44" i="4" s="1"/>
  <c r="AD36" i="4"/>
  <c r="AD35" i="4"/>
  <c r="AD37" i="4"/>
  <c r="AD28" i="4"/>
  <c r="E38" i="4"/>
  <c r="E42" i="4" s="1"/>
  <c r="AF36" i="6" l="1"/>
  <c r="AF38" i="6"/>
  <c r="AF37" i="6"/>
  <c r="AF35" i="6"/>
  <c r="F51" i="10"/>
  <c r="E51" i="10"/>
  <c r="F56" i="6"/>
  <c r="E54" i="6"/>
  <c r="G54" i="6"/>
  <c r="AE28" i="4"/>
  <c r="AE25" i="4"/>
  <c r="AE27" i="9"/>
  <c r="E42" i="9"/>
  <c r="F44" i="9"/>
  <c r="AE26" i="9"/>
  <c r="AE25" i="9"/>
  <c r="G42" i="9"/>
  <c r="E43" i="9"/>
  <c r="G44" i="9"/>
  <c r="G43" i="9"/>
  <c r="F42" i="9"/>
  <c r="AD38" i="9"/>
  <c r="F43" i="9"/>
  <c r="AD50" i="6"/>
  <c r="AE28" i="10"/>
  <c r="F42" i="10"/>
  <c r="F44" i="10"/>
  <c r="F43" i="10"/>
  <c r="AE26" i="10"/>
  <c r="F50" i="10"/>
  <c r="AE25" i="10"/>
  <c r="G43" i="10"/>
  <c r="G50" i="10"/>
  <c r="AE27" i="10"/>
  <c r="G44" i="10"/>
  <c r="G49" i="10"/>
  <c r="F49" i="10"/>
  <c r="E49" i="10"/>
  <c r="F48" i="10"/>
  <c r="G48" i="10"/>
  <c r="E48" i="10"/>
  <c r="AD38" i="10"/>
  <c r="E44" i="10"/>
  <c r="E43" i="10"/>
  <c r="E42" i="10"/>
  <c r="E44" i="9"/>
  <c r="F57" i="6"/>
  <c r="E57" i="6"/>
  <c r="E56" i="6"/>
  <c r="G56" i="6"/>
  <c r="G57" i="6"/>
  <c r="F54" i="6"/>
  <c r="F44" i="4"/>
  <c r="F42" i="4"/>
  <c r="G42" i="4"/>
  <c r="G43" i="4"/>
  <c r="E43" i="4"/>
  <c r="E44" i="4"/>
  <c r="AE27" i="4"/>
  <c r="AD38" i="4"/>
  <c r="AE26" i="4"/>
  <c r="G45" i="9" l="1"/>
  <c r="F45" i="9"/>
  <c r="F58" i="6"/>
  <c r="E45" i="9"/>
  <c r="E58" i="6"/>
  <c r="G58" i="6"/>
  <c r="AF39" i="6"/>
  <c r="H51" i="10"/>
  <c r="H48" i="10"/>
  <c r="H49" i="10"/>
  <c r="F45" i="10"/>
  <c r="H50" i="10"/>
  <c r="G45" i="4"/>
  <c r="G45" i="10"/>
  <c r="E45" i="10"/>
  <c r="E45" i="4"/>
  <c r="F45" i="4"/>
</calcChain>
</file>

<file path=xl/sharedStrings.xml><?xml version="1.0" encoding="utf-8"?>
<sst xmlns="http://schemas.openxmlformats.org/spreadsheetml/2006/main" count="663" uniqueCount="98">
  <si>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</si>
  <si>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</si>
  <si>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</si>
  <si>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</si>
  <si>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</si>
  <si>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</si>
  <si>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</si>
  <si>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</si>
  <si>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</si>
  <si>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</si>
  <si>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</si>
  <si>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</si>
  <si>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</si>
  <si>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</si>
  <si>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</si>
  <si>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</si>
  <si>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</si>
  <si>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</si>
  <si>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</si>
  <si>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</si>
  <si>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</si>
  <si>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</si>
  <si>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</si>
  <si>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</si>
  <si>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</si>
  <si>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</si>
  <si>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</si>
  <si>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</si>
  <si>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</si>
  <si>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</si>
  <si>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</si>
  <si>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</si>
  <si>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</si>
  <si>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</si>
  <si>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</si>
  <si>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</si>
  <si>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</si>
  <si>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</si>
  <si>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</si>
  <si>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</si>
  <si>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</si>
  <si>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</si>
  <si>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</si>
  <si>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</si>
  <si>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</si>
  <si>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</si>
  <si>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</si>
  <si>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</si>
  <si>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</si>
  <si>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</si>
  <si>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</si>
  <si>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</si>
  <si>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</si>
  <si>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</si>
  <si>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</si>
  <si>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</si>
  <si>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</si>
  <si>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</si>
  <si>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</si>
  <si>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</si>
  <si>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</si>
  <si>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</si>
  <si>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</si>
  <si>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</si>
  <si>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</si>
  <si>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</si>
  <si>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</si>
  <si>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</si>
  <si>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</si>
  <si>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</si>
  <si>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</si>
  <si>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</si>
  <si>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</si>
  <si>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</si>
  <si>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SECCIÓN</t>
  </si>
  <si>
    <t xml:space="preserve">Apellidos y Nombres  </t>
  </si>
  <si>
    <t>LA SEÑORITA CORA</t>
  </si>
  <si>
    <t>LECHE</t>
  </si>
  <si>
    <t>LOS TRANSGENICOS EN LA MIRA</t>
  </si>
  <si>
    <t>ACCIDENTES DE TRANSITO</t>
  </si>
  <si>
    <t>LA DIETA MENTAL PARA TENER UN CEREBRO SANO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</si>
  <si>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</si>
  <si>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</si>
  <si>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</si>
  <si>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</si>
  <si>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</si>
  <si>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</si>
  <si>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</si>
  <si>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Colque Fernandez, Juan Marcos</t>
  </si>
  <si>
    <t>Laura Mamani, Yaquelinne Sara</t>
  </si>
  <si>
    <t>Mamani Condori, Jean Frank</t>
  </si>
  <si>
    <t>Quispe Pari, Nayely Zadith</t>
  </si>
  <si>
    <t>Flores Mallea, Santiago</t>
  </si>
  <si>
    <t>Mamani Mamani, Betsabe Adalgisa</t>
  </si>
  <si>
    <t>PECUARIO CAPASO</t>
  </si>
  <si>
    <t>Elba Mamani Cruz</t>
  </si>
  <si>
    <t>Única</t>
  </si>
  <si>
    <t xml:space="preserve">Única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</si>
</sst>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25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6" fillId="26" borderId="6" xfId="0" applyFont="1" applyFill="1" applyBorder="1"/>
    <xf numFmtId="0" fontId="0" fillId="26" borderId="2" xfId="0" applyFont="1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7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6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6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8" borderId="2" xfId="0" applyFont="1" applyFill="1" applyBorder="1" applyAlignment="1">
      <alignment horizontal="center" vertical="center"/>
    </xf>
    <xf numFmtId="0" fontId="0" fillId="28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29" borderId="2" xfId="0" applyFont="1" applyFill="1" applyBorder="1"/>
    <xf numFmtId="0" fontId="33" fillId="29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9" fillId="12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0" fillId="28" borderId="2" xfId="0" applyFill="1" applyBorder="1"/>
    <xf numFmtId="0" fontId="29" fillId="28" borderId="2" xfId="0" applyFont="1" applyFill="1" applyBorder="1" applyAlignment="1">
      <alignment horizontal="center" vertical="center"/>
    </xf>
    <xf numFmtId="0" fontId="42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4" fillId="31" borderId="0" xfId="0" applyFont="1" applyFill="1"/>
    <xf numFmtId="0" fontId="0" fillId="31" borderId="0" xfId="0" applyFill="1"/>
    <xf numFmtId="0" fontId="44" fillId="19" borderId="0" xfId="0" applyFont="1" applyFill="1"/>
    <xf numFmtId="0" fontId="0" fillId="19" borderId="0" xfId="0" applyFont="1" applyFill="1"/>
    <xf numFmtId="0" fontId="0" fillId="0" borderId="0" xfId="0" applyFont="1"/>
    <xf numFmtId="0" fontId="43" fillId="31" borderId="0" xfId="0" applyFont="1" applyFill="1"/>
    <xf numFmtId="0" fontId="43" fillId="19" borderId="0" xfId="0" applyFont="1" applyFill="1"/>
    <xf numFmtId="0" fontId="25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39" fillId="0" borderId="0" xfId="0" applyFont="1" applyAlignment="1">
      <alignment horizontal="center" vertical="center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8" borderId="3" xfId="0" applyFont="1" applyFill="1" applyBorder="1" applyAlignment="1">
      <alignment horizontal="center"/>
    </xf>
    <xf numFmtId="0" fontId="23" fillId="28" borderId="4" xfId="0" applyFont="1" applyFill="1" applyBorder="1" applyAlignment="1">
      <alignment horizontal="center"/>
    </xf>
    <xf numFmtId="0" fontId="23" fillId="28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4" fillId="24" borderId="3" xfId="0" applyFont="1" applyFill="1" applyBorder="1" applyAlignment="1">
      <alignment horizontal="center" vertical="center" wrapText="1"/>
    </xf>
    <xf numFmtId="0" fontId="54" fillId="24" borderId="4" xfId="0" applyFont="1" applyFill="1" applyBorder="1" applyAlignment="1">
      <alignment horizontal="center" vertical="center" wrapText="1"/>
    </xf>
    <xf numFmtId="0" fontId="54" fillId="24" borderId="5" xfId="0" applyFont="1" applyFill="1" applyBorder="1" applyAlignment="1">
      <alignment horizontal="center" vertical="center" wrapText="1"/>
    </xf>
    <xf numFmtId="0" fontId="53" fillId="24" borderId="3" xfId="0" applyFont="1" applyFill="1" applyBorder="1" applyAlignment="1">
      <alignment horizontal="center" vertical="center" wrapText="1"/>
    </xf>
    <xf numFmtId="0" fontId="53" fillId="24" borderId="4" xfId="0" applyFont="1" applyFill="1" applyBorder="1" applyAlignment="1">
      <alignment horizontal="center" vertical="center" wrapText="1"/>
    </xf>
    <xf numFmtId="0" fontId="53" fillId="24" borderId="5" xfId="0" applyFont="1" applyFill="1" applyBorder="1" applyAlignment="1">
      <alignment horizontal="center" vertical="center" wrapText="1"/>
    </xf>
    <xf numFmtId="0" fontId="0" fillId="26" borderId="2" xfId="0" applyFill="1" applyBorder="1" applyAlignment="1">
      <alignment horizontal="center"/>
    </xf>
    <xf numFmtId="0" fontId="46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0" fillId="26" borderId="3" xfId="0" applyFill="1" applyBorder="1" applyAlignment="1">
      <alignment horizontal="center"/>
    </xf>
    <xf numFmtId="0" fontId="0" fillId="26" borderId="4" xfId="0" applyFill="1" applyBorder="1" applyAlignment="1">
      <alignment horizontal="center"/>
    </xf>
    <xf numFmtId="0" fontId="0" fillId="26" borderId="5" xfId="0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53" fillId="32" borderId="3" xfId="0" applyFont="1" applyFill="1" applyBorder="1" applyAlignment="1">
      <alignment horizontal="center" wrapText="1"/>
    </xf>
    <xf numFmtId="0" fontId="53" fillId="32" borderId="4" xfId="0" applyFont="1" applyFill="1" applyBorder="1" applyAlignment="1">
      <alignment horizontal="center" wrapText="1"/>
    </xf>
    <xf numFmtId="0" fontId="53" fillId="32" borderId="5" xfId="0" applyFont="1" applyFill="1" applyBorder="1" applyAlignment="1">
      <alignment horizontal="center" wrapText="1"/>
    </xf>
    <xf numFmtId="0" fontId="49" fillId="32" borderId="2" xfId="0" applyFont="1" applyFill="1" applyBorder="1" applyAlignment="1">
      <alignment horizontal="center" wrapText="1"/>
    </xf>
    <xf numFmtId="0" fontId="51" fillId="32" borderId="3" xfId="0" applyFont="1" applyFill="1" applyBorder="1" applyAlignment="1">
      <alignment horizontal="center" vertical="center"/>
    </xf>
    <xf numFmtId="0" fontId="51" fillId="32" borderId="5" xfId="0" applyFont="1" applyFill="1" applyBorder="1" applyAlignment="1">
      <alignment horizontal="center" vertical="center"/>
    </xf>
    <xf numFmtId="0" fontId="52" fillId="32" borderId="3" xfId="0" applyFont="1" applyFill="1" applyBorder="1" applyAlignment="1">
      <alignment horizontal="center" vertical="center" wrapText="1"/>
    </xf>
    <xf numFmtId="0" fontId="52" fillId="32" borderId="4" xfId="0" applyFont="1" applyFill="1" applyBorder="1" applyAlignment="1">
      <alignment horizontal="center" vertical="center" wrapText="1"/>
    </xf>
    <xf numFmtId="0" fontId="52" fillId="32" borderId="5" xfId="0" applyFont="1" applyFill="1" applyBorder="1" applyAlignment="1">
      <alignment horizontal="center" vertical="center" wrapText="1"/>
    </xf>
    <xf numFmtId="0" fontId="52" fillId="32" borderId="3" xfId="0" applyFont="1" applyFill="1" applyBorder="1" applyAlignment="1">
      <alignment horizontal="center" wrapText="1"/>
    </xf>
    <xf numFmtId="0" fontId="52" fillId="32" borderId="4" xfId="0" applyFont="1" applyFill="1" applyBorder="1" applyAlignment="1">
      <alignment horizontal="center" wrapText="1"/>
    </xf>
    <xf numFmtId="0" fontId="52" fillId="32" borderId="5" xfId="0" applyFont="1" applyFill="1" applyBorder="1" applyAlignment="1">
      <alignment horizontal="center" wrapText="1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45" fillId="0" borderId="0" xfId="0" applyFont="1" applyAlignment="1" applyProtection="1">
      <alignment horizontal="center"/>
      <protection hidden="1"/>
    </xf>
    <xf numFmtId="0" fontId="48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</cellXfs>
  <cellStyles count="4">
    <cellStyle name="left" xfId="3" xr:uid="{915E20E0-8656-47A5-952E-02DA4DD42A60}"/>
    <cellStyle name="Normal" xfId="0" builtinId="0"/>
    <cellStyle name="Normal 2" xfId="2" xr:uid="{5FB36F11-1C66-41DD-8725-402CC1435526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SEC'!$D$25:$D$27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SEC'!$AE$25:$AE$27</c:f>
              <c:numCache>
                <c:formatCode>0%</c:formatCode>
                <c:ptCount val="3"/>
                <c:pt idx="0">
                  <c:v>0.24</c:v>
                </c:pt>
                <c:pt idx="1">
                  <c:v>0.76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SEC'!$D$42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SEC'!$E$41:$G$41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SEC'!$E$42:$G$42</c:f>
              <c:numCache>
                <c:formatCode>0%</c:formatCode>
                <c:ptCount val="3"/>
                <c:pt idx="0">
                  <c:v>0.3</c:v>
                </c:pt>
                <c:pt idx="1">
                  <c:v>0.21428571428571427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SEC'!$D$43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SEC'!$E$41:$G$41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SEC'!$E$43:$G$43</c:f>
              <c:numCache>
                <c:formatCode>0%</c:formatCode>
                <c:ptCount val="3"/>
                <c:pt idx="0">
                  <c:v>0.7</c:v>
                </c:pt>
                <c:pt idx="1">
                  <c:v>0.7857142857142857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SEC'!$D$44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SEC'!$E$41:$G$41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SEC'!$E$44:$G$44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SEC'!$D$35:$D$38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SEC'!$AF$35:$AF$38</c:f>
              <c:numCache>
                <c:formatCode>0%</c:formatCode>
                <c:ptCount val="4"/>
                <c:pt idx="0">
                  <c:v>0.32</c:v>
                </c:pt>
                <c:pt idx="1">
                  <c:v>0</c:v>
                </c:pt>
                <c:pt idx="2">
                  <c:v>0.64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SEC'!$E$53:$G$53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SEC'!$E$54:$G$54</c:f>
              <c:numCache>
                <c:formatCode>0%</c:formatCode>
                <c:ptCount val="3"/>
                <c:pt idx="0">
                  <c:v>0.2</c:v>
                </c:pt>
                <c:pt idx="1">
                  <c:v>0.5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SEC'!$E$53:$G$53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SEC'!$E$55:$G$55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SEC'!$E$53:$G$53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SEC'!$E$56:$G$56</c:f>
              <c:numCache>
                <c:formatCode>0%</c:formatCode>
                <c:ptCount val="3"/>
                <c:pt idx="0">
                  <c:v>0.8</c:v>
                </c:pt>
                <c:pt idx="1">
                  <c:v>0.4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SEC'!$E$53:$G$53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SEC'!$E$57:$G$57</c:f>
              <c:numCache>
                <c:formatCode>0%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SEC'!$D$25:$D$27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SEC'!$AE$25:$AE$27</c:f>
              <c:numCache>
                <c:formatCode>0%</c:formatCode>
                <c:ptCount val="3"/>
                <c:pt idx="0">
                  <c:v>0.52</c:v>
                </c:pt>
                <c:pt idx="1">
                  <c:v>0.4</c:v>
                </c:pt>
                <c:pt idx="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SEC'!$D$42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SEC'!$E$41:$G$41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SEC'!$E$42:$G$42</c:f>
              <c:numCache>
                <c:formatCode>0%</c:formatCode>
                <c:ptCount val="3"/>
                <c:pt idx="0">
                  <c:v>0.5</c:v>
                </c:pt>
                <c:pt idx="1">
                  <c:v>0.63636363636363635</c:v>
                </c:pt>
                <c:pt idx="2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SEC'!$D$43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SEC'!$E$41:$G$41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SEC'!$E$43:$G$43</c:f>
              <c:numCache>
                <c:formatCode>0%</c:formatCode>
                <c:ptCount val="3"/>
                <c:pt idx="0">
                  <c:v>0.5</c:v>
                </c:pt>
                <c:pt idx="1">
                  <c:v>0.36363636363636365</c:v>
                </c:pt>
                <c:pt idx="2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SEC'!$D$44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SEC'!$E$41:$G$41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SEC'!$E$44:$G$44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SEC'!$D$25:$D$27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SEC'!$AE$25:$AE$27</c:f>
              <c:numCache>
                <c:formatCode>0%</c:formatCode>
                <c:ptCount val="3"/>
                <c:pt idx="0">
                  <c:v>0.72</c:v>
                </c:pt>
                <c:pt idx="1">
                  <c:v>0.28000000000000003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SEC'!$D$42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SEC'!$E$41:$G$41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SEC'!$E$42:$G$42</c:f>
              <c:numCache>
                <c:formatCode>0%</c:formatCode>
                <c:ptCount val="3"/>
                <c:pt idx="0">
                  <c:v>0.8</c:v>
                </c:pt>
                <c:pt idx="1">
                  <c:v>0.68181818181818177</c:v>
                </c:pt>
                <c:pt idx="2">
                  <c:v>0.72222222222222221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SEC'!$D$43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SEC'!$E$41:$G$41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SEC'!$E$43:$G$43</c:f>
              <c:numCache>
                <c:formatCode>0%</c:formatCode>
                <c:ptCount val="3"/>
                <c:pt idx="0">
                  <c:v>0.2</c:v>
                </c:pt>
                <c:pt idx="1">
                  <c:v>0.31818181818181818</c:v>
                </c:pt>
                <c:pt idx="2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SEC'!$D$44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SEC'!$E$41:$G$41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SEC'!$E$44:$G$44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45</xdr:row>
      <xdr:rowOff>115186</xdr:rowOff>
    </xdr:from>
    <xdr:to>
      <xdr:col>11</xdr:col>
      <xdr:colOff>35440</xdr:colOff>
      <xdr:row>60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43</xdr:row>
      <xdr:rowOff>11022</xdr:rowOff>
    </xdr:from>
    <xdr:to>
      <xdr:col>29</xdr:col>
      <xdr:colOff>620233</xdr:colOff>
      <xdr:row>60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59</xdr:row>
      <xdr:rowOff>170388</xdr:rowOff>
    </xdr:from>
    <xdr:to>
      <xdr:col>10</xdr:col>
      <xdr:colOff>399678</xdr:colOff>
      <xdr:row>74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58</xdr:row>
      <xdr:rowOff>181397</xdr:rowOff>
    </xdr:from>
    <xdr:to>
      <xdr:col>22</xdr:col>
      <xdr:colOff>373224</xdr:colOff>
      <xdr:row>74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45</xdr:row>
      <xdr:rowOff>67236</xdr:rowOff>
    </xdr:from>
    <xdr:to>
      <xdr:col>9</xdr:col>
      <xdr:colOff>145677</xdr:colOff>
      <xdr:row>59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45</xdr:row>
      <xdr:rowOff>41461</xdr:rowOff>
    </xdr:from>
    <xdr:to>
      <xdr:col>25</xdr:col>
      <xdr:colOff>56028</xdr:colOff>
      <xdr:row>59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52</xdr:row>
      <xdr:rowOff>44824</xdr:rowOff>
    </xdr:from>
    <xdr:to>
      <xdr:col>11</xdr:col>
      <xdr:colOff>246530</xdr:colOff>
      <xdr:row>66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45</xdr:row>
      <xdr:rowOff>162360</xdr:rowOff>
    </xdr:from>
    <xdr:to>
      <xdr:col>29</xdr:col>
      <xdr:colOff>52916</xdr:colOff>
      <xdr:row>66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67"/>
  <sheetViews>
    <sheetView tabSelected="1" topLeftCell="C1" zoomScale="65" zoomScaleNormal="65" workbookViewId="0">
      <selection activeCell="I18" sqref="I18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8.5">
      <c r="D2" s="173" t="s">
        <v>66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</row>
    <row r="6" spans="3:35">
      <c r="AD6" s="135"/>
      <c r="AE6" s="135"/>
    </row>
    <row r="7" spans="3:35" ht="22.15" customHeight="1">
      <c r="D7" s="126" t="s">
        <v>67</v>
      </c>
      <c r="E7" s="176" t="s">
        <v>94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8"/>
      <c r="R7" s="175" t="s">
        <v>68</v>
      </c>
      <c r="S7" s="175"/>
      <c r="T7" s="175"/>
      <c r="U7" s="175"/>
      <c r="V7" s="175"/>
      <c r="X7" s="171">
        <v>2</v>
      </c>
      <c r="Y7" s="172"/>
    </row>
    <row r="8" spans="3:35" ht="22.15" customHeight="1">
      <c r="D8" s="127" t="s">
        <v>47</v>
      </c>
      <c r="E8" s="174" t="s">
        <v>95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6"/>
      <c r="R8" s="175" t="s">
        <v>74</v>
      </c>
      <c r="S8" s="175"/>
      <c r="T8" s="175"/>
      <c r="U8" s="175"/>
      <c r="V8" s="175"/>
      <c r="X8" s="171" t="s">
        <v>96</v>
      </c>
      <c r="Y8" s="172"/>
      <c r="Z8" s="68"/>
      <c r="AA8" s="68"/>
      <c r="AD8" s="170"/>
      <c r="AE8" s="170"/>
      <c r="AF8" s="170"/>
      <c r="AG8" s="170"/>
      <c r="AH8" s="170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>
      <c r="C10" s="180" t="s">
        <v>38</v>
      </c>
      <c r="D10" s="181"/>
      <c r="E10" s="185" t="s">
        <v>83</v>
      </c>
      <c r="F10" s="186"/>
      <c r="G10" s="186"/>
      <c r="H10" s="186"/>
      <c r="I10" s="187"/>
      <c r="J10" s="182" t="s">
        <v>84</v>
      </c>
      <c r="K10" s="183"/>
      <c r="L10" s="183"/>
      <c r="M10" s="183"/>
      <c r="N10" s="184"/>
      <c r="O10" s="182" t="s">
        <v>85</v>
      </c>
      <c r="P10" s="183"/>
      <c r="Q10" s="183"/>
      <c r="R10" s="183"/>
      <c r="S10" s="184"/>
      <c r="T10" s="182" t="s">
        <v>86</v>
      </c>
      <c r="U10" s="183"/>
      <c r="V10" s="183"/>
      <c r="W10" s="183"/>
      <c r="X10" s="184"/>
      <c r="Y10" s="182" t="s">
        <v>87</v>
      </c>
      <c r="Z10" s="183"/>
      <c r="AA10" s="183"/>
      <c r="AB10" s="183"/>
      <c r="AC10" s="184"/>
      <c r="AD10" s="179" t="s">
        <v>41</v>
      </c>
      <c r="AE10" s="179"/>
      <c r="AF10" s="179"/>
    </row>
    <row r="11" spans="3:35" ht="22.15" customHeight="1" thickBot="1">
      <c r="C11" s="58" t="s">
        <v>40</v>
      </c>
      <c r="D11" s="66" t="s">
        <v>75</v>
      </c>
      <c r="E11" s="83" t="s">
        <v>1</v>
      </c>
      <c r="F11" s="83" t="s">
        <v>2</v>
      </c>
      <c r="G11" s="83" t="s">
        <v>3</v>
      </c>
      <c r="H11" s="83" t="s">
        <v>4</v>
      </c>
      <c r="I11" s="83" t="s">
        <v>5</v>
      </c>
      <c r="J11" s="83" t="s">
        <v>6</v>
      </c>
      <c r="K11" s="83" t="s">
        <v>7</v>
      </c>
      <c r="L11" s="83" t="s">
        <v>8</v>
      </c>
      <c r="M11" s="83" t="s">
        <v>9</v>
      </c>
      <c r="N11" s="83" t="s">
        <v>10</v>
      </c>
      <c r="O11" s="83" t="s">
        <v>11</v>
      </c>
      <c r="P11" s="83" t="s">
        <v>12</v>
      </c>
      <c r="Q11" s="83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12" t="s">
        <v>54</v>
      </c>
      <c r="AE11" s="114" t="s">
        <v>55</v>
      </c>
      <c r="AF11" s="116" t="s">
        <v>53</v>
      </c>
    </row>
    <row r="12" spans="3:35" ht="19.149999999999999" customHeight="1">
      <c r="C12" s="57">
        <v>1</v>
      </c>
      <c r="D12" s="55" t="s">
        <v>88</v>
      </c>
      <c r="E12" s="64" t="s">
        <v>44</v>
      </c>
      <c r="F12" s="64" t="s">
        <v>44</v>
      </c>
      <c r="G12" s="64" t="s">
        <v>44</v>
      </c>
      <c r="H12" s="64" t="s">
        <v>51</v>
      </c>
      <c r="I12" s="64" t="s">
        <v>51</v>
      </c>
      <c r="J12" s="64" t="s">
        <v>44</v>
      </c>
      <c r="K12" s="64" t="s">
        <v>44</v>
      </c>
      <c r="L12" s="64" t="s">
        <v>44</v>
      </c>
      <c r="M12" s="64" t="s">
        <v>44</v>
      </c>
      <c r="N12" s="64" t="s">
        <v>44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113">
        <f>COUNTIF(E12:AC12,"✔")</f>
        <v>4</v>
      </c>
      <c r="AE12" s="115">
        <f>COUNTIF(E12:AC12,"X")</f>
        <v>21</v>
      </c>
      <c r="AF12" s="117">
        <f>COUNTIF(E12:AC12,"–")</f>
        <v>0</v>
      </c>
      <c r="AH12" s="168" t="s">
        <v>46</v>
      </c>
      <c r="AI12" s="169"/>
    </row>
    <row r="13" spans="3:35" ht="19.149999999999999" customHeight="1">
      <c r="C13" s="57">
        <v>2</v>
      </c>
      <c r="D13" s="55" t="s">
        <v>89</v>
      </c>
      <c r="E13" s="64" t="s">
        <v>44</v>
      </c>
      <c r="F13" s="64" t="s">
        <v>51</v>
      </c>
      <c r="G13" s="64" t="s">
        <v>51</v>
      </c>
      <c r="H13" s="64" t="s">
        <v>44</v>
      </c>
      <c r="I13" s="64" t="s">
        <v>44</v>
      </c>
      <c r="J13" s="64" t="s">
        <v>44</v>
      </c>
      <c r="K13" s="64" t="s">
        <v>44</v>
      </c>
      <c r="L13" s="64" t="s">
        <v>44</v>
      </c>
      <c r="M13" s="64" t="s">
        <v>44</v>
      </c>
      <c r="N13" s="64" t="s">
        <v>51</v>
      </c>
      <c r="O13" s="64" t="s">
        <v>51</v>
      </c>
      <c r="P13" s="64" t="s">
        <v>44</v>
      </c>
      <c r="Q13" s="64" t="s">
        <v>44</v>
      </c>
      <c r="R13" s="64" t="s">
        <v>44</v>
      </c>
      <c r="S13" s="64" t="s">
        <v>44</v>
      </c>
      <c r="T13" s="64" t="s">
        <v>44</v>
      </c>
      <c r="U13" s="64" t="s">
        <v>51</v>
      </c>
      <c r="V13" s="64" t="s">
        <v>51</v>
      </c>
      <c r="W13" s="64" t="s">
        <v>44</v>
      </c>
      <c r="X13" s="64" t="s">
        <v>44</v>
      </c>
      <c r="Y13" s="64" t="s">
        <v>44</v>
      </c>
      <c r="Z13" s="64" t="s">
        <v>44</v>
      </c>
      <c r="AA13" s="64" t="s">
        <v>44</v>
      </c>
      <c r="AB13" s="64" t="s">
        <v>51</v>
      </c>
      <c r="AC13" s="64" t="s">
        <v>51</v>
      </c>
      <c r="AD13" s="113">
        <f t="shared" ref="AD13:AD21" si="0">COUNTIF(E13:AC13,"✔")</f>
        <v>8</v>
      </c>
      <c r="AE13" s="115">
        <f t="shared" ref="AE13:AE21" si="1">COUNTIF(E13:AC13,"X")</f>
        <v>17</v>
      </c>
      <c r="AF13" s="117">
        <f t="shared" ref="AF13:AF21" si="2">COUNTIF(E13:AC13,"–")</f>
        <v>0</v>
      </c>
      <c r="AH13" s="70" t="s">
        <v>48</v>
      </c>
      <c r="AI13" s="71" t="s">
        <v>51</v>
      </c>
    </row>
    <row r="14" spans="3:35" ht="19.149999999999999" customHeight="1">
      <c r="C14" s="57">
        <v>3</v>
      </c>
      <c r="D14" s="55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113">
        <f t="shared" si="0"/>
        <v>0</v>
      </c>
      <c r="AE14" s="115">
        <f t="shared" si="1"/>
        <v>0</v>
      </c>
      <c r="AF14" s="117">
        <f t="shared" si="2"/>
        <v>0</v>
      </c>
      <c r="AH14" s="70" t="s">
        <v>49</v>
      </c>
      <c r="AI14" s="72" t="s">
        <v>44</v>
      </c>
    </row>
    <row r="15" spans="3:35" ht="19.149999999999999" customHeight="1" thickBot="1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13">
        <f t="shared" si="0"/>
        <v>0</v>
      </c>
      <c r="AE15" s="115">
        <f t="shared" si="1"/>
        <v>0</v>
      </c>
      <c r="AF15" s="117">
        <f t="shared" si="2"/>
        <v>0</v>
      </c>
      <c r="AH15" s="73" t="s">
        <v>50</v>
      </c>
      <c r="AI15" s="74" t="s">
        <v>52</v>
      </c>
    </row>
    <row r="16" spans="3:35" ht="19.14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13">
        <f t="shared" si="0"/>
        <v>0</v>
      </c>
      <c r="AE16" s="115">
        <f t="shared" si="1"/>
        <v>0</v>
      </c>
      <c r="AF16" s="117">
        <f t="shared" si="2"/>
        <v>0</v>
      </c>
      <c r="AH16" s="62"/>
      <c r="AI16" s="62"/>
    </row>
    <row r="17" spans="3:32" ht="19.14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13">
        <f t="shared" si="0"/>
        <v>0</v>
      </c>
      <c r="AE17" s="115">
        <f t="shared" si="1"/>
        <v>0</v>
      </c>
      <c r="AF17" s="117">
        <f t="shared" si="2"/>
        <v>0</v>
      </c>
    </row>
    <row r="18" spans="3:32" ht="19.14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13">
        <f t="shared" si="0"/>
        <v>0</v>
      </c>
      <c r="AE18" s="115">
        <f t="shared" si="1"/>
        <v>0</v>
      </c>
      <c r="AF18" s="117">
        <f t="shared" si="2"/>
        <v>0</v>
      </c>
    </row>
    <row r="19" spans="3:32" ht="19.14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3">
        <f t="shared" si="0"/>
        <v>0</v>
      </c>
      <c r="AE19" s="115">
        <f t="shared" si="1"/>
        <v>0</v>
      </c>
      <c r="AF19" s="117">
        <f t="shared" si="2"/>
        <v>0</v>
      </c>
    </row>
    <row r="20" spans="3:32" ht="19.14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3">
        <f t="shared" si="0"/>
        <v>0</v>
      </c>
      <c r="AE20" s="115">
        <f t="shared" si="1"/>
        <v>0</v>
      </c>
      <c r="AF20" s="117">
        <f t="shared" si="2"/>
        <v>0</v>
      </c>
    </row>
    <row r="21" spans="3:32" ht="19.14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3">
        <f t="shared" si="0"/>
        <v>0</v>
      </c>
      <c r="AE21" s="115">
        <f t="shared" si="1"/>
        <v>0</v>
      </c>
      <c r="AF21" s="117">
        <f t="shared" si="2"/>
        <v>0</v>
      </c>
    </row>
    <row r="23" spans="3:3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3:32" ht="31.5" customHeight="1">
      <c r="C24" s="1"/>
      <c r="D24" s="9" t="s">
        <v>0</v>
      </c>
      <c r="E24" s="8" t="s">
        <v>1</v>
      </c>
      <c r="F24" s="8" t="s">
        <v>2</v>
      </c>
      <c r="G24" s="8" t="s">
        <v>3</v>
      </c>
      <c r="H24" s="8" t="s">
        <v>4</v>
      </c>
      <c r="I24" s="8" t="s">
        <v>5</v>
      </c>
      <c r="J24" s="8" t="s">
        <v>6</v>
      </c>
      <c r="K24" s="8" t="s">
        <v>7</v>
      </c>
      <c r="L24" s="8" t="s">
        <v>8</v>
      </c>
      <c r="M24" s="8" t="s">
        <v>9</v>
      </c>
      <c r="N24" s="8" t="s">
        <v>10</v>
      </c>
      <c r="O24" s="8" t="s">
        <v>11</v>
      </c>
      <c r="P24" s="8" t="s">
        <v>12</v>
      </c>
      <c r="Q24" s="8" t="s">
        <v>13</v>
      </c>
      <c r="R24" s="8" t="s">
        <v>14</v>
      </c>
      <c r="S24" s="8" t="s">
        <v>15</v>
      </c>
      <c r="T24" s="8" t="s">
        <v>16</v>
      </c>
      <c r="U24" s="8" t="s">
        <v>17</v>
      </c>
      <c r="V24" s="8" t="s">
        <v>18</v>
      </c>
      <c r="W24" s="8" t="s">
        <v>19</v>
      </c>
      <c r="X24" s="8" t="s">
        <v>20</v>
      </c>
      <c r="Y24" s="8" t="s">
        <v>21</v>
      </c>
      <c r="Z24" s="8" t="s">
        <v>22</v>
      </c>
      <c r="AA24" s="8" t="s">
        <v>23</v>
      </c>
      <c r="AB24" s="8" t="s">
        <v>24</v>
      </c>
      <c r="AC24" s="8" t="s">
        <v>25</v>
      </c>
      <c r="AD24" s="31" t="s">
        <v>30</v>
      </c>
      <c r="AE24" s="6" t="s">
        <v>36</v>
      </c>
    </row>
    <row r="25" spans="3:32" ht="18" customHeight="1">
      <c r="C25" s="1"/>
      <c r="D25" s="10" t="s">
        <v>35</v>
      </c>
      <c r="E25" s="12">
        <f t="shared" ref="E25:AC25" si="3">COUNTIF(E12:E21,"✔")</f>
        <v>0</v>
      </c>
      <c r="F25" s="12">
        <f t="shared" si="3"/>
        <v>1</v>
      </c>
      <c r="G25" s="12">
        <f t="shared" si="3"/>
        <v>1</v>
      </c>
      <c r="H25" s="12">
        <f t="shared" si="3"/>
        <v>1</v>
      </c>
      <c r="I25" s="12">
        <f t="shared" si="3"/>
        <v>1</v>
      </c>
      <c r="J25" s="12">
        <f t="shared" si="3"/>
        <v>0</v>
      </c>
      <c r="K25" s="12">
        <f t="shared" si="3"/>
        <v>0</v>
      </c>
      <c r="L25" s="12">
        <f t="shared" si="3"/>
        <v>0</v>
      </c>
      <c r="M25" s="12">
        <f t="shared" si="3"/>
        <v>0</v>
      </c>
      <c r="N25" s="12">
        <f t="shared" si="3"/>
        <v>1</v>
      </c>
      <c r="O25" s="12">
        <f t="shared" si="3"/>
        <v>2</v>
      </c>
      <c r="P25" s="12">
        <f t="shared" si="3"/>
        <v>0</v>
      </c>
      <c r="Q25" s="12">
        <f t="shared" si="3"/>
        <v>1</v>
      </c>
      <c r="R25" s="12">
        <f t="shared" si="3"/>
        <v>0</v>
      </c>
      <c r="S25" s="12">
        <f t="shared" si="3"/>
        <v>0</v>
      </c>
      <c r="T25" s="12">
        <f t="shared" si="3"/>
        <v>0</v>
      </c>
      <c r="U25" s="12">
        <f t="shared" si="3"/>
        <v>1</v>
      </c>
      <c r="V25" s="12">
        <f t="shared" si="3"/>
        <v>1</v>
      </c>
      <c r="W25" s="12">
        <f t="shared" si="3"/>
        <v>0</v>
      </c>
      <c r="X25" s="12">
        <f t="shared" si="3"/>
        <v>0</v>
      </c>
      <c r="Y25" s="12">
        <f t="shared" si="3"/>
        <v>0</v>
      </c>
      <c r="Z25" s="12">
        <f t="shared" si="3"/>
        <v>0</v>
      </c>
      <c r="AA25" s="12">
        <f t="shared" si="3"/>
        <v>0</v>
      </c>
      <c r="AB25" s="12">
        <f t="shared" si="3"/>
        <v>1</v>
      </c>
      <c r="AC25" s="12">
        <f t="shared" si="3"/>
        <v>1</v>
      </c>
      <c r="AD25" s="89">
        <f>SUM(E25:AC25)</f>
        <v>12</v>
      </c>
      <c r="AE25" s="14">
        <f>AD25/$AD$28</f>
        <v>0.24</v>
      </c>
    </row>
    <row r="26" spans="3:32" ht="18" customHeight="1">
      <c r="C26" s="1"/>
      <c r="D26" s="69" t="s">
        <v>56</v>
      </c>
      <c r="E26" s="12">
        <f t="shared" ref="E26:AC26" si="4">COUNTIF(E12:E21,"X")</f>
        <v>2</v>
      </c>
      <c r="F26" s="12">
        <f t="shared" si="4"/>
        <v>1</v>
      </c>
      <c r="G26" s="12">
        <f t="shared" si="4"/>
        <v>1</v>
      </c>
      <c r="H26" s="12">
        <f t="shared" si="4"/>
        <v>1</v>
      </c>
      <c r="I26" s="12">
        <f t="shared" si="4"/>
        <v>1</v>
      </c>
      <c r="J26" s="12">
        <f t="shared" si="4"/>
        <v>2</v>
      </c>
      <c r="K26" s="12">
        <f t="shared" si="4"/>
        <v>2</v>
      </c>
      <c r="L26" s="12">
        <f t="shared" si="4"/>
        <v>2</v>
      </c>
      <c r="M26" s="12">
        <f t="shared" si="4"/>
        <v>2</v>
      </c>
      <c r="N26" s="12">
        <f t="shared" si="4"/>
        <v>1</v>
      </c>
      <c r="O26" s="12">
        <f t="shared" si="4"/>
        <v>0</v>
      </c>
      <c r="P26" s="12">
        <f t="shared" si="4"/>
        <v>2</v>
      </c>
      <c r="Q26" s="12">
        <f t="shared" si="4"/>
        <v>1</v>
      </c>
      <c r="R26" s="12">
        <f t="shared" si="4"/>
        <v>2</v>
      </c>
      <c r="S26" s="12">
        <f t="shared" si="4"/>
        <v>2</v>
      </c>
      <c r="T26" s="12">
        <f t="shared" si="4"/>
        <v>2</v>
      </c>
      <c r="U26" s="12">
        <f t="shared" si="4"/>
        <v>1</v>
      </c>
      <c r="V26" s="12">
        <f t="shared" si="4"/>
        <v>1</v>
      </c>
      <c r="W26" s="12">
        <f t="shared" si="4"/>
        <v>2</v>
      </c>
      <c r="X26" s="12">
        <f t="shared" si="4"/>
        <v>2</v>
      </c>
      <c r="Y26" s="12">
        <f t="shared" si="4"/>
        <v>2</v>
      </c>
      <c r="Z26" s="12">
        <f t="shared" si="4"/>
        <v>2</v>
      </c>
      <c r="AA26" s="12">
        <f t="shared" si="4"/>
        <v>2</v>
      </c>
      <c r="AB26" s="12">
        <f t="shared" si="4"/>
        <v>1</v>
      </c>
      <c r="AC26" s="12">
        <f t="shared" si="4"/>
        <v>1</v>
      </c>
      <c r="AD26" s="90">
        <f>SUM(E26:AC26)</f>
        <v>38</v>
      </c>
      <c r="AE26" s="15">
        <f>AD26/$AD$28</f>
        <v>0.76</v>
      </c>
    </row>
    <row r="27" spans="3:32" ht="18" customHeight="1">
      <c r="C27" s="1"/>
      <c r="D27" s="43" t="s">
        <v>32</v>
      </c>
      <c r="E27" s="12">
        <f t="shared" ref="E27:AC27" si="5">COUNTIF(E12:E21,"–")</f>
        <v>0</v>
      </c>
      <c r="F27" s="12">
        <f t="shared" si="5"/>
        <v>0</v>
      </c>
      <c r="G27" s="12">
        <f t="shared" si="5"/>
        <v>0</v>
      </c>
      <c r="H27" s="12">
        <f t="shared" si="5"/>
        <v>0</v>
      </c>
      <c r="I27" s="12">
        <f t="shared" si="5"/>
        <v>0</v>
      </c>
      <c r="J27" s="12">
        <f t="shared" si="5"/>
        <v>0</v>
      </c>
      <c r="K27" s="12">
        <f t="shared" si="5"/>
        <v>0</v>
      </c>
      <c r="L27" s="12">
        <f t="shared" si="5"/>
        <v>0</v>
      </c>
      <c r="M27" s="12">
        <f t="shared" si="5"/>
        <v>0</v>
      </c>
      <c r="N27" s="12">
        <f t="shared" si="5"/>
        <v>0</v>
      </c>
      <c r="O27" s="12">
        <f t="shared" si="5"/>
        <v>0</v>
      </c>
      <c r="P27" s="12">
        <f t="shared" si="5"/>
        <v>0</v>
      </c>
      <c r="Q27" s="12">
        <f t="shared" si="5"/>
        <v>0</v>
      </c>
      <c r="R27" s="12">
        <f t="shared" si="5"/>
        <v>0</v>
      </c>
      <c r="S27" s="12">
        <f t="shared" si="5"/>
        <v>0</v>
      </c>
      <c r="T27" s="12">
        <f t="shared" si="5"/>
        <v>0</v>
      </c>
      <c r="U27" s="12">
        <f t="shared" si="5"/>
        <v>0</v>
      </c>
      <c r="V27" s="12">
        <f t="shared" si="5"/>
        <v>0</v>
      </c>
      <c r="W27" s="12">
        <f t="shared" si="5"/>
        <v>0</v>
      </c>
      <c r="X27" s="12">
        <f t="shared" si="5"/>
        <v>0</v>
      </c>
      <c r="Y27" s="12">
        <f t="shared" si="5"/>
        <v>0</v>
      </c>
      <c r="Z27" s="12">
        <f t="shared" si="5"/>
        <v>0</v>
      </c>
      <c r="AA27" s="12">
        <f t="shared" si="5"/>
        <v>0</v>
      </c>
      <c r="AB27" s="12">
        <f t="shared" si="5"/>
        <v>0</v>
      </c>
      <c r="AC27" s="12">
        <f t="shared" si="5"/>
        <v>0</v>
      </c>
      <c r="AD27" s="91">
        <f t="shared" ref="AD27" si="6">SUM(E27:AC27)</f>
        <v>0</v>
      </c>
      <c r="AE27" s="17">
        <f t="shared" ref="AE27:AE28" si="7">AD27/$AD$28</f>
        <v>0</v>
      </c>
    </row>
    <row r="28" spans="3:32">
      <c r="C28" s="1"/>
      <c r="D28" s="13" t="s">
        <v>30</v>
      </c>
      <c r="E28" s="22">
        <f t="shared" ref="E28:AD28" si="8">SUM(E25:E27)</f>
        <v>2</v>
      </c>
      <c r="F28" s="22">
        <f t="shared" si="8"/>
        <v>2</v>
      </c>
      <c r="G28" s="22">
        <f t="shared" si="8"/>
        <v>2</v>
      </c>
      <c r="H28" s="22">
        <f t="shared" si="8"/>
        <v>2</v>
      </c>
      <c r="I28" s="22">
        <f t="shared" si="8"/>
        <v>2</v>
      </c>
      <c r="J28" s="22">
        <f t="shared" si="8"/>
        <v>2</v>
      </c>
      <c r="K28" s="22">
        <f t="shared" si="8"/>
        <v>2</v>
      </c>
      <c r="L28" s="22">
        <f t="shared" si="8"/>
        <v>2</v>
      </c>
      <c r="M28" s="22">
        <f t="shared" si="8"/>
        <v>2</v>
      </c>
      <c r="N28" s="22">
        <f t="shared" si="8"/>
        <v>2</v>
      </c>
      <c r="O28" s="22">
        <f t="shared" si="8"/>
        <v>2</v>
      </c>
      <c r="P28" s="22">
        <f t="shared" si="8"/>
        <v>2</v>
      </c>
      <c r="Q28" s="22">
        <f t="shared" si="8"/>
        <v>2</v>
      </c>
      <c r="R28" s="22">
        <f t="shared" si="8"/>
        <v>2</v>
      </c>
      <c r="S28" s="22">
        <f t="shared" si="8"/>
        <v>2</v>
      </c>
      <c r="T28" s="22">
        <f t="shared" si="8"/>
        <v>2</v>
      </c>
      <c r="U28" s="22">
        <f t="shared" si="8"/>
        <v>2</v>
      </c>
      <c r="V28" s="22">
        <f t="shared" si="8"/>
        <v>2</v>
      </c>
      <c r="W28" s="22">
        <f t="shared" si="8"/>
        <v>2</v>
      </c>
      <c r="X28" s="22">
        <f t="shared" si="8"/>
        <v>2</v>
      </c>
      <c r="Y28" s="22">
        <f t="shared" si="8"/>
        <v>2</v>
      </c>
      <c r="Z28" s="22">
        <f t="shared" si="8"/>
        <v>2</v>
      </c>
      <c r="AA28" s="22">
        <f t="shared" si="8"/>
        <v>2</v>
      </c>
      <c r="AB28" s="22">
        <f t="shared" si="8"/>
        <v>2</v>
      </c>
      <c r="AC28" s="22">
        <f t="shared" si="8"/>
        <v>2</v>
      </c>
      <c r="AD28" s="22">
        <f t="shared" si="8"/>
        <v>50</v>
      </c>
      <c r="AE28" s="34">
        <f t="shared" si="7"/>
        <v>1</v>
      </c>
    </row>
    <row r="29" spans="3:32">
      <c r="C29" s="1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7"/>
    </row>
    <row r="30" spans="3:32">
      <c r="C30" s="1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"/>
    </row>
    <row r="31" spans="3:3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3:32">
      <c r="C32" s="1"/>
      <c r="D32" s="1"/>
      <c r="E32" s="142" t="s">
        <v>26</v>
      </c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4"/>
    </row>
    <row r="33" spans="3:30" ht="23.25" customHeight="1">
      <c r="C33" s="1"/>
      <c r="D33" s="1"/>
      <c r="E33" s="145" t="s">
        <v>59</v>
      </c>
      <c r="F33" s="146"/>
      <c r="G33" s="146"/>
      <c r="H33" s="146"/>
      <c r="I33" s="147"/>
      <c r="J33" s="155" t="s">
        <v>28</v>
      </c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7"/>
      <c r="X33" s="154" t="s">
        <v>33</v>
      </c>
      <c r="Y33" s="154"/>
      <c r="Z33" s="154"/>
      <c r="AA33" s="154"/>
      <c r="AB33" s="154"/>
      <c r="AC33" s="154"/>
    </row>
    <row r="34" spans="3:30">
      <c r="C34" s="1"/>
      <c r="D34" s="1"/>
      <c r="E34" s="30" t="s">
        <v>1</v>
      </c>
      <c r="F34" s="30" t="s">
        <v>5</v>
      </c>
      <c r="G34" s="30" t="s">
        <v>6</v>
      </c>
      <c r="H34" s="30" t="s">
        <v>11</v>
      </c>
      <c r="I34" s="30" t="s">
        <v>21</v>
      </c>
      <c r="J34" s="38" t="s">
        <v>2</v>
      </c>
      <c r="K34" s="38" t="s">
        <v>3</v>
      </c>
      <c r="L34" s="38" t="s">
        <v>7</v>
      </c>
      <c r="M34" s="38" t="s">
        <v>8</v>
      </c>
      <c r="N34" s="38" t="s">
        <v>12</v>
      </c>
      <c r="O34" s="38" t="s">
        <v>13</v>
      </c>
      <c r="P34" s="38" t="s">
        <v>14</v>
      </c>
      <c r="Q34" s="38" t="s">
        <v>16</v>
      </c>
      <c r="R34" s="38" t="s">
        <v>17</v>
      </c>
      <c r="S34" s="38" t="s">
        <v>18</v>
      </c>
      <c r="T34" s="39" t="s">
        <v>19</v>
      </c>
      <c r="U34" s="39" t="s">
        <v>22</v>
      </c>
      <c r="V34" s="39" t="s">
        <v>23</v>
      </c>
      <c r="W34" s="39" t="s">
        <v>24</v>
      </c>
      <c r="X34" s="26" t="s">
        <v>4</v>
      </c>
      <c r="Y34" s="26" t="s">
        <v>9</v>
      </c>
      <c r="Z34" s="26" t="s">
        <v>10</v>
      </c>
      <c r="AA34" s="26" t="s">
        <v>15</v>
      </c>
      <c r="AB34" s="26" t="s">
        <v>20</v>
      </c>
      <c r="AC34" s="26" t="s">
        <v>25</v>
      </c>
    </row>
    <row r="35" spans="3:30">
      <c r="C35" s="1"/>
      <c r="D35" s="27" t="s">
        <v>35</v>
      </c>
      <c r="E35" s="150">
        <f>SUM(E25,I25,J25,O25,Y25)</f>
        <v>3</v>
      </c>
      <c r="F35" s="150"/>
      <c r="G35" s="150"/>
      <c r="H35" s="150"/>
      <c r="I35" s="150"/>
      <c r="J35" s="158">
        <f>SUM(F25,G25,K25,L25,P25,Q25,R25,T25,U25,V25,W25,Z25,AA25,AB25)</f>
        <v>6</v>
      </c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60"/>
      <c r="X35" s="158">
        <f>SUM(H25,M25,N25,S25,X25,AC25)</f>
        <v>3</v>
      </c>
      <c r="Y35" s="159"/>
      <c r="Z35" s="159"/>
      <c r="AA35" s="159"/>
      <c r="AB35" s="159"/>
      <c r="AC35" s="160"/>
      <c r="AD35" s="86">
        <f>SUM(E35,J35,X35)</f>
        <v>12</v>
      </c>
    </row>
    <row r="36" spans="3:30" ht="20.25" customHeight="1">
      <c r="C36" s="1"/>
      <c r="D36" s="75" t="s">
        <v>57</v>
      </c>
      <c r="E36" s="164">
        <f>SUM(E26,I26,J26,O26,Y26)</f>
        <v>7</v>
      </c>
      <c r="F36" s="164"/>
      <c r="G36" s="164"/>
      <c r="H36" s="164"/>
      <c r="I36" s="164"/>
      <c r="J36" s="161">
        <f>SUM(F26,G26,K26,L26,P26,Q26,R26,T26,U26,V26,W26,Z26,AA26,AB26)</f>
        <v>22</v>
      </c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3"/>
      <c r="X36" s="161">
        <f>SUM(H26,M26,N26,S26,X26,AC26)</f>
        <v>9</v>
      </c>
      <c r="Y36" s="162"/>
      <c r="Z36" s="162"/>
      <c r="AA36" s="162"/>
      <c r="AB36" s="162"/>
      <c r="AC36" s="163"/>
      <c r="AD36" s="87">
        <f>SUM(E36,J36,X36)</f>
        <v>38</v>
      </c>
    </row>
    <row r="37" spans="3:30" ht="18.75">
      <c r="C37" s="1"/>
      <c r="D37" s="42" t="s">
        <v>32</v>
      </c>
      <c r="E37" s="149">
        <f>SUM(E27,I27,J27,O27,Y27)</f>
        <v>0</v>
      </c>
      <c r="F37" s="149"/>
      <c r="G37" s="149"/>
      <c r="H37" s="149"/>
      <c r="I37" s="149"/>
      <c r="J37" s="165">
        <f>SUM(F27,G27,K27,L27,P27,Q27,R27,T27,U27,V27,W27,Z27,AA27,AB27)</f>
        <v>0</v>
      </c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7"/>
      <c r="X37" s="165">
        <f>SUM(H27,M27,N27,S27,X27,AC27)</f>
        <v>0</v>
      </c>
      <c r="Y37" s="166"/>
      <c r="Z37" s="166"/>
      <c r="AA37" s="166"/>
      <c r="AB37" s="166"/>
      <c r="AC37" s="167"/>
      <c r="AD37" s="88">
        <f>SUM(E37,J37,X37)</f>
        <v>0</v>
      </c>
    </row>
    <row r="38" spans="3:30">
      <c r="C38" s="1"/>
      <c r="D38" s="25" t="s">
        <v>29</v>
      </c>
      <c r="E38" s="148">
        <f>SUM(E35:I37)</f>
        <v>10</v>
      </c>
      <c r="F38" s="148"/>
      <c r="G38" s="148"/>
      <c r="H38" s="148"/>
      <c r="I38" s="148"/>
      <c r="J38" s="151">
        <f>SUM(J35:W37)</f>
        <v>28</v>
      </c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3"/>
      <c r="X38" s="151">
        <f>SUM(X35:AC37)</f>
        <v>12</v>
      </c>
      <c r="Y38" s="152"/>
      <c r="Z38" s="152"/>
      <c r="AA38" s="152"/>
      <c r="AB38" s="152"/>
      <c r="AC38" s="153"/>
      <c r="AD38" s="82">
        <f>SUM(E38,J38,X38)</f>
        <v>50</v>
      </c>
    </row>
    <row r="39" spans="3:30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1" spans="3:30" ht="38.25" customHeight="1">
      <c r="D41" s="76" t="s">
        <v>58</v>
      </c>
      <c r="E41" s="77" t="s">
        <v>37</v>
      </c>
      <c r="F41" s="48" t="s">
        <v>28</v>
      </c>
      <c r="G41" s="49" t="s">
        <v>33</v>
      </c>
    </row>
    <row r="42" spans="3:30">
      <c r="D42" s="27" t="s">
        <v>35</v>
      </c>
      <c r="E42" s="37">
        <f>E35/$E$38</f>
        <v>0.3</v>
      </c>
      <c r="F42" s="37">
        <f>J35/$J$38</f>
        <v>0.21428571428571427</v>
      </c>
      <c r="G42" s="37">
        <f>X35/$X$38</f>
        <v>0.25</v>
      </c>
    </row>
    <row r="43" spans="3:30">
      <c r="D43" s="75" t="s">
        <v>57</v>
      </c>
      <c r="E43" s="40">
        <f>E36/$E$38</f>
        <v>0.7</v>
      </c>
      <c r="F43" s="40">
        <f>J36/$J$38</f>
        <v>0.7857142857142857</v>
      </c>
      <c r="G43" s="40">
        <f>X36/$X$38</f>
        <v>0.75</v>
      </c>
    </row>
    <row r="44" spans="3:30" ht="18.75">
      <c r="D44" s="42" t="s">
        <v>32</v>
      </c>
      <c r="E44" s="16">
        <f>E37/$E$38</f>
        <v>0</v>
      </c>
      <c r="F44" s="16">
        <f>J37/$J$38</f>
        <v>0</v>
      </c>
      <c r="G44" s="16">
        <f>X37/$X$38</f>
        <v>0</v>
      </c>
    </row>
    <row r="45" spans="3:30">
      <c r="E45" s="5">
        <f>SUM(E42:E44)</f>
        <v>1</v>
      </c>
      <c r="F45" s="5">
        <f>SUM(F42:F44)</f>
        <v>1</v>
      </c>
      <c r="G45" s="5">
        <f>SUM(G42:G44)</f>
        <v>1</v>
      </c>
    </row>
    <row r="64" spans="4:4">
      <c r="D64" s="134"/>
    </row>
    <row r="66" spans="4:4">
      <c r="D66" s="141"/>
    </row>
    <row r="67" spans="4:4">
      <c r="D67" s="141"/>
    </row>
  </sheetData>
  <mergeCells count="33">
    <mergeCell ref="X8:Y8"/>
    <mergeCell ref="X37:AC37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D66:D67"/>
    <mergeCell ref="E32:AC32"/>
    <mergeCell ref="E33:I33"/>
    <mergeCell ref="E38:I38"/>
    <mergeCell ref="E37:I37"/>
    <mergeCell ref="E35:I35"/>
    <mergeCell ref="X38:AC38"/>
    <mergeCell ref="X33:AC33"/>
    <mergeCell ref="J33:W33"/>
    <mergeCell ref="J38:W38"/>
    <mergeCell ref="J35:W35"/>
    <mergeCell ref="J36:W36"/>
    <mergeCell ref="E36:I36"/>
    <mergeCell ref="J37:W37"/>
    <mergeCell ref="X35:AC35"/>
    <mergeCell ref="X36:AC36"/>
  </mergeCells>
  <dataValidations count="1">
    <dataValidation type="list" allowBlank="1" showInputMessage="1" showErrorMessage="1" sqref="E12:AC21" xr:uid="{69E23B3F-F0F7-6340-AB3C-5DAD0FDE3673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77"/>
  <sheetViews>
    <sheetView zoomScale="65" zoomScaleNormal="65" workbookViewId="0">
      <selection activeCell="N17" sqref="N17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189" t="s">
        <v>65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6" spans="3:36">
      <c r="AF6" s="136"/>
    </row>
    <row r="7" spans="3:36" ht="22.15" customHeight="1">
      <c r="D7" s="126" t="s">
        <v>67</v>
      </c>
      <c r="E7" s="176" t="s">
        <v>94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8"/>
      <c r="R7" s="175" t="s">
        <v>68</v>
      </c>
      <c r="S7" s="175"/>
      <c r="T7" s="175"/>
      <c r="U7" s="175"/>
      <c r="V7" s="175"/>
      <c r="X7" s="171">
        <v>1</v>
      </c>
      <c r="Y7" s="172"/>
    </row>
    <row r="8" spans="3:36" ht="22.15" customHeight="1">
      <c r="D8" s="127" t="s">
        <v>47</v>
      </c>
      <c r="E8" s="174" t="s">
        <v>95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6"/>
      <c r="R8" s="175" t="s">
        <v>74</v>
      </c>
      <c r="S8" s="175"/>
      <c r="T8" s="175"/>
      <c r="U8" s="175"/>
      <c r="V8" s="175"/>
      <c r="X8" s="171" t="s">
        <v>97</v>
      </c>
      <c r="Y8" s="172"/>
      <c r="Z8" s="68"/>
      <c r="AA8" s="68"/>
      <c r="AD8" s="170"/>
      <c r="AE8" s="170"/>
      <c r="AF8" s="170"/>
      <c r="AG8" s="170"/>
      <c r="AH8" s="170"/>
      <c r="AI8" s="170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180" t="s">
        <v>38</v>
      </c>
      <c r="D10" s="181"/>
      <c r="E10" s="185" t="s">
        <v>83</v>
      </c>
      <c r="F10" s="186"/>
      <c r="G10" s="186"/>
      <c r="H10" s="186"/>
      <c r="I10" s="187"/>
      <c r="J10" s="182" t="s">
        <v>84</v>
      </c>
      <c r="K10" s="183"/>
      <c r="L10" s="183"/>
      <c r="M10" s="183"/>
      <c r="N10" s="184"/>
      <c r="O10" s="182" t="s">
        <v>85</v>
      </c>
      <c r="P10" s="183"/>
      <c r="Q10" s="183"/>
      <c r="R10" s="183"/>
      <c r="S10" s="184"/>
      <c r="T10" s="182" t="s">
        <v>86</v>
      </c>
      <c r="U10" s="183"/>
      <c r="V10" s="183"/>
      <c r="W10" s="183"/>
      <c r="X10" s="184"/>
      <c r="Y10" s="182" t="s">
        <v>87</v>
      </c>
      <c r="Z10" s="183"/>
      <c r="AA10" s="183"/>
      <c r="AB10" s="183"/>
      <c r="AC10" s="184"/>
      <c r="AD10" s="190" t="s">
        <v>41</v>
      </c>
      <c r="AE10" s="190"/>
      <c r="AF10" s="190"/>
      <c r="AG10" s="190"/>
    </row>
    <row r="11" spans="3:36" ht="16.5" thickBot="1">
      <c r="C11" s="65" t="s">
        <v>40</v>
      </c>
      <c r="D11" s="80" t="s">
        <v>39</v>
      </c>
      <c r="E11" s="83" t="s">
        <v>1</v>
      </c>
      <c r="F11" s="83" t="s">
        <v>2</v>
      </c>
      <c r="G11" s="83" t="s">
        <v>3</v>
      </c>
      <c r="H11" s="83" t="s">
        <v>4</v>
      </c>
      <c r="I11" s="83" t="s">
        <v>5</v>
      </c>
      <c r="J11" s="83" t="s">
        <v>6</v>
      </c>
      <c r="K11" s="83" t="s">
        <v>7</v>
      </c>
      <c r="L11" s="83" t="s">
        <v>8</v>
      </c>
      <c r="M11" s="83" t="s">
        <v>9</v>
      </c>
      <c r="N11" s="83" t="s">
        <v>10</v>
      </c>
      <c r="O11" s="83" t="s">
        <v>11</v>
      </c>
      <c r="P11" s="83" t="s">
        <v>12</v>
      </c>
      <c r="Q11" s="83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08" t="s">
        <v>54</v>
      </c>
      <c r="AE11" s="111" t="s">
        <v>72</v>
      </c>
      <c r="AF11" s="118" t="s">
        <v>42</v>
      </c>
      <c r="AG11" s="109" t="s">
        <v>53</v>
      </c>
    </row>
    <row r="12" spans="3:36" ht="15.75">
      <c r="C12" s="57">
        <v>1</v>
      </c>
      <c r="D12" s="55" t="s">
        <v>90</v>
      </c>
      <c r="E12" s="64" t="s">
        <v>51</v>
      </c>
      <c r="F12" s="64" t="s">
        <v>51</v>
      </c>
      <c r="G12" s="64" t="s">
        <v>52</v>
      </c>
      <c r="H12" s="64" t="s">
        <v>51</v>
      </c>
      <c r="I12" s="64" t="s">
        <v>44</v>
      </c>
      <c r="J12" s="64" t="s">
        <v>44</v>
      </c>
      <c r="K12" s="64" t="s">
        <v>51</v>
      </c>
      <c r="L12" s="64" t="s">
        <v>44</v>
      </c>
      <c r="M12" s="64" t="s">
        <v>44</v>
      </c>
      <c r="N12" s="64" t="s">
        <v>44</v>
      </c>
      <c r="O12" s="64" t="s">
        <v>44</v>
      </c>
      <c r="P12" s="64" t="s">
        <v>51</v>
      </c>
      <c r="Q12" s="64" t="s">
        <v>51</v>
      </c>
      <c r="R12" s="64" t="s">
        <v>44</v>
      </c>
      <c r="S12" s="64" t="s">
        <v>44</v>
      </c>
      <c r="T12" s="64" t="s">
        <v>51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51</v>
      </c>
      <c r="AA12" s="64" t="s">
        <v>44</v>
      </c>
      <c r="AB12" s="64" t="s">
        <v>44</v>
      </c>
      <c r="AC12" s="64" t="s">
        <v>44</v>
      </c>
      <c r="AD12" s="94">
        <f>COUNTIF(E12:AC12,"✔")</f>
        <v>8</v>
      </c>
      <c r="AE12" s="93">
        <f>COUNTIF(F12:AD12,"O")</f>
        <v>0</v>
      </c>
      <c r="AF12" s="119">
        <f>COUNTIF(E12:AC12,"X")</f>
        <v>16</v>
      </c>
      <c r="AG12" s="110">
        <f>COUNTIF(E12:AC12,"–")</f>
        <v>1</v>
      </c>
      <c r="AI12" s="168" t="s">
        <v>46</v>
      </c>
      <c r="AJ12" s="169"/>
    </row>
    <row r="13" spans="3:36" ht="15.75">
      <c r="C13" s="57">
        <v>2</v>
      </c>
      <c r="D13" s="55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94">
        <f t="shared" ref="AD13:AD21" si="0">COUNTIF(E13:AC13,"✔")</f>
        <v>0</v>
      </c>
      <c r="AE13" s="93">
        <f t="shared" ref="AE13:AE21" si="1">COUNTIF(F13:AD13,"O")</f>
        <v>0</v>
      </c>
      <c r="AF13" s="119">
        <f t="shared" ref="AF13:AF21" si="2">COUNTIF(E13:AC13,"X")</f>
        <v>0</v>
      </c>
      <c r="AG13" s="110">
        <f t="shared" ref="AG13:AG21" si="3">COUNTIF(E13:AC13,"–")</f>
        <v>0</v>
      </c>
      <c r="AI13" s="78" t="s">
        <v>48</v>
      </c>
      <c r="AJ13" s="71" t="s">
        <v>51</v>
      </c>
    </row>
    <row r="14" spans="3:36" ht="17.25">
      <c r="C14" s="57">
        <v>3</v>
      </c>
      <c r="D14" s="55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94">
        <f t="shared" si="0"/>
        <v>0</v>
      </c>
      <c r="AE14" s="93">
        <f t="shared" si="1"/>
        <v>0</v>
      </c>
      <c r="AF14" s="119">
        <f t="shared" si="2"/>
        <v>0</v>
      </c>
      <c r="AG14" s="110">
        <f t="shared" si="3"/>
        <v>0</v>
      </c>
      <c r="AI14" s="78" t="s">
        <v>69</v>
      </c>
      <c r="AJ14" s="95" t="s">
        <v>70</v>
      </c>
    </row>
    <row r="15" spans="3:36" ht="15.75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94">
        <f t="shared" si="0"/>
        <v>0</v>
      </c>
      <c r="AE15" s="93">
        <f t="shared" si="1"/>
        <v>0</v>
      </c>
      <c r="AF15" s="119">
        <f t="shared" si="2"/>
        <v>0</v>
      </c>
      <c r="AG15" s="110">
        <f t="shared" si="3"/>
        <v>0</v>
      </c>
      <c r="AI15" s="78" t="s">
        <v>49</v>
      </c>
      <c r="AJ15" s="72" t="s">
        <v>44</v>
      </c>
    </row>
    <row r="16" spans="3:36" ht="19.5" thickBo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94">
        <f t="shared" si="0"/>
        <v>0</v>
      </c>
      <c r="AE16" s="93">
        <f t="shared" si="1"/>
        <v>0</v>
      </c>
      <c r="AF16" s="119">
        <f t="shared" si="2"/>
        <v>0</v>
      </c>
      <c r="AG16" s="110">
        <f t="shared" si="3"/>
        <v>0</v>
      </c>
      <c r="AI16" s="79" t="s">
        <v>50</v>
      </c>
      <c r="AJ16" s="74" t="s">
        <v>52</v>
      </c>
    </row>
    <row r="17" spans="3:33" ht="15.7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4">
        <f t="shared" si="0"/>
        <v>0</v>
      </c>
      <c r="AE17" s="93">
        <f t="shared" si="1"/>
        <v>0</v>
      </c>
      <c r="AF17" s="119">
        <f t="shared" si="2"/>
        <v>0</v>
      </c>
      <c r="AG17" s="110">
        <f t="shared" si="3"/>
        <v>0</v>
      </c>
    </row>
    <row r="18" spans="3:33" ht="15.7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94">
        <f t="shared" si="0"/>
        <v>0</v>
      </c>
      <c r="AE18" s="93">
        <f t="shared" si="1"/>
        <v>0</v>
      </c>
      <c r="AF18" s="119">
        <f t="shared" si="2"/>
        <v>0</v>
      </c>
      <c r="AG18" s="110">
        <f t="shared" si="3"/>
        <v>0</v>
      </c>
    </row>
    <row r="19" spans="3:33" ht="15.7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94">
        <f t="shared" si="0"/>
        <v>0</v>
      </c>
      <c r="AE19" s="93">
        <f t="shared" si="1"/>
        <v>0</v>
      </c>
      <c r="AF19" s="119">
        <f t="shared" si="2"/>
        <v>0</v>
      </c>
      <c r="AG19" s="110">
        <f t="shared" si="3"/>
        <v>0</v>
      </c>
    </row>
    <row r="20" spans="3:33" ht="15.7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94">
        <f t="shared" si="0"/>
        <v>0</v>
      </c>
      <c r="AE20" s="93">
        <f t="shared" si="1"/>
        <v>0</v>
      </c>
      <c r="AF20" s="119">
        <f t="shared" si="2"/>
        <v>0</v>
      </c>
      <c r="AG20" s="110">
        <f t="shared" si="3"/>
        <v>0</v>
      </c>
    </row>
    <row r="21" spans="3:33" ht="15.7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94">
        <f t="shared" si="0"/>
        <v>0</v>
      </c>
      <c r="AE21" s="93">
        <f t="shared" si="1"/>
        <v>0</v>
      </c>
      <c r="AF21" s="119">
        <f t="shared" si="2"/>
        <v>0</v>
      </c>
      <c r="AG21" s="110">
        <f t="shared" si="3"/>
        <v>0</v>
      </c>
    </row>
    <row r="22" spans="3:33"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3:33" hidden="1"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3:33" hidden="1"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3:33" hidden="1"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3:33" hidden="1"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3:33" hidden="1"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3:33" hidden="1"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3:33" hidden="1"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</row>
    <row r="30" spans="3:33" hidden="1"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3:33"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3" spans="3:3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3:32" ht="31.5" customHeight="1">
      <c r="C34" s="1"/>
      <c r="D34" s="9" t="s">
        <v>0</v>
      </c>
      <c r="E34" s="8" t="s">
        <v>1</v>
      </c>
      <c r="F34" s="8" t="s">
        <v>2</v>
      </c>
      <c r="G34" s="8" t="s">
        <v>3</v>
      </c>
      <c r="H34" s="8" t="s">
        <v>4</v>
      </c>
      <c r="I34" s="8" t="s">
        <v>5</v>
      </c>
      <c r="J34" s="8" t="s">
        <v>6</v>
      </c>
      <c r="K34" s="8" t="s">
        <v>7</v>
      </c>
      <c r="L34" s="8" t="s">
        <v>8</v>
      </c>
      <c r="M34" s="8" t="s">
        <v>9</v>
      </c>
      <c r="N34" s="8" t="s">
        <v>10</v>
      </c>
      <c r="O34" s="8" t="s">
        <v>11</v>
      </c>
      <c r="P34" s="8" t="s">
        <v>12</v>
      </c>
      <c r="Q34" s="8" t="s">
        <v>13</v>
      </c>
      <c r="R34" s="8" t="s">
        <v>14</v>
      </c>
      <c r="S34" s="8" t="s">
        <v>15</v>
      </c>
      <c r="T34" s="8" t="s">
        <v>16</v>
      </c>
      <c r="U34" s="8" t="s">
        <v>17</v>
      </c>
      <c r="V34" s="8" t="s">
        <v>18</v>
      </c>
      <c r="W34" s="8" t="s">
        <v>19</v>
      </c>
      <c r="X34" s="8" t="s">
        <v>20</v>
      </c>
      <c r="Y34" s="8" t="s">
        <v>21</v>
      </c>
      <c r="Z34" s="8" t="s">
        <v>22</v>
      </c>
      <c r="AA34" s="8" t="s">
        <v>23</v>
      </c>
      <c r="AB34" s="8" t="s">
        <v>24</v>
      </c>
      <c r="AC34" s="8" t="s">
        <v>25</v>
      </c>
      <c r="AD34" s="31" t="s">
        <v>30</v>
      </c>
      <c r="AE34" s="100"/>
      <c r="AF34" s="6" t="s">
        <v>36</v>
      </c>
    </row>
    <row r="35" spans="3:32">
      <c r="C35" s="1"/>
      <c r="D35" s="10" t="s">
        <v>35</v>
      </c>
      <c r="E35" s="12">
        <f t="shared" ref="E35:AC35" si="4">COUNTIF(E12:E21,"✔")</f>
        <v>1</v>
      </c>
      <c r="F35" s="12">
        <f t="shared" si="4"/>
        <v>1</v>
      </c>
      <c r="G35" s="12">
        <f t="shared" si="4"/>
        <v>0</v>
      </c>
      <c r="H35" s="12">
        <f t="shared" si="4"/>
        <v>1</v>
      </c>
      <c r="I35" s="12">
        <f t="shared" si="4"/>
        <v>0</v>
      </c>
      <c r="J35" s="12">
        <f t="shared" si="4"/>
        <v>0</v>
      </c>
      <c r="K35" s="12">
        <f t="shared" si="4"/>
        <v>1</v>
      </c>
      <c r="L35" s="12">
        <f t="shared" si="4"/>
        <v>0</v>
      </c>
      <c r="M35" s="12">
        <f t="shared" si="4"/>
        <v>0</v>
      </c>
      <c r="N35" s="12">
        <f t="shared" si="4"/>
        <v>0</v>
      </c>
      <c r="O35" s="12">
        <f t="shared" si="4"/>
        <v>0</v>
      </c>
      <c r="P35" s="12">
        <f t="shared" si="4"/>
        <v>1</v>
      </c>
      <c r="Q35" s="12">
        <f t="shared" si="4"/>
        <v>1</v>
      </c>
      <c r="R35" s="12">
        <f t="shared" si="4"/>
        <v>0</v>
      </c>
      <c r="S35" s="12">
        <f t="shared" si="4"/>
        <v>0</v>
      </c>
      <c r="T35" s="12">
        <f t="shared" si="4"/>
        <v>1</v>
      </c>
      <c r="U35" s="12">
        <f t="shared" si="4"/>
        <v>0</v>
      </c>
      <c r="V35" s="12">
        <f t="shared" si="4"/>
        <v>0</v>
      </c>
      <c r="W35" s="12">
        <f t="shared" si="4"/>
        <v>0</v>
      </c>
      <c r="X35" s="12">
        <f t="shared" si="4"/>
        <v>0</v>
      </c>
      <c r="Y35" s="12">
        <f t="shared" si="4"/>
        <v>0</v>
      </c>
      <c r="Z35" s="12">
        <f t="shared" si="4"/>
        <v>1</v>
      </c>
      <c r="AA35" s="12">
        <f t="shared" si="4"/>
        <v>0</v>
      </c>
      <c r="AB35" s="12">
        <f t="shared" si="4"/>
        <v>0</v>
      </c>
      <c r="AC35" s="12">
        <f t="shared" si="4"/>
        <v>0</v>
      </c>
      <c r="AD35" s="89">
        <f>SUM(E35:AC35)</f>
        <v>8</v>
      </c>
      <c r="AE35" s="101"/>
      <c r="AF35" s="102">
        <f>AD35/$AD$39</f>
        <v>0.32</v>
      </c>
    </row>
    <row r="36" spans="3:32">
      <c r="C36" s="1"/>
      <c r="D36" s="96" t="s">
        <v>73</v>
      </c>
      <c r="E36" s="12">
        <f t="shared" ref="E36:AC36" si="5">COUNTIF(E12:E22,"o")</f>
        <v>0</v>
      </c>
      <c r="F36" s="12">
        <f t="shared" si="5"/>
        <v>0</v>
      </c>
      <c r="G36" s="12">
        <f t="shared" si="5"/>
        <v>0</v>
      </c>
      <c r="H36" s="12">
        <f t="shared" si="5"/>
        <v>0</v>
      </c>
      <c r="I36" s="12">
        <f t="shared" si="5"/>
        <v>0</v>
      </c>
      <c r="J36" s="12">
        <f t="shared" si="5"/>
        <v>0</v>
      </c>
      <c r="K36" s="12">
        <f t="shared" si="5"/>
        <v>0</v>
      </c>
      <c r="L36" s="12">
        <f t="shared" si="5"/>
        <v>0</v>
      </c>
      <c r="M36" s="12">
        <f t="shared" si="5"/>
        <v>0</v>
      </c>
      <c r="N36" s="12">
        <f t="shared" si="5"/>
        <v>0</v>
      </c>
      <c r="O36" s="12">
        <f t="shared" si="5"/>
        <v>0</v>
      </c>
      <c r="P36" s="12">
        <f t="shared" si="5"/>
        <v>0</v>
      </c>
      <c r="Q36" s="12">
        <f t="shared" si="5"/>
        <v>0</v>
      </c>
      <c r="R36" s="12">
        <f t="shared" si="5"/>
        <v>0</v>
      </c>
      <c r="S36" s="12">
        <f t="shared" si="5"/>
        <v>0</v>
      </c>
      <c r="T36" s="12">
        <f t="shared" si="5"/>
        <v>0</v>
      </c>
      <c r="U36" s="12">
        <f t="shared" si="5"/>
        <v>0</v>
      </c>
      <c r="V36" s="12">
        <f t="shared" si="5"/>
        <v>0</v>
      </c>
      <c r="W36" s="12">
        <f t="shared" si="5"/>
        <v>0</v>
      </c>
      <c r="X36" s="12">
        <f t="shared" si="5"/>
        <v>0</v>
      </c>
      <c r="Y36" s="12">
        <f t="shared" si="5"/>
        <v>0</v>
      </c>
      <c r="Z36" s="12">
        <f t="shared" si="5"/>
        <v>0</v>
      </c>
      <c r="AA36" s="12">
        <f t="shared" si="5"/>
        <v>0</v>
      </c>
      <c r="AB36" s="12">
        <f t="shared" si="5"/>
        <v>0</v>
      </c>
      <c r="AC36" s="12">
        <f t="shared" si="5"/>
        <v>0</v>
      </c>
      <c r="AD36" s="97">
        <f>SUM(E36:AC36)</f>
        <v>0</v>
      </c>
      <c r="AE36" s="101"/>
      <c r="AF36" s="103">
        <f>AD36/$AD$39</f>
        <v>0</v>
      </c>
    </row>
    <row r="37" spans="3:32">
      <c r="C37" s="1"/>
      <c r="D37" s="69" t="s">
        <v>60</v>
      </c>
      <c r="E37" s="12">
        <f t="shared" ref="E37:AC37" si="6">COUNTIF(E12:E21,"X")</f>
        <v>0</v>
      </c>
      <c r="F37" s="12">
        <f t="shared" si="6"/>
        <v>0</v>
      </c>
      <c r="G37" s="12">
        <f t="shared" si="6"/>
        <v>0</v>
      </c>
      <c r="H37" s="12">
        <f t="shared" si="6"/>
        <v>0</v>
      </c>
      <c r="I37" s="12">
        <f t="shared" si="6"/>
        <v>1</v>
      </c>
      <c r="J37" s="12">
        <f t="shared" si="6"/>
        <v>1</v>
      </c>
      <c r="K37" s="12">
        <f t="shared" si="6"/>
        <v>0</v>
      </c>
      <c r="L37" s="12">
        <f t="shared" si="6"/>
        <v>1</v>
      </c>
      <c r="M37" s="12">
        <f t="shared" si="6"/>
        <v>1</v>
      </c>
      <c r="N37" s="12">
        <f t="shared" si="6"/>
        <v>1</v>
      </c>
      <c r="O37" s="12">
        <f t="shared" si="6"/>
        <v>1</v>
      </c>
      <c r="P37" s="12">
        <f t="shared" si="6"/>
        <v>0</v>
      </c>
      <c r="Q37" s="12">
        <f t="shared" si="6"/>
        <v>0</v>
      </c>
      <c r="R37" s="12">
        <f t="shared" si="6"/>
        <v>1</v>
      </c>
      <c r="S37" s="12">
        <f t="shared" si="6"/>
        <v>1</v>
      </c>
      <c r="T37" s="12">
        <f t="shared" si="6"/>
        <v>0</v>
      </c>
      <c r="U37" s="12">
        <f t="shared" si="6"/>
        <v>1</v>
      </c>
      <c r="V37" s="12">
        <f t="shared" si="6"/>
        <v>1</v>
      </c>
      <c r="W37" s="12">
        <f t="shared" si="6"/>
        <v>1</v>
      </c>
      <c r="X37" s="12">
        <f t="shared" si="6"/>
        <v>1</v>
      </c>
      <c r="Y37" s="12">
        <f t="shared" si="6"/>
        <v>1</v>
      </c>
      <c r="Z37" s="12">
        <f t="shared" si="6"/>
        <v>0</v>
      </c>
      <c r="AA37" s="12">
        <f t="shared" si="6"/>
        <v>1</v>
      </c>
      <c r="AB37" s="12">
        <f t="shared" si="6"/>
        <v>1</v>
      </c>
      <c r="AC37" s="12">
        <f t="shared" si="6"/>
        <v>1</v>
      </c>
      <c r="AD37" s="90">
        <f t="shared" ref="AD37:AD38" si="7">SUM(E37:AC37)</f>
        <v>16</v>
      </c>
      <c r="AE37" s="101"/>
      <c r="AF37" s="104">
        <f>AD37/$AD$39</f>
        <v>0.64</v>
      </c>
    </row>
    <row r="38" spans="3:32" ht="18.75">
      <c r="C38" s="1"/>
      <c r="D38" s="43" t="s">
        <v>32</v>
      </c>
      <c r="E38" s="12">
        <f t="shared" ref="E38:AC38" si="8">COUNTIF(E12:E21,"–")</f>
        <v>0</v>
      </c>
      <c r="F38" s="12">
        <f t="shared" si="8"/>
        <v>0</v>
      </c>
      <c r="G38" s="12">
        <f t="shared" si="8"/>
        <v>1</v>
      </c>
      <c r="H38" s="12">
        <f t="shared" si="8"/>
        <v>0</v>
      </c>
      <c r="I38" s="12">
        <f t="shared" si="8"/>
        <v>0</v>
      </c>
      <c r="J38" s="12">
        <f t="shared" si="8"/>
        <v>0</v>
      </c>
      <c r="K38" s="12">
        <f t="shared" si="8"/>
        <v>0</v>
      </c>
      <c r="L38" s="12">
        <f t="shared" si="8"/>
        <v>0</v>
      </c>
      <c r="M38" s="12">
        <f t="shared" si="8"/>
        <v>0</v>
      </c>
      <c r="N38" s="12">
        <f t="shared" si="8"/>
        <v>0</v>
      </c>
      <c r="O38" s="12">
        <f t="shared" si="8"/>
        <v>0</v>
      </c>
      <c r="P38" s="12">
        <f t="shared" si="8"/>
        <v>0</v>
      </c>
      <c r="Q38" s="12">
        <f t="shared" si="8"/>
        <v>0</v>
      </c>
      <c r="R38" s="12">
        <f t="shared" si="8"/>
        <v>0</v>
      </c>
      <c r="S38" s="12">
        <f t="shared" si="8"/>
        <v>0</v>
      </c>
      <c r="T38" s="12">
        <f t="shared" si="8"/>
        <v>0</v>
      </c>
      <c r="U38" s="12">
        <f t="shared" si="8"/>
        <v>0</v>
      </c>
      <c r="V38" s="12">
        <f t="shared" si="8"/>
        <v>0</v>
      </c>
      <c r="W38" s="12">
        <f t="shared" si="8"/>
        <v>0</v>
      </c>
      <c r="X38" s="12">
        <f t="shared" si="8"/>
        <v>0</v>
      </c>
      <c r="Y38" s="12">
        <f t="shared" si="8"/>
        <v>0</v>
      </c>
      <c r="Z38" s="12">
        <f t="shared" si="8"/>
        <v>0</v>
      </c>
      <c r="AA38" s="12">
        <f t="shared" si="8"/>
        <v>0</v>
      </c>
      <c r="AB38" s="12">
        <f t="shared" si="8"/>
        <v>0</v>
      </c>
      <c r="AC38" s="12">
        <f t="shared" si="8"/>
        <v>0</v>
      </c>
      <c r="AD38" s="91">
        <f t="shared" si="7"/>
        <v>1</v>
      </c>
      <c r="AE38" s="101"/>
      <c r="AF38" s="105">
        <f>AD38/$AD$39</f>
        <v>0.04</v>
      </c>
    </row>
    <row r="39" spans="3:32">
      <c r="C39" s="1"/>
      <c r="D39" s="13" t="s">
        <v>30</v>
      </c>
      <c r="E39" s="22">
        <f t="shared" ref="E39:AD39" si="9">SUM(E35:E38)</f>
        <v>1</v>
      </c>
      <c r="F39" s="22">
        <f t="shared" si="9"/>
        <v>1</v>
      </c>
      <c r="G39" s="22">
        <f t="shared" si="9"/>
        <v>1</v>
      </c>
      <c r="H39" s="22">
        <f t="shared" si="9"/>
        <v>1</v>
      </c>
      <c r="I39" s="22">
        <f t="shared" si="9"/>
        <v>1</v>
      </c>
      <c r="J39" s="22">
        <f t="shared" si="9"/>
        <v>1</v>
      </c>
      <c r="K39" s="22">
        <f t="shared" si="9"/>
        <v>1</v>
      </c>
      <c r="L39" s="22">
        <f t="shared" si="9"/>
        <v>1</v>
      </c>
      <c r="M39" s="22">
        <f t="shared" si="9"/>
        <v>1</v>
      </c>
      <c r="N39" s="22">
        <f t="shared" si="9"/>
        <v>1</v>
      </c>
      <c r="O39" s="22">
        <f t="shared" si="9"/>
        <v>1</v>
      </c>
      <c r="P39" s="22">
        <f t="shared" si="9"/>
        <v>1</v>
      </c>
      <c r="Q39" s="22">
        <f t="shared" si="9"/>
        <v>1</v>
      </c>
      <c r="R39" s="22">
        <f t="shared" si="9"/>
        <v>1</v>
      </c>
      <c r="S39" s="22">
        <f t="shared" si="9"/>
        <v>1</v>
      </c>
      <c r="T39" s="22">
        <f t="shared" si="9"/>
        <v>1</v>
      </c>
      <c r="U39" s="22">
        <f t="shared" si="9"/>
        <v>1</v>
      </c>
      <c r="V39" s="22">
        <f t="shared" si="9"/>
        <v>1</v>
      </c>
      <c r="W39" s="22">
        <f t="shared" si="9"/>
        <v>1</v>
      </c>
      <c r="X39" s="22">
        <f t="shared" si="9"/>
        <v>1</v>
      </c>
      <c r="Y39" s="22">
        <f t="shared" si="9"/>
        <v>1</v>
      </c>
      <c r="Z39" s="22">
        <f t="shared" si="9"/>
        <v>1</v>
      </c>
      <c r="AA39" s="22">
        <f t="shared" si="9"/>
        <v>1</v>
      </c>
      <c r="AB39" s="22">
        <f t="shared" si="9"/>
        <v>1</v>
      </c>
      <c r="AC39" s="22">
        <f t="shared" si="9"/>
        <v>1</v>
      </c>
      <c r="AD39" s="22">
        <f t="shared" si="9"/>
        <v>25</v>
      </c>
      <c r="AE39" s="12"/>
      <c r="AF39" s="34">
        <f>SUM(AF35:AF38)</f>
        <v>1</v>
      </c>
    </row>
    <row r="40" spans="3:32">
      <c r="C40" s="1"/>
      <c r="D40" s="4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7"/>
    </row>
    <row r="41" spans="3:32">
      <c r="C41" s="1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92"/>
      <c r="AE41" s="92"/>
    </row>
    <row r="42" spans="3:3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92"/>
      <c r="AE42" s="92"/>
    </row>
    <row r="43" spans="3:32">
      <c r="C43" s="1"/>
      <c r="D43" s="1"/>
      <c r="E43" s="142" t="s">
        <v>26</v>
      </c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4"/>
      <c r="AD43" s="84"/>
      <c r="AE43" s="84"/>
    </row>
    <row r="44" spans="3:32" ht="23.25" customHeight="1">
      <c r="C44" s="1"/>
      <c r="D44" s="1"/>
      <c r="E44" s="145" t="s">
        <v>27</v>
      </c>
      <c r="F44" s="146"/>
      <c r="G44" s="146"/>
      <c r="H44" s="146"/>
      <c r="I44" s="147"/>
      <c r="J44" s="155" t="s">
        <v>28</v>
      </c>
      <c r="K44" s="156"/>
      <c r="L44" s="156"/>
      <c r="M44" s="156"/>
      <c r="N44" s="156"/>
      <c r="O44" s="156"/>
      <c r="P44" s="156"/>
      <c r="Q44" s="156"/>
      <c r="R44" s="156"/>
      <c r="S44" s="156"/>
      <c r="T44" s="154" t="s">
        <v>33</v>
      </c>
      <c r="U44" s="154"/>
      <c r="V44" s="154"/>
      <c r="W44" s="154"/>
      <c r="X44" s="154"/>
      <c r="Y44" s="154"/>
      <c r="Z44" s="154"/>
      <c r="AA44" s="154"/>
      <c r="AB44" s="154"/>
      <c r="AC44" s="154"/>
      <c r="AD44" s="84"/>
      <c r="AE44" s="84"/>
    </row>
    <row r="45" spans="3:32">
      <c r="C45" s="1"/>
      <c r="D45" s="1"/>
      <c r="E45" s="30" t="s">
        <v>6</v>
      </c>
      <c r="F45" s="30" t="s">
        <v>11</v>
      </c>
      <c r="G45" s="30" t="s">
        <v>21</v>
      </c>
      <c r="H45" s="30" t="s">
        <v>22</v>
      </c>
      <c r="I45" s="30" t="s">
        <v>23</v>
      </c>
      <c r="J45" s="38" t="s">
        <v>1</v>
      </c>
      <c r="K45" s="38" t="s">
        <v>2</v>
      </c>
      <c r="L45" s="38" t="s">
        <v>3</v>
      </c>
      <c r="M45" s="38" t="s">
        <v>7</v>
      </c>
      <c r="N45" s="38" t="s">
        <v>9</v>
      </c>
      <c r="O45" s="38" t="s">
        <v>12</v>
      </c>
      <c r="P45" s="38" t="s">
        <v>15</v>
      </c>
      <c r="Q45" s="38" t="s">
        <v>16</v>
      </c>
      <c r="R45" s="38" t="s">
        <v>17</v>
      </c>
      <c r="S45" s="38" t="s">
        <v>19</v>
      </c>
      <c r="T45" s="50" t="s">
        <v>4</v>
      </c>
      <c r="U45" s="50" t="s">
        <v>5</v>
      </c>
      <c r="V45" s="50" t="s">
        <v>8</v>
      </c>
      <c r="W45" s="50" t="s">
        <v>10</v>
      </c>
      <c r="X45" s="26" t="s">
        <v>13</v>
      </c>
      <c r="Y45" s="26" t="s">
        <v>14</v>
      </c>
      <c r="Z45" s="26" t="s">
        <v>18</v>
      </c>
      <c r="AA45" s="26" t="s">
        <v>20</v>
      </c>
      <c r="AB45" s="26" t="s">
        <v>24</v>
      </c>
      <c r="AC45" s="26" t="s">
        <v>25</v>
      </c>
      <c r="AD45" s="84"/>
      <c r="AE45" s="84"/>
    </row>
    <row r="46" spans="3:32">
      <c r="C46" s="1"/>
      <c r="D46" s="27" t="s">
        <v>35</v>
      </c>
      <c r="E46" s="150">
        <f>SUM(J35,O35,Y35,Z35,AA35)</f>
        <v>1</v>
      </c>
      <c r="F46" s="150"/>
      <c r="G46" s="150"/>
      <c r="H46" s="150"/>
      <c r="I46" s="150"/>
      <c r="J46" s="158">
        <f>SUM(E35,F35,G35,K35,M35,P35,S35,T35,U35,W35)</f>
        <v>5</v>
      </c>
      <c r="K46" s="159"/>
      <c r="L46" s="159"/>
      <c r="M46" s="159"/>
      <c r="N46" s="159"/>
      <c r="O46" s="159"/>
      <c r="P46" s="159"/>
      <c r="Q46" s="159"/>
      <c r="R46" s="159"/>
      <c r="S46" s="160"/>
      <c r="T46" s="150">
        <f>SUM(H35,I35,L35,N35,Q35,R35,V35,X35,AB35,AC35)</f>
        <v>2</v>
      </c>
      <c r="U46" s="150"/>
      <c r="V46" s="150"/>
      <c r="W46" s="150"/>
      <c r="X46" s="150"/>
      <c r="Y46" s="150"/>
      <c r="Z46" s="150"/>
      <c r="AA46" s="150"/>
      <c r="AB46" s="150"/>
      <c r="AC46" s="150"/>
      <c r="AD46" s="86">
        <f>SUM(E46,J46,T46)</f>
        <v>8</v>
      </c>
      <c r="AE46" s="99"/>
    </row>
    <row r="47" spans="3:32">
      <c r="C47" s="1"/>
      <c r="D47" s="96" t="s">
        <v>73</v>
      </c>
      <c r="E47" s="188">
        <f>SUM(J36,O36,Y36,Z36,AA36)</f>
        <v>0</v>
      </c>
      <c r="F47" s="188"/>
      <c r="G47" s="188"/>
      <c r="H47" s="188"/>
      <c r="I47" s="188"/>
      <c r="J47" s="191">
        <f>SUM(E36,F36,G36,K36,M36,P36,S36,T36,U36,W36)</f>
        <v>0</v>
      </c>
      <c r="K47" s="192"/>
      <c r="L47" s="192"/>
      <c r="M47" s="192"/>
      <c r="N47" s="192"/>
      <c r="O47" s="192"/>
      <c r="P47" s="192"/>
      <c r="Q47" s="192"/>
      <c r="R47" s="192"/>
      <c r="S47" s="193"/>
      <c r="T47" s="188">
        <f>SUM(H36,I36,L36,N36,Q36,R36,V36,X36,AB36,AC36)</f>
        <v>0</v>
      </c>
      <c r="U47" s="188"/>
      <c r="V47" s="188"/>
      <c r="W47" s="188"/>
      <c r="X47" s="188"/>
      <c r="Y47" s="188"/>
      <c r="Z47" s="188"/>
      <c r="AA47" s="188"/>
      <c r="AB47" s="188"/>
      <c r="AC47" s="188"/>
      <c r="AD47" s="98">
        <f>SUM(E47,J47,T47)</f>
        <v>0</v>
      </c>
      <c r="AE47" s="99"/>
    </row>
    <row r="48" spans="3:32" ht="15.75" customHeight="1">
      <c r="C48" s="1"/>
      <c r="D48" s="28" t="s">
        <v>31</v>
      </c>
      <c r="E48" s="164">
        <f>SUM(J37,O37,Y37,Z37,AA37)</f>
        <v>4</v>
      </c>
      <c r="F48" s="164"/>
      <c r="G48" s="164"/>
      <c r="H48" s="164"/>
      <c r="I48" s="164"/>
      <c r="J48" s="161">
        <f>SUM(E37,F37,G37,K37,M37,P37,S37,T37,U37,W37)</f>
        <v>4</v>
      </c>
      <c r="K48" s="162"/>
      <c r="L48" s="162"/>
      <c r="M48" s="162"/>
      <c r="N48" s="162"/>
      <c r="O48" s="162"/>
      <c r="P48" s="162"/>
      <c r="Q48" s="162"/>
      <c r="R48" s="162"/>
      <c r="S48" s="163"/>
      <c r="T48" s="164">
        <f>SUM(H37,I37,L37,N37,Q37,R37,V37,X37,AB37,AC37)</f>
        <v>8</v>
      </c>
      <c r="U48" s="164"/>
      <c r="V48" s="164"/>
      <c r="W48" s="164"/>
      <c r="X48" s="164"/>
      <c r="Y48" s="164"/>
      <c r="Z48" s="164"/>
      <c r="AA48" s="164"/>
      <c r="AB48" s="164"/>
      <c r="AC48" s="164"/>
      <c r="AD48" s="87">
        <f>SUM(E48,J48,T48)</f>
        <v>16</v>
      </c>
      <c r="AE48" s="99"/>
    </row>
    <row r="49" spans="3:31" ht="18.75">
      <c r="C49" s="1"/>
      <c r="D49" s="42" t="s">
        <v>32</v>
      </c>
      <c r="E49" s="149">
        <f>SUM(J38,O38,Y38,Z38,AA38)</f>
        <v>0</v>
      </c>
      <c r="F49" s="149"/>
      <c r="G49" s="149"/>
      <c r="H49" s="149"/>
      <c r="I49" s="149"/>
      <c r="J49" s="165">
        <f>SUM(E38,F38,G38,K38,M38,P38,S38,T38,U38,W38)</f>
        <v>1</v>
      </c>
      <c r="K49" s="166"/>
      <c r="L49" s="166"/>
      <c r="M49" s="166"/>
      <c r="N49" s="166"/>
      <c r="O49" s="166"/>
      <c r="P49" s="166"/>
      <c r="Q49" s="166"/>
      <c r="R49" s="166"/>
      <c r="S49" s="167"/>
      <c r="T49" s="149">
        <f>SUM(H38,I38,L38,N38,Q38,R38,V38,X38,AB38,AC38)</f>
        <v>0</v>
      </c>
      <c r="U49" s="149"/>
      <c r="V49" s="149"/>
      <c r="W49" s="149"/>
      <c r="X49" s="149"/>
      <c r="Y49" s="149"/>
      <c r="Z49" s="149"/>
      <c r="AA49" s="149"/>
      <c r="AB49" s="149"/>
      <c r="AC49" s="149"/>
      <c r="AD49" s="88">
        <f>SUM(E49,J49,T49)</f>
        <v>1</v>
      </c>
      <c r="AE49" s="99"/>
    </row>
    <row r="50" spans="3:31">
      <c r="C50" s="1"/>
      <c r="D50" s="25" t="s">
        <v>29</v>
      </c>
      <c r="E50" s="148">
        <f>SUM(E46:I49)</f>
        <v>5</v>
      </c>
      <c r="F50" s="148"/>
      <c r="G50" s="148"/>
      <c r="H50" s="148"/>
      <c r="I50" s="148"/>
      <c r="J50" s="151">
        <f>SUM(J46:S49)</f>
        <v>10</v>
      </c>
      <c r="K50" s="152"/>
      <c r="L50" s="152"/>
      <c r="M50" s="152"/>
      <c r="N50" s="152"/>
      <c r="O50" s="152"/>
      <c r="P50" s="152"/>
      <c r="Q50" s="152"/>
      <c r="R50" s="152"/>
      <c r="S50" s="153"/>
      <c r="T50" s="148">
        <f>SUM(T46:AC49)</f>
        <v>10</v>
      </c>
      <c r="U50" s="148"/>
      <c r="V50" s="148"/>
      <c r="W50" s="148"/>
      <c r="X50" s="148"/>
      <c r="Y50" s="148"/>
      <c r="Z50" s="148"/>
      <c r="AA50" s="148"/>
      <c r="AB50" s="148"/>
      <c r="AC50" s="148"/>
      <c r="AD50" s="82">
        <f>SUM(E50,J50,T50)</f>
        <v>25</v>
      </c>
      <c r="AE50" s="99"/>
    </row>
    <row r="51" spans="3:3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3" spans="3:31" ht="38.25" customHeight="1">
      <c r="D53" s="63" t="s">
        <v>58</v>
      </c>
      <c r="E53" s="47" t="s">
        <v>37</v>
      </c>
      <c r="F53" s="48" t="s">
        <v>28</v>
      </c>
      <c r="G53" s="49" t="s">
        <v>33</v>
      </c>
    </row>
    <row r="54" spans="3:31">
      <c r="D54" s="27" t="s">
        <v>35</v>
      </c>
      <c r="E54" s="37">
        <f>E46/$E$50</f>
        <v>0.2</v>
      </c>
      <c r="F54" s="37">
        <f>J46/$J$50</f>
        <v>0.5</v>
      </c>
      <c r="G54" s="37">
        <f>T46/$T$50</f>
        <v>0.2</v>
      </c>
    </row>
    <row r="55" spans="3:31">
      <c r="D55" s="106" t="s">
        <v>71</v>
      </c>
      <c r="E55" s="37">
        <f>E47/$E$50</f>
        <v>0</v>
      </c>
      <c r="F55" s="37">
        <f>J47/$J$50</f>
        <v>0</v>
      </c>
      <c r="G55" s="37">
        <f>T47/$T$50</f>
        <v>0</v>
      </c>
    </row>
    <row r="56" spans="3:31">
      <c r="D56" s="75" t="s">
        <v>56</v>
      </c>
      <c r="E56" s="40">
        <f>E48/$E$50</f>
        <v>0.8</v>
      </c>
      <c r="F56" s="40">
        <f>J48/$J$50</f>
        <v>0.4</v>
      </c>
      <c r="G56" s="40">
        <f>T48/$T$50</f>
        <v>0.8</v>
      </c>
    </row>
    <row r="57" spans="3:31" ht="18.75">
      <c r="D57" s="42" t="s">
        <v>32</v>
      </c>
      <c r="E57" s="16">
        <f>E49/$E$50</f>
        <v>0</v>
      </c>
      <c r="F57" s="16">
        <f>J49/$J$50</f>
        <v>0.1</v>
      </c>
      <c r="G57" s="16">
        <f>T49/$T$50</f>
        <v>0</v>
      </c>
    </row>
    <row r="58" spans="3:31">
      <c r="E58" s="107">
        <f>SUM(E54:E57)</f>
        <v>1</v>
      </c>
      <c r="F58" s="107">
        <f>SUM(F54:F57)</f>
        <v>1</v>
      </c>
      <c r="G58" s="107">
        <f>SUM(G54:G57)</f>
        <v>1</v>
      </c>
    </row>
    <row r="77" spans="4:4">
      <c r="D77" s="133"/>
    </row>
  </sheetData>
  <mergeCells count="35">
    <mergeCell ref="T47:AC47"/>
    <mergeCell ref="J47:S47"/>
    <mergeCell ref="AI12:AJ12"/>
    <mergeCell ref="E43:AC43"/>
    <mergeCell ref="C10:D10"/>
    <mergeCell ref="E10:I10"/>
    <mergeCell ref="J10:N10"/>
    <mergeCell ref="O10:S10"/>
    <mergeCell ref="T10:X10"/>
    <mergeCell ref="Y10:AC10"/>
    <mergeCell ref="AD10:AG10"/>
    <mergeCell ref="D2:AF2"/>
    <mergeCell ref="E7:P7"/>
    <mergeCell ref="E8:P8"/>
    <mergeCell ref="R8:V8"/>
    <mergeCell ref="X8:Y8"/>
    <mergeCell ref="AD8:AI8"/>
    <mergeCell ref="R7:V7"/>
    <mergeCell ref="X7:Y7"/>
    <mergeCell ref="T44:AC44"/>
    <mergeCell ref="J44:S44"/>
    <mergeCell ref="T46:AC46"/>
    <mergeCell ref="E49:I49"/>
    <mergeCell ref="E50:I50"/>
    <mergeCell ref="E48:I48"/>
    <mergeCell ref="E44:I44"/>
    <mergeCell ref="E46:I46"/>
    <mergeCell ref="E47:I47"/>
    <mergeCell ref="T48:AC48"/>
    <mergeCell ref="T49:AC49"/>
    <mergeCell ref="T50:AC50"/>
    <mergeCell ref="J46:S46"/>
    <mergeCell ref="J48:S48"/>
    <mergeCell ref="J49:S49"/>
    <mergeCell ref="J50:S50"/>
  </mergeCells>
  <dataValidations count="1">
    <dataValidation type="list" allowBlank="1" showInputMessage="1" showErrorMessage="1" sqref="E12:AC21" xr:uid="{4F640C02-E9DD-DE47-B336-CF778DE3BB77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62"/>
  <sheetViews>
    <sheetView zoomScale="72" zoomScaleNormal="72" workbookViewId="0">
      <selection activeCell="E8" sqref="E7:P8"/>
    </sheetView>
  </sheetViews>
  <sheetFormatPr baseColWidth="10" defaultRowHeight="1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12" t="s">
        <v>61</v>
      </c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</row>
    <row r="6" spans="3:35">
      <c r="AD6" s="213"/>
      <c r="AE6" s="213"/>
      <c r="AF6" s="213"/>
    </row>
    <row r="7" spans="3:35" ht="22.15" customHeight="1">
      <c r="D7" s="126" t="s">
        <v>67</v>
      </c>
      <c r="E7" s="176" t="s">
        <v>94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8"/>
      <c r="R7" s="175" t="s">
        <v>68</v>
      </c>
      <c r="S7" s="175"/>
      <c r="T7" s="175"/>
      <c r="U7" s="175"/>
      <c r="V7" s="175"/>
      <c r="X7" s="171">
        <v>1</v>
      </c>
      <c r="Y7" s="172"/>
      <c r="AD7" s="137"/>
    </row>
    <row r="8" spans="3:35" ht="22.15" customHeight="1">
      <c r="D8" s="127" t="s">
        <v>47</v>
      </c>
      <c r="E8" s="174" t="s">
        <v>95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6"/>
      <c r="R8" s="175" t="s">
        <v>74</v>
      </c>
      <c r="S8" s="175"/>
      <c r="T8" s="175"/>
      <c r="U8" s="175"/>
      <c r="V8" s="175"/>
      <c r="X8" s="171" t="s">
        <v>96</v>
      </c>
      <c r="Y8" s="172"/>
      <c r="Z8" s="68"/>
      <c r="AA8" s="213"/>
      <c r="AB8" s="213"/>
      <c r="AC8" s="213"/>
      <c r="AD8" s="170"/>
      <c r="AE8" s="170"/>
      <c r="AF8" s="170"/>
      <c r="AG8" s="170"/>
      <c r="AH8" s="170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>
      <c r="C10" s="199" t="s">
        <v>38</v>
      </c>
      <c r="D10" s="200"/>
      <c r="E10" s="201" t="s">
        <v>76</v>
      </c>
      <c r="F10" s="202"/>
      <c r="G10" s="202"/>
      <c r="H10" s="202"/>
      <c r="I10" s="203"/>
      <c r="J10" s="201" t="s">
        <v>77</v>
      </c>
      <c r="K10" s="202"/>
      <c r="L10" s="202"/>
      <c r="M10" s="202"/>
      <c r="N10" s="203"/>
      <c r="O10" s="204" t="s">
        <v>81</v>
      </c>
      <c r="P10" s="205"/>
      <c r="Q10" s="205"/>
      <c r="R10" s="205"/>
      <c r="S10" s="206"/>
      <c r="T10" s="204" t="s">
        <v>82</v>
      </c>
      <c r="U10" s="205"/>
      <c r="V10" s="205"/>
      <c r="W10" s="205"/>
      <c r="X10" s="206"/>
      <c r="Y10" s="195" t="s">
        <v>80</v>
      </c>
      <c r="Z10" s="196"/>
      <c r="AA10" s="196"/>
      <c r="AB10" s="196"/>
      <c r="AC10" s="197"/>
      <c r="AD10" s="198" t="s">
        <v>41</v>
      </c>
      <c r="AE10" s="198"/>
      <c r="AF10" s="198"/>
    </row>
    <row r="11" spans="3:35" ht="15.75" thickBot="1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1" t="s">
        <v>42</v>
      </c>
      <c r="AF11" s="123" t="s">
        <v>45</v>
      </c>
    </row>
    <row r="12" spans="3:35">
      <c r="C12" s="57">
        <v>1</v>
      </c>
      <c r="D12" s="55" t="s">
        <v>91</v>
      </c>
      <c r="E12" s="67" t="s">
        <v>51</v>
      </c>
      <c r="F12" s="67" t="s">
        <v>44</v>
      </c>
      <c r="G12" s="67" t="s">
        <v>51</v>
      </c>
      <c r="H12" s="67" t="s">
        <v>44</v>
      </c>
      <c r="I12" s="67" t="s">
        <v>51</v>
      </c>
      <c r="J12" s="67" t="s">
        <v>44</v>
      </c>
      <c r="K12" s="67" t="s">
        <v>44</v>
      </c>
      <c r="L12" s="67" t="s">
        <v>51</v>
      </c>
      <c r="M12" s="67" t="s">
        <v>51</v>
      </c>
      <c r="N12" s="67" t="s">
        <v>51</v>
      </c>
      <c r="O12" s="67" t="s">
        <v>51</v>
      </c>
      <c r="P12" s="67" t="s">
        <v>51</v>
      </c>
      <c r="Q12" s="67" t="s">
        <v>51</v>
      </c>
      <c r="R12" s="67" t="s">
        <v>51</v>
      </c>
      <c r="S12" s="67" t="s">
        <v>44</v>
      </c>
      <c r="T12" s="67" t="s">
        <v>44</v>
      </c>
      <c r="U12" s="67" t="s">
        <v>44</v>
      </c>
      <c r="V12" s="67" t="s">
        <v>51</v>
      </c>
      <c r="W12" s="67" t="s">
        <v>51</v>
      </c>
      <c r="X12" s="67" t="s">
        <v>44</v>
      </c>
      <c r="Y12" s="67" t="s">
        <v>44</v>
      </c>
      <c r="Z12" s="67" t="s">
        <v>44</v>
      </c>
      <c r="AA12" s="67" t="s">
        <v>51</v>
      </c>
      <c r="AB12" s="67" t="s">
        <v>52</v>
      </c>
      <c r="AC12" s="67" t="s">
        <v>52</v>
      </c>
      <c r="AD12" s="120">
        <f>COUNTIF(E12:AC12,"✔")</f>
        <v>13</v>
      </c>
      <c r="AE12" s="122">
        <f>COUNTIF(E12:AC12,"X")</f>
        <v>10</v>
      </c>
      <c r="AF12" s="124">
        <f>COUNTIF(E12:AC12,"–")</f>
        <v>2</v>
      </c>
      <c r="AH12" s="168" t="s">
        <v>46</v>
      </c>
      <c r="AI12" s="169"/>
    </row>
    <row r="13" spans="3:35" ht="15.75">
      <c r="C13" s="57">
        <v>2</v>
      </c>
      <c r="D13" s="55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120">
        <f t="shared" ref="AD13:AD21" si="0">COUNTIF(E13:AC13,"A")</f>
        <v>0</v>
      </c>
      <c r="AE13" s="122">
        <f>COUNTIF(E13:AC13,"X")</f>
        <v>0</v>
      </c>
      <c r="AF13" s="124">
        <f t="shared" ref="AF13:AF14" si="1">COUNTIF(F13:AD13,"O")</f>
        <v>0</v>
      </c>
      <c r="AH13" s="78" t="s">
        <v>48</v>
      </c>
      <c r="AI13" s="71" t="s">
        <v>51</v>
      </c>
    </row>
    <row r="14" spans="3:35" ht="15.75">
      <c r="C14" s="57">
        <v>3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0">
        <f t="shared" si="0"/>
        <v>0</v>
      </c>
      <c r="AE14" s="122">
        <f t="shared" ref="AE14:AE21" si="2">COUNTIF(E14:AC14,"X")</f>
        <v>0</v>
      </c>
      <c r="AF14" s="124">
        <f t="shared" si="1"/>
        <v>0</v>
      </c>
      <c r="AH14" s="78" t="s">
        <v>49</v>
      </c>
      <c r="AI14" s="72" t="s">
        <v>44</v>
      </c>
    </row>
    <row r="15" spans="3:35" ht="19.5" thickBot="1">
      <c r="C15" s="57">
        <v>4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0">
        <f t="shared" si="0"/>
        <v>0</v>
      </c>
      <c r="AE15" s="122">
        <f t="shared" si="2"/>
        <v>0</v>
      </c>
      <c r="AF15" s="124">
        <f>COUNTIF(F15:AD15,"O")</f>
        <v>0</v>
      </c>
      <c r="AH15" s="79" t="s">
        <v>50</v>
      </c>
      <c r="AI15" s="74" t="s">
        <v>52</v>
      </c>
    </row>
    <row r="16" spans="3:35">
      <c r="C16" s="57">
        <v>5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0">
        <f t="shared" si="0"/>
        <v>0</v>
      </c>
      <c r="AE16" s="122">
        <f t="shared" si="2"/>
        <v>0</v>
      </c>
      <c r="AF16" s="124">
        <f t="shared" ref="AF16:AF21" si="3">COUNTIF(F16:AD16,"O")</f>
        <v>0</v>
      </c>
      <c r="AH16" s="62"/>
    </row>
    <row r="17" spans="3:32"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0">
        <f t="shared" si="0"/>
        <v>0</v>
      </c>
      <c r="AE17" s="122">
        <f t="shared" si="2"/>
        <v>0</v>
      </c>
      <c r="AF17" s="124">
        <f t="shared" si="3"/>
        <v>0</v>
      </c>
    </row>
    <row r="18" spans="3:32"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0">
        <f t="shared" si="0"/>
        <v>0</v>
      </c>
      <c r="AE18" s="122">
        <f t="shared" si="2"/>
        <v>0</v>
      </c>
      <c r="AF18" s="124">
        <f t="shared" si="3"/>
        <v>0</v>
      </c>
    </row>
    <row r="19" spans="3:32"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0">
        <f t="shared" si="0"/>
        <v>0</v>
      </c>
      <c r="AE19" s="122">
        <f t="shared" si="2"/>
        <v>0</v>
      </c>
      <c r="AF19" s="124">
        <f t="shared" si="3"/>
        <v>0</v>
      </c>
    </row>
    <row r="20" spans="3:32"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0">
        <f t="shared" si="0"/>
        <v>0</v>
      </c>
      <c r="AE20" s="122">
        <f t="shared" si="2"/>
        <v>0</v>
      </c>
      <c r="AF20" s="124">
        <f t="shared" si="3"/>
        <v>0</v>
      </c>
    </row>
    <row r="21" spans="3:32"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0">
        <f t="shared" si="0"/>
        <v>0</v>
      </c>
      <c r="AE21" s="122">
        <f t="shared" si="2"/>
        <v>0</v>
      </c>
      <c r="AF21" s="124">
        <f t="shared" si="3"/>
        <v>0</v>
      </c>
    </row>
    <row r="22" spans="3:32"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3:3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3:32" ht="31.5" customHeight="1">
      <c r="C24" s="1"/>
      <c r="D24" s="9" t="s">
        <v>0</v>
      </c>
      <c r="E24" s="8" t="s">
        <v>1</v>
      </c>
      <c r="F24" s="8" t="s">
        <v>2</v>
      </c>
      <c r="G24" s="8" t="s">
        <v>3</v>
      </c>
      <c r="H24" s="8" t="s">
        <v>4</v>
      </c>
      <c r="I24" s="8" t="s">
        <v>5</v>
      </c>
      <c r="J24" s="8" t="s">
        <v>6</v>
      </c>
      <c r="K24" s="8" t="s">
        <v>7</v>
      </c>
      <c r="L24" s="8" t="s">
        <v>8</v>
      </c>
      <c r="M24" s="8" t="s">
        <v>9</v>
      </c>
      <c r="N24" s="8" t="s">
        <v>10</v>
      </c>
      <c r="O24" s="8" t="s">
        <v>11</v>
      </c>
      <c r="P24" s="8" t="s">
        <v>12</v>
      </c>
      <c r="Q24" s="8" t="s">
        <v>13</v>
      </c>
      <c r="R24" s="8" t="s">
        <v>14</v>
      </c>
      <c r="S24" s="8" t="s">
        <v>15</v>
      </c>
      <c r="T24" s="8" t="s">
        <v>16</v>
      </c>
      <c r="U24" s="8" t="s">
        <v>17</v>
      </c>
      <c r="V24" s="8" t="s">
        <v>18</v>
      </c>
      <c r="W24" s="8" t="s">
        <v>19</v>
      </c>
      <c r="X24" s="8" t="s">
        <v>20</v>
      </c>
      <c r="Y24" s="8" t="s">
        <v>21</v>
      </c>
      <c r="Z24" s="8" t="s">
        <v>22</v>
      </c>
      <c r="AA24" s="8" t="s">
        <v>23</v>
      </c>
      <c r="AB24" s="8" t="s">
        <v>24</v>
      </c>
      <c r="AC24" s="8" t="s">
        <v>25</v>
      </c>
      <c r="AD24" s="31" t="s">
        <v>30</v>
      </c>
      <c r="AE24" s="6" t="s">
        <v>36</v>
      </c>
    </row>
    <row r="25" spans="3:32">
      <c r="C25" s="1"/>
      <c r="D25" s="10" t="s">
        <v>35</v>
      </c>
      <c r="E25" s="12">
        <f t="shared" ref="E25:AC25" si="4">COUNTIF(E12:E21,"✔")</f>
        <v>1</v>
      </c>
      <c r="F25" s="12">
        <f t="shared" si="4"/>
        <v>0</v>
      </c>
      <c r="G25" s="12">
        <f t="shared" si="4"/>
        <v>1</v>
      </c>
      <c r="H25" s="12">
        <f t="shared" si="4"/>
        <v>0</v>
      </c>
      <c r="I25" s="12">
        <f t="shared" si="4"/>
        <v>1</v>
      </c>
      <c r="J25" s="12">
        <f t="shared" si="4"/>
        <v>0</v>
      </c>
      <c r="K25" s="12">
        <f t="shared" si="4"/>
        <v>0</v>
      </c>
      <c r="L25" s="12">
        <f t="shared" si="4"/>
        <v>1</v>
      </c>
      <c r="M25" s="12">
        <f t="shared" si="4"/>
        <v>1</v>
      </c>
      <c r="N25" s="12">
        <f t="shared" si="4"/>
        <v>1</v>
      </c>
      <c r="O25" s="12">
        <f t="shared" si="4"/>
        <v>1</v>
      </c>
      <c r="P25" s="12">
        <f t="shared" si="4"/>
        <v>1</v>
      </c>
      <c r="Q25" s="12">
        <f t="shared" si="4"/>
        <v>1</v>
      </c>
      <c r="R25" s="12">
        <f t="shared" si="4"/>
        <v>1</v>
      </c>
      <c r="S25" s="12">
        <f t="shared" si="4"/>
        <v>0</v>
      </c>
      <c r="T25" s="12">
        <f t="shared" si="4"/>
        <v>0</v>
      </c>
      <c r="U25" s="12">
        <f t="shared" si="4"/>
        <v>0</v>
      </c>
      <c r="V25" s="12">
        <f t="shared" si="4"/>
        <v>1</v>
      </c>
      <c r="W25" s="12">
        <f t="shared" si="4"/>
        <v>1</v>
      </c>
      <c r="X25" s="12">
        <f t="shared" si="4"/>
        <v>0</v>
      </c>
      <c r="Y25" s="12">
        <f t="shared" si="4"/>
        <v>0</v>
      </c>
      <c r="Z25" s="12">
        <f t="shared" si="4"/>
        <v>0</v>
      </c>
      <c r="AA25" s="12">
        <f t="shared" si="4"/>
        <v>1</v>
      </c>
      <c r="AB25" s="12">
        <f t="shared" si="4"/>
        <v>0</v>
      </c>
      <c r="AC25" s="12">
        <f t="shared" si="4"/>
        <v>0</v>
      </c>
      <c r="AD25" s="20">
        <f>SUM(E25:AC25)</f>
        <v>13</v>
      </c>
      <c r="AE25" s="14">
        <f>AD25/$AD$28</f>
        <v>0.52</v>
      </c>
    </row>
    <row r="26" spans="3:32">
      <c r="C26" s="1"/>
      <c r="D26" s="69" t="s">
        <v>62</v>
      </c>
      <c r="E26" s="12">
        <f t="shared" ref="E26:AC26" si="5">COUNTIF(E12:E21,"X")</f>
        <v>0</v>
      </c>
      <c r="F26" s="12">
        <f t="shared" si="5"/>
        <v>1</v>
      </c>
      <c r="G26" s="12">
        <f t="shared" si="5"/>
        <v>0</v>
      </c>
      <c r="H26" s="12">
        <f t="shared" si="5"/>
        <v>1</v>
      </c>
      <c r="I26" s="12">
        <f t="shared" si="5"/>
        <v>0</v>
      </c>
      <c r="J26" s="12">
        <f t="shared" si="5"/>
        <v>1</v>
      </c>
      <c r="K26" s="12">
        <f t="shared" si="5"/>
        <v>1</v>
      </c>
      <c r="L26" s="12">
        <f t="shared" si="5"/>
        <v>0</v>
      </c>
      <c r="M26" s="12">
        <f t="shared" si="5"/>
        <v>0</v>
      </c>
      <c r="N26" s="12">
        <f t="shared" si="5"/>
        <v>0</v>
      </c>
      <c r="O26" s="12">
        <f t="shared" si="5"/>
        <v>0</v>
      </c>
      <c r="P26" s="12">
        <f t="shared" si="5"/>
        <v>0</v>
      </c>
      <c r="Q26" s="12">
        <f t="shared" si="5"/>
        <v>0</v>
      </c>
      <c r="R26" s="12">
        <f t="shared" si="5"/>
        <v>0</v>
      </c>
      <c r="S26" s="12">
        <f t="shared" si="5"/>
        <v>1</v>
      </c>
      <c r="T26" s="12">
        <f t="shared" si="5"/>
        <v>1</v>
      </c>
      <c r="U26" s="12">
        <f t="shared" si="5"/>
        <v>1</v>
      </c>
      <c r="V26" s="12">
        <f t="shared" si="5"/>
        <v>0</v>
      </c>
      <c r="W26" s="12">
        <f t="shared" si="5"/>
        <v>0</v>
      </c>
      <c r="X26" s="12">
        <f t="shared" si="5"/>
        <v>1</v>
      </c>
      <c r="Y26" s="12">
        <f t="shared" si="5"/>
        <v>1</v>
      </c>
      <c r="Z26" s="12">
        <f t="shared" si="5"/>
        <v>1</v>
      </c>
      <c r="AA26" s="12">
        <f t="shared" si="5"/>
        <v>0</v>
      </c>
      <c r="AB26" s="12">
        <f t="shared" si="5"/>
        <v>0</v>
      </c>
      <c r="AC26" s="12">
        <f t="shared" si="5"/>
        <v>0</v>
      </c>
      <c r="AD26" s="21">
        <f t="shared" ref="AD26:AD27" si="6">SUM(E26:AC26)</f>
        <v>10</v>
      </c>
      <c r="AE26" s="15">
        <f>AD26/$AD$28</f>
        <v>0.4</v>
      </c>
    </row>
    <row r="27" spans="3:32" ht="18.75">
      <c r="C27" s="1"/>
      <c r="D27" s="43" t="s">
        <v>32</v>
      </c>
      <c r="E27" s="12">
        <f t="shared" ref="E27:AC27" si="7">COUNTIF(E12:E21,"–")</f>
        <v>0</v>
      </c>
      <c r="F27" s="12">
        <f t="shared" si="7"/>
        <v>0</v>
      </c>
      <c r="G27" s="12">
        <f t="shared" si="7"/>
        <v>0</v>
      </c>
      <c r="H27" s="12">
        <f t="shared" si="7"/>
        <v>0</v>
      </c>
      <c r="I27" s="12">
        <f t="shared" si="7"/>
        <v>0</v>
      </c>
      <c r="J27" s="12">
        <f t="shared" si="7"/>
        <v>0</v>
      </c>
      <c r="K27" s="12">
        <f t="shared" si="7"/>
        <v>0</v>
      </c>
      <c r="L27" s="12">
        <f t="shared" si="7"/>
        <v>0</v>
      </c>
      <c r="M27" s="12">
        <f t="shared" si="7"/>
        <v>0</v>
      </c>
      <c r="N27" s="12">
        <f t="shared" si="7"/>
        <v>0</v>
      </c>
      <c r="O27" s="12">
        <f t="shared" si="7"/>
        <v>0</v>
      </c>
      <c r="P27" s="12">
        <f t="shared" si="7"/>
        <v>0</v>
      </c>
      <c r="Q27" s="12">
        <f t="shared" si="7"/>
        <v>0</v>
      </c>
      <c r="R27" s="12">
        <f t="shared" si="7"/>
        <v>0</v>
      </c>
      <c r="S27" s="12">
        <f t="shared" si="7"/>
        <v>0</v>
      </c>
      <c r="T27" s="12">
        <f t="shared" si="7"/>
        <v>0</v>
      </c>
      <c r="U27" s="12">
        <f t="shared" si="7"/>
        <v>0</v>
      </c>
      <c r="V27" s="12">
        <f t="shared" si="7"/>
        <v>0</v>
      </c>
      <c r="W27" s="12">
        <f t="shared" si="7"/>
        <v>0</v>
      </c>
      <c r="X27" s="12">
        <f t="shared" si="7"/>
        <v>0</v>
      </c>
      <c r="Y27" s="12">
        <f t="shared" si="7"/>
        <v>0</v>
      </c>
      <c r="Z27" s="12">
        <f t="shared" si="7"/>
        <v>0</v>
      </c>
      <c r="AA27" s="12">
        <f t="shared" si="7"/>
        <v>0</v>
      </c>
      <c r="AB27" s="12">
        <f t="shared" si="7"/>
        <v>1</v>
      </c>
      <c r="AC27" s="12">
        <f t="shared" si="7"/>
        <v>1</v>
      </c>
      <c r="AD27" s="44">
        <f t="shared" si="6"/>
        <v>2</v>
      </c>
      <c r="AE27" s="17">
        <f t="shared" ref="AE27:AE28" si="8">AD27/$AD$28</f>
        <v>0.08</v>
      </c>
    </row>
    <row r="28" spans="3:32">
      <c r="C28" s="1"/>
      <c r="D28" s="13" t="s">
        <v>30</v>
      </c>
      <c r="E28" s="22">
        <f t="shared" ref="E28:AD28" si="9">SUM(E25:E27)</f>
        <v>1</v>
      </c>
      <c r="F28" s="22">
        <f t="shared" si="9"/>
        <v>1</v>
      </c>
      <c r="G28" s="22">
        <f t="shared" si="9"/>
        <v>1</v>
      </c>
      <c r="H28" s="22">
        <f t="shared" si="9"/>
        <v>1</v>
      </c>
      <c r="I28" s="22">
        <f t="shared" si="9"/>
        <v>1</v>
      </c>
      <c r="J28" s="22">
        <f t="shared" si="9"/>
        <v>1</v>
      </c>
      <c r="K28" s="22">
        <f t="shared" si="9"/>
        <v>1</v>
      </c>
      <c r="L28" s="22">
        <f t="shared" si="9"/>
        <v>1</v>
      </c>
      <c r="M28" s="22">
        <f t="shared" si="9"/>
        <v>1</v>
      </c>
      <c r="N28" s="22">
        <f t="shared" si="9"/>
        <v>1</v>
      </c>
      <c r="O28" s="22">
        <f t="shared" si="9"/>
        <v>1</v>
      </c>
      <c r="P28" s="22">
        <f t="shared" si="9"/>
        <v>1</v>
      </c>
      <c r="Q28" s="22">
        <f t="shared" si="9"/>
        <v>1</v>
      </c>
      <c r="R28" s="22">
        <f t="shared" si="9"/>
        <v>1</v>
      </c>
      <c r="S28" s="22">
        <f t="shared" si="9"/>
        <v>1</v>
      </c>
      <c r="T28" s="22">
        <f t="shared" si="9"/>
        <v>1</v>
      </c>
      <c r="U28" s="22">
        <f t="shared" si="9"/>
        <v>1</v>
      </c>
      <c r="V28" s="22">
        <f t="shared" si="9"/>
        <v>1</v>
      </c>
      <c r="W28" s="22">
        <f t="shared" si="9"/>
        <v>1</v>
      </c>
      <c r="X28" s="22">
        <f t="shared" si="9"/>
        <v>1</v>
      </c>
      <c r="Y28" s="22">
        <f t="shared" si="9"/>
        <v>1</v>
      </c>
      <c r="Z28" s="22">
        <f t="shared" si="9"/>
        <v>1</v>
      </c>
      <c r="AA28" s="22">
        <f t="shared" si="9"/>
        <v>1</v>
      </c>
      <c r="AB28" s="22">
        <f t="shared" si="9"/>
        <v>1</v>
      </c>
      <c r="AC28" s="22">
        <f t="shared" si="9"/>
        <v>1</v>
      </c>
      <c r="AD28" s="23">
        <f t="shared" si="9"/>
        <v>25</v>
      </c>
      <c r="AE28" s="34">
        <f t="shared" si="8"/>
        <v>1</v>
      </c>
    </row>
    <row r="29" spans="3:32">
      <c r="C29" s="1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7"/>
    </row>
    <row r="30" spans="3:32">
      <c r="C30" s="1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"/>
    </row>
    <row r="31" spans="3:3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3:32">
      <c r="C32" s="1"/>
      <c r="D32" s="1"/>
      <c r="E32" s="142" t="s">
        <v>26</v>
      </c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4"/>
    </row>
    <row r="33" spans="3:30" ht="23.25" customHeight="1">
      <c r="C33" s="1"/>
      <c r="D33" s="1"/>
      <c r="E33" s="145" t="s">
        <v>27</v>
      </c>
      <c r="F33" s="146"/>
      <c r="G33" s="146"/>
      <c r="H33" s="146"/>
      <c r="I33" s="146"/>
      <c r="J33" s="147"/>
      <c r="K33" s="210" t="s">
        <v>28</v>
      </c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07" t="s">
        <v>33</v>
      </c>
      <c r="W33" s="208"/>
      <c r="X33" s="208"/>
      <c r="Y33" s="208"/>
      <c r="Z33" s="208"/>
      <c r="AA33" s="208"/>
      <c r="AB33" s="208"/>
      <c r="AC33" s="209"/>
    </row>
    <row r="34" spans="3:30">
      <c r="C34" s="1"/>
      <c r="D34" s="1"/>
      <c r="E34" s="30" t="s">
        <v>1</v>
      </c>
      <c r="F34" s="30" t="s">
        <v>6</v>
      </c>
      <c r="G34" s="30" t="s">
        <v>11</v>
      </c>
      <c r="H34" s="30" t="s">
        <v>16</v>
      </c>
      <c r="I34" s="30" t="s">
        <v>21</v>
      </c>
      <c r="J34" s="11" t="s">
        <v>23</v>
      </c>
      <c r="K34" s="38" t="s">
        <v>2</v>
      </c>
      <c r="L34" s="38" t="s">
        <v>3</v>
      </c>
      <c r="M34" s="38" t="s">
        <v>7</v>
      </c>
      <c r="N34" s="38" t="s">
        <v>8</v>
      </c>
      <c r="O34" s="38" t="s">
        <v>9</v>
      </c>
      <c r="P34" s="38" t="s">
        <v>12</v>
      </c>
      <c r="Q34" s="38" t="s">
        <v>13</v>
      </c>
      <c r="R34" s="38" t="s">
        <v>14</v>
      </c>
      <c r="S34" s="38" t="s">
        <v>17</v>
      </c>
      <c r="T34" s="39" t="s">
        <v>19</v>
      </c>
      <c r="U34" s="39" t="s">
        <v>22</v>
      </c>
      <c r="V34" s="50" t="s">
        <v>4</v>
      </c>
      <c r="W34" s="50" t="s">
        <v>5</v>
      </c>
      <c r="X34" s="26" t="s">
        <v>10</v>
      </c>
      <c r="Y34" s="26" t="s">
        <v>15</v>
      </c>
      <c r="Z34" s="26" t="s">
        <v>18</v>
      </c>
      <c r="AA34" s="26" t="s">
        <v>20</v>
      </c>
      <c r="AB34" s="26" t="s">
        <v>24</v>
      </c>
      <c r="AC34" s="26" t="s">
        <v>25</v>
      </c>
    </row>
    <row r="35" spans="3:30">
      <c r="C35" s="1"/>
      <c r="D35" s="51" t="s">
        <v>35</v>
      </c>
      <c r="E35" s="150">
        <f>SUM(E25,J25,O25,T25,Y25,AA25)</f>
        <v>3</v>
      </c>
      <c r="F35" s="150"/>
      <c r="G35" s="150"/>
      <c r="H35" s="150"/>
      <c r="I35" s="150"/>
      <c r="J35" s="150"/>
      <c r="K35" s="150">
        <f>SUM(F25,G25,K25,L25,M25,P25,Q25,R25,U25,W25,Z25)</f>
        <v>7</v>
      </c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>
        <f>SUM(H25,I25,N25,S25,V25,X25,AB25,AC25)</f>
        <v>3</v>
      </c>
      <c r="W35" s="150"/>
      <c r="X35" s="150"/>
      <c r="Y35" s="150"/>
      <c r="Z35" s="150"/>
      <c r="AA35" s="150"/>
      <c r="AB35" s="150"/>
      <c r="AC35" s="150"/>
      <c r="AD35" s="19">
        <f>SUM(E35:AC35)</f>
        <v>13</v>
      </c>
    </row>
    <row r="36" spans="3:30" ht="15.75" customHeight="1">
      <c r="C36" s="1"/>
      <c r="D36" s="81" t="s">
        <v>57</v>
      </c>
      <c r="E36" s="164">
        <f>SUM(E26,J26,O26,T26,Y26,AA26)</f>
        <v>3</v>
      </c>
      <c r="F36" s="164"/>
      <c r="G36" s="164"/>
      <c r="H36" s="164"/>
      <c r="I36" s="164"/>
      <c r="J36" s="164"/>
      <c r="K36" s="164">
        <f>SUM(F26,G26,K26,L26,M26,P26,Q26,R26,U26,W26,Z26)</f>
        <v>4</v>
      </c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>
        <f>SUM(H26,I26,N26,S26,V26,X26,AB26,AC26)</f>
        <v>3</v>
      </c>
      <c r="W36" s="164"/>
      <c r="X36" s="164"/>
      <c r="Y36" s="164"/>
      <c r="Z36" s="164"/>
      <c r="AA36" s="164"/>
      <c r="AB36" s="164"/>
      <c r="AC36" s="164"/>
      <c r="AD36" s="24">
        <f t="shared" ref="AD36:AD37" si="10">SUM(E36:AC36)</f>
        <v>10</v>
      </c>
    </row>
    <row r="37" spans="3:30" ht="18.75">
      <c r="C37" s="1"/>
      <c r="D37" s="52" t="s">
        <v>32</v>
      </c>
      <c r="E37" s="149">
        <f>SUM(E27,J27,O27,T27,Y27,AA27)</f>
        <v>0</v>
      </c>
      <c r="F37" s="149"/>
      <c r="G37" s="149"/>
      <c r="H37" s="149"/>
      <c r="I37" s="149"/>
      <c r="J37" s="149"/>
      <c r="K37" s="149">
        <f>SUM(F27,G27,K27,L27,M27,P27,Q27,R27,U27,W27,Z27)</f>
        <v>0</v>
      </c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>
        <f>SUM(H27,I27,N27,S27,V27,X27,AB27,AC27)</f>
        <v>2</v>
      </c>
      <c r="W37" s="149"/>
      <c r="X37" s="149"/>
      <c r="Y37" s="149"/>
      <c r="Z37" s="149"/>
      <c r="AA37" s="149"/>
      <c r="AB37" s="149"/>
      <c r="AC37" s="149"/>
      <c r="AD37" s="41">
        <f t="shared" si="10"/>
        <v>2</v>
      </c>
    </row>
    <row r="38" spans="3:30">
      <c r="C38" s="1"/>
      <c r="D38" s="53" t="s">
        <v>29</v>
      </c>
      <c r="E38" s="194">
        <f>SUM(E35:J37)</f>
        <v>6</v>
      </c>
      <c r="F38" s="194"/>
      <c r="G38" s="194"/>
      <c r="H38" s="194"/>
      <c r="I38" s="194"/>
      <c r="J38" s="194"/>
      <c r="K38" s="194">
        <f>SUM(K35:U37)</f>
        <v>11</v>
      </c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>
        <f>SUM(V35:AC37)</f>
        <v>8</v>
      </c>
      <c r="W38" s="194"/>
      <c r="X38" s="194"/>
      <c r="Y38" s="194"/>
      <c r="Z38" s="194"/>
      <c r="AA38" s="194"/>
      <c r="AB38" s="194"/>
      <c r="AC38" s="194"/>
      <c r="AD38" s="18">
        <f>SUM(E38:AC38)</f>
        <v>25</v>
      </c>
    </row>
    <row r="39" spans="3:30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1" spans="3:30" ht="38.25" customHeight="1">
      <c r="E41" s="47" t="s">
        <v>37</v>
      </c>
      <c r="F41" s="48" t="s">
        <v>28</v>
      </c>
      <c r="G41" s="49" t="s">
        <v>33</v>
      </c>
    </row>
    <row r="42" spans="3:30">
      <c r="D42" s="27" t="s">
        <v>35</v>
      </c>
      <c r="E42" s="37">
        <f>E35/$E$38</f>
        <v>0.5</v>
      </c>
      <c r="F42" s="37">
        <f>K35/$K$38</f>
        <v>0.63636363636363635</v>
      </c>
      <c r="G42" s="37">
        <f>V35/$V$38</f>
        <v>0.375</v>
      </c>
    </row>
    <row r="43" spans="3:30">
      <c r="D43" s="75" t="s">
        <v>56</v>
      </c>
      <c r="E43" s="40">
        <f>E36/$E$38</f>
        <v>0.5</v>
      </c>
      <c r="F43" s="37">
        <f>K36/$K$38</f>
        <v>0.36363636363636365</v>
      </c>
      <c r="G43" s="37">
        <f>V36/$V$38</f>
        <v>0.375</v>
      </c>
    </row>
    <row r="44" spans="3:30" ht="18.75">
      <c r="D44" s="42" t="s">
        <v>32</v>
      </c>
      <c r="E44" s="16">
        <f>E37/$E$38</f>
        <v>0</v>
      </c>
      <c r="F44" s="37">
        <f>K37/$K$38</f>
        <v>0</v>
      </c>
      <c r="G44" s="37">
        <f>V37/$V$38</f>
        <v>0.25</v>
      </c>
    </row>
    <row r="45" spans="3:30">
      <c r="E45" s="107">
        <f>SUM(E42:E44)</f>
        <v>1</v>
      </c>
      <c r="F45" s="107">
        <f t="shared" ref="F45:G45" si="11">SUM(F42:F44)</f>
        <v>1</v>
      </c>
      <c r="G45" s="107">
        <f t="shared" si="11"/>
        <v>1</v>
      </c>
    </row>
    <row r="61" spans="4:30">
      <c r="D61" s="125"/>
    </row>
    <row r="62" spans="4:30">
      <c r="Z62" s="128"/>
      <c r="AA62" s="129"/>
      <c r="AB62" s="129"/>
      <c r="AC62" s="129"/>
      <c r="AD62" s="129"/>
    </row>
  </sheetData>
  <mergeCells count="34">
    <mergeCell ref="K36:U36"/>
    <mergeCell ref="E32:AC32"/>
    <mergeCell ref="E38:J38"/>
    <mergeCell ref="E36:J36"/>
    <mergeCell ref="V36:AC36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AH12:AI12"/>
    <mergeCell ref="V33:AC33"/>
    <mergeCell ref="K33:U33"/>
    <mergeCell ref="E33:J33"/>
    <mergeCell ref="E35:J35"/>
    <mergeCell ref="V35:AC35"/>
    <mergeCell ref="K35:U35"/>
    <mergeCell ref="Y10:AC10"/>
    <mergeCell ref="AD10:AF10"/>
    <mergeCell ref="C10:D10"/>
    <mergeCell ref="E10:I10"/>
    <mergeCell ref="J10:N10"/>
    <mergeCell ref="O10:S10"/>
    <mergeCell ref="T10:X10"/>
    <mergeCell ref="V37:AC37"/>
    <mergeCell ref="V38:AC38"/>
    <mergeCell ref="K37:U37"/>
    <mergeCell ref="K38:U38"/>
    <mergeCell ref="E37:J37"/>
  </mergeCells>
  <dataValidations count="1">
    <dataValidation type="list" allowBlank="1" showInputMessage="1" showErrorMessage="1" sqref="E12:AC21" xr:uid="{CF255ECB-62D3-5C44-9251-6DE5A756D152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69"/>
  <sheetViews>
    <sheetView zoomScale="72" zoomScaleNormal="72" workbookViewId="0">
      <selection activeCell="D6" sqref="D6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38" customFormat="1"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35" s="138" customFormat="1" ht="31.5">
      <c r="D2" s="221" t="s">
        <v>63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</row>
    <row r="3" spans="1:35" s="138" customFormat="1"/>
    <row r="4" spans="1:35" s="138" customFormat="1"/>
    <row r="5" spans="1:35" s="138" customFormat="1"/>
    <row r="6" spans="1:35" s="138" customFormat="1">
      <c r="AD6" s="140"/>
    </row>
    <row r="7" spans="1:35" ht="22.15" customHeight="1">
      <c r="D7" s="126" t="s">
        <v>67</v>
      </c>
      <c r="E7" s="176" t="s">
        <v>94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8"/>
      <c r="R7" s="175" t="s">
        <v>68</v>
      </c>
      <c r="S7" s="175"/>
      <c r="T7" s="175"/>
      <c r="U7" s="175"/>
      <c r="V7" s="175"/>
      <c r="X7" s="171">
        <v>2</v>
      </c>
      <c r="Y7" s="172"/>
      <c r="AD7" s="85"/>
    </row>
    <row r="8" spans="1:35" ht="22.15" customHeight="1">
      <c r="D8" s="127" t="s">
        <v>47</v>
      </c>
      <c r="E8" s="174" t="s">
        <v>95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56"/>
      <c r="R8" s="175" t="s">
        <v>74</v>
      </c>
      <c r="S8" s="175"/>
      <c r="T8" s="175"/>
      <c r="U8" s="175"/>
      <c r="V8" s="175"/>
      <c r="X8" s="171" t="s">
        <v>96</v>
      </c>
      <c r="Y8" s="172"/>
      <c r="Z8" s="68"/>
      <c r="AA8" s="68"/>
      <c r="AD8" s="170"/>
      <c r="AE8" s="170"/>
      <c r="AF8" s="170"/>
      <c r="AG8" s="170"/>
      <c r="AH8" s="170"/>
    </row>
    <row r="9" spans="1: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>
      <c r="A10" s="56"/>
      <c r="B10" s="56"/>
      <c r="C10" s="223" t="s">
        <v>38</v>
      </c>
      <c r="D10" s="224"/>
      <c r="E10" s="214" t="s">
        <v>76</v>
      </c>
      <c r="F10" s="215"/>
      <c r="G10" s="215"/>
      <c r="H10" s="215"/>
      <c r="I10" s="216"/>
      <c r="J10" s="214" t="s">
        <v>77</v>
      </c>
      <c r="K10" s="215"/>
      <c r="L10" s="215"/>
      <c r="M10" s="215"/>
      <c r="N10" s="216"/>
      <c r="O10" s="214" t="s">
        <v>78</v>
      </c>
      <c r="P10" s="215"/>
      <c r="Q10" s="215"/>
      <c r="R10" s="215"/>
      <c r="S10" s="216"/>
      <c r="T10" s="214" t="s">
        <v>79</v>
      </c>
      <c r="U10" s="215"/>
      <c r="V10" s="215"/>
      <c r="W10" s="215"/>
      <c r="X10" s="216"/>
      <c r="Y10" s="214" t="s">
        <v>80</v>
      </c>
      <c r="Z10" s="215"/>
      <c r="AA10" s="215"/>
      <c r="AB10" s="215"/>
      <c r="AC10" s="216"/>
      <c r="AD10" s="222" t="s">
        <v>41</v>
      </c>
      <c r="AE10" s="222"/>
      <c r="AF10" s="222"/>
    </row>
    <row r="11" spans="1:35" ht="15.75" thickBot="1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1" t="s">
        <v>42</v>
      </c>
      <c r="AF11" s="123" t="s">
        <v>45</v>
      </c>
    </row>
    <row r="12" spans="1:35" ht="18" customHeight="1">
      <c r="A12" s="56"/>
      <c r="B12" s="56"/>
      <c r="C12" s="57">
        <v>1</v>
      </c>
      <c r="D12" s="55" t="s">
        <v>92</v>
      </c>
      <c r="E12" s="67" t="s">
        <v>51</v>
      </c>
      <c r="F12" s="67" t="s">
        <v>51</v>
      </c>
      <c r="G12" s="67" t="s">
        <v>51</v>
      </c>
      <c r="H12" s="67" t="s">
        <v>51</v>
      </c>
      <c r="I12" s="67" t="s">
        <v>51</v>
      </c>
      <c r="J12" s="67" t="s">
        <v>44</v>
      </c>
      <c r="K12" s="67" t="s">
        <v>44</v>
      </c>
      <c r="L12" s="67" t="s">
        <v>44</v>
      </c>
      <c r="M12" s="67" t="s">
        <v>51</v>
      </c>
      <c r="N12" s="67" t="s">
        <v>51</v>
      </c>
      <c r="O12" s="67" t="s">
        <v>51</v>
      </c>
      <c r="P12" s="67" t="s">
        <v>44</v>
      </c>
      <c r="Q12" s="67" t="s">
        <v>44</v>
      </c>
      <c r="R12" s="67" t="s">
        <v>44</v>
      </c>
      <c r="S12" s="67" t="s">
        <v>51</v>
      </c>
      <c r="T12" s="67" t="s">
        <v>51</v>
      </c>
      <c r="U12" s="67" t="s">
        <v>51</v>
      </c>
      <c r="V12" s="67" t="s">
        <v>51</v>
      </c>
      <c r="W12" s="67" t="s">
        <v>51</v>
      </c>
      <c r="X12" s="67" t="s">
        <v>51</v>
      </c>
      <c r="Y12" s="67" t="s">
        <v>51</v>
      </c>
      <c r="Z12" s="67" t="s">
        <v>44</v>
      </c>
      <c r="AA12" s="67" t="s">
        <v>44</v>
      </c>
      <c r="AB12" s="67" t="s">
        <v>44</v>
      </c>
      <c r="AC12" s="67" t="s">
        <v>51</v>
      </c>
      <c r="AD12" s="120">
        <f>COUNTIF(E12:AC12,"✔")</f>
        <v>16</v>
      </c>
      <c r="AE12" s="122">
        <f>COUNTIF(E12:AC12,"X")</f>
        <v>9</v>
      </c>
      <c r="AF12" s="124">
        <f>COUNTIF(E12:AC12,"–")</f>
        <v>0</v>
      </c>
      <c r="AH12" s="168" t="s">
        <v>46</v>
      </c>
      <c r="AI12" s="169"/>
    </row>
    <row r="13" spans="1:35" ht="18" customHeight="1">
      <c r="A13" s="56"/>
      <c r="B13" s="56"/>
      <c r="C13" s="57">
        <v>2</v>
      </c>
      <c r="D13" s="55" t="s">
        <v>93</v>
      </c>
      <c r="E13" s="67" t="s">
        <v>51</v>
      </c>
      <c r="F13" s="67" t="s">
        <v>51</v>
      </c>
      <c r="G13" s="67" t="s">
        <v>51</v>
      </c>
      <c r="H13" s="67" t="s">
        <v>51</v>
      </c>
      <c r="I13" s="67" t="s">
        <v>51</v>
      </c>
      <c r="J13" s="67" t="s">
        <v>51</v>
      </c>
      <c r="K13" s="67" t="s">
        <v>51</v>
      </c>
      <c r="L13" s="67" t="s">
        <v>51</v>
      </c>
      <c r="M13" s="67" t="s">
        <v>44</v>
      </c>
      <c r="N13" s="67" t="s">
        <v>44</v>
      </c>
      <c r="O13" s="67" t="s">
        <v>44</v>
      </c>
      <c r="P13" s="67" t="s">
        <v>51</v>
      </c>
      <c r="Q13" s="67" t="s">
        <v>51</v>
      </c>
      <c r="R13" s="67" t="s">
        <v>51</v>
      </c>
      <c r="S13" s="67" t="s">
        <v>51</v>
      </c>
      <c r="T13" s="67" t="s">
        <v>51</v>
      </c>
      <c r="U13" s="67" t="s">
        <v>51</v>
      </c>
      <c r="V13" s="67" t="s">
        <v>51</v>
      </c>
      <c r="W13" s="67" t="s">
        <v>44</v>
      </c>
      <c r="X13" s="67" t="s">
        <v>44</v>
      </c>
      <c r="Y13" s="67" t="s">
        <v>51</v>
      </c>
      <c r="Z13" s="67" t="s">
        <v>51</v>
      </c>
      <c r="AA13" s="67" t="s">
        <v>51</v>
      </c>
      <c r="AB13" s="67" t="s">
        <v>51</v>
      </c>
      <c r="AC13" s="67" t="s">
        <v>51</v>
      </c>
      <c r="AD13" s="120">
        <f t="shared" ref="AD13:AD21" si="0">COUNTIF(E13:AC13,"✔")</f>
        <v>20</v>
      </c>
      <c r="AE13" s="122">
        <f t="shared" ref="AE13:AE21" si="1">COUNTIF(E13:AC13,"X")</f>
        <v>5</v>
      </c>
      <c r="AF13" s="124">
        <f t="shared" ref="AF13:AF21" si="2">COUNTIF(E13:AC13,"–")</f>
        <v>0</v>
      </c>
      <c r="AH13" s="78" t="s">
        <v>48</v>
      </c>
      <c r="AI13" s="71" t="s">
        <v>51</v>
      </c>
    </row>
    <row r="14" spans="1:35" ht="18" customHeight="1">
      <c r="A14" s="56"/>
      <c r="B14" s="56"/>
      <c r="C14" s="57">
        <v>3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0">
        <f t="shared" si="0"/>
        <v>0</v>
      </c>
      <c r="AE14" s="122">
        <f t="shared" si="1"/>
        <v>0</v>
      </c>
      <c r="AF14" s="124">
        <f t="shared" si="2"/>
        <v>0</v>
      </c>
      <c r="AH14" s="78" t="s">
        <v>49</v>
      </c>
      <c r="AI14" s="72" t="s">
        <v>44</v>
      </c>
    </row>
    <row r="15" spans="1:35" ht="18" customHeight="1" thickBot="1">
      <c r="A15" s="56"/>
      <c r="B15" s="56"/>
      <c r="C15" s="57">
        <v>4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0">
        <f t="shared" si="0"/>
        <v>0</v>
      </c>
      <c r="AE15" s="122">
        <f t="shared" si="1"/>
        <v>0</v>
      </c>
      <c r="AF15" s="124">
        <f t="shared" si="2"/>
        <v>0</v>
      </c>
      <c r="AH15" s="79" t="s">
        <v>50</v>
      </c>
      <c r="AI15" s="74" t="s">
        <v>52</v>
      </c>
    </row>
    <row r="16" spans="1:35" ht="18" customHeight="1">
      <c r="A16" s="56"/>
      <c r="B16" s="56"/>
      <c r="C16" s="57">
        <v>5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0">
        <f t="shared" si="0"/>
        <v>0</v>
      </c>
      <c r="AE16" s="122">
        <f t="shared" si="1"/>
        <v>0</v>
      </c>
      <c r="AF16" s="124">
        <f t="shared" si="2"/>
        <v>0</v>
      </c>
      <c r="AH16" s="62"/>
      <c r="AI16" s="62"/>
    </row>
    <row r="17" spans="1:32" ht="18" customHeight="1">
      <c r="A17" s="56"/>
      <c r="B17" s="56"/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0">
        <f t="shared" si="0"/>
        <v>0</v>
      </c>
      <c r="AE17" s="122">
        <f t="shared" si="1"/>
        <v>0</v>
      </c>
      <c r="AF17" s="124">
        <f t="shared" si="2"/>
        <v>0</v>
      </c>
    </row>
    <row r="18" spans="1:32" ht="18" customHeight="1">
      <c r="A18" s="56"/>
      <c r="B18" s="56"/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0">
        <f t="shared" si="0"/>
        <v>0</v>
      </c>
      <c r="AE18" s="122">
        <f t="shared" si="1"/>
        <v>0</v>
      </c>
      <c r="AF18" s="124">
        <f t="shared" si="2"/>
        <v>0</v>
      </c>
    </row>
    <row r="19" spans="1:32" ht="18" customHeight="1">
      <c r="A19" s="56"/>
      <c r="B19" s="56"/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0">
        <f t="shared" si="0"/>
        <v>0</v>
      </c>
      <c r="AE19" s="122">
        <f t="shared" si="1"/>
        <v>0</v>
      </c>
      <c r="AF19" s="124">
        <f t="shared" si="2"/>
        <v>0</v>
      </c>
    </row>
    <row r="20" spans="1:32" ht="18" customHeight="1">
      <c r="A20" s="56"/>
      <c r="B20" s="56"/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0">
        <f t="shared" si="0"/>
        <v>0</v>
      </c>
      <c r="AE20" s="122">
        <f t="shared" si="1"/>
        <v>0</v>
      </c>
      <c r="AF20" s="124">
        <f t="shared" si="2"/>
        <v>0</v>
      </c>
    </row>
    <row r="21" spans="1:32" ht="18" customHeight="1">
      <c r="A21" s="56"/>
      <c r="B21" s="56"/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0">
        <f t="shared" si="0"/>
        <v>0</v>
      </c>
      <c r="AE21" s="122">
        <f t="shared" si="1"/>
        <v>0</v>
      </c>
      <c r="AF21" s="124">
        <f t="shared" si="2"/>
        <v>0</v>
      </c>
    </row>
    <row r="22" spans="1:3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3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ht="31.5" customHeight="1">
      <c r="C24" s="1"/>
      <c r="D24" s="9" t="s">
        <v>0</v>
      </c>
      <c r="E24" s="8" t="s">
        <v>1</v>
      </c>
      <c r="F24" s="8" t="s">
        <v>2</v>
      </c>
      <c r="G24" s="8" t="s">
        <v>3</v>
      </c>
      <c r="H24" s="8" t="s">
        <v>4</v>
      </c>
      <c r="I24" s="8" t="s">
        <v>5</v>
      </c>
      <c r="J24" s="8" t="s">
        <v>6</v>
      </c>
      <c r="K24" s="8" t="s">
        <v>7</v>
      </c>
      <c r="L24" s="8" t="s">
        <v>8</v>
      </c>
      <c r="M24" s="8" t="s">
        <v>9</v>
      </c>
      <c r="N24" s="8" t="s">
        <v>10</v>
      </c>
      <c r="O24" s="8" t="s">
        <v>11</v>
      </c>
      <c r="P24" s="8" t="s">
        <v>12</v>
      </c>
      <c r="Q24" s="8" t="s">
        <v>13</v>
      </c>
      <c r="R24" s="8" t="s">
        <v>14</v>
      </c>
      <c r="S24" s="8" t="s">
        <v>15</v>
      </c>
      <c r="T24" s="8" t="s">
        <v>16</v>
      </c>
      <c r="U24" s="8" t="s">
        <v>17</v>
      </c>
      <c r="V24" s="8" t="s">
        <v>18</v>
      </c>
      <c r="W24" s="8" t="s">
        <v>19</v>
      </c>
      <c r="X24" s="8" t="s">
        <v>20</v>
      </c>
      <c r="Y24" s="8" t="s">
        <v>21</v>
      </c>
      <c r="Z24" s="8" t="s">
        <v>22</v>
      </c>
      <c r="AA24" s="8" t="s">
        <v>23</v>
      </c>
      <c r="AB24" s="8" t="s">
        <v>24</v>
      </c>
      <c r="AC24" s="8" t="s">
        <v>25</v>
      </c>
      <c r="AD24" s="31" t="s">
        <v>30</v>
      </c>
      <c r="AE24" s="6" t="s">
        <v>36</v>
      </c>
    </row>
    <row r="25" spans="1:32">
      <c r="C25" s="1"/>
      <c r="D25" s="10" t="s">
        <v>35</v>
      </c>
      <c r="E25" s="12">
        <f t="shared" ref="E25:AC25" si="3">COUNTIF(E12:E21,"✔")</f>
        <v>2</v>
      </c>
      <c r="F25" s="12">
        <f t="shared" si="3"/>
        <v>2</v>
      </c>
      <c r="G25" s="12">
        <f t="shared" si="3"/>
        <v>2</v>
      </c>
      <c r="H25" s="12">
        <f t="shared" si="3"/>
        <v>2</v>
      </c>
      <c r="I25" s="12">
        <f t="shared" si="3"/>
        <v>2</v>
      </c>
      <c r="J25" s="12">
        <f t="shared" si="3"/>
        <v>1</v>
      </c>
      <c r="K25" s="12">
        <f t="shared" si="3"/>
        <v>1</v>
      </c>
      <c r="L25" s="12">
        <f t="shared" si="3"/>
        <v>1</v>
      </c>
      <c r="M25" s="12">
        <f t="shared" si="3"/>
        <v>1</v>
      </c>
      <c r="N25" s="12">
        <f t="shared" si="3"/>
        <v>1</v>
      </c>
      <c r="O25" s="12">
        <f t="shared" si="3"/>
        <v>1</v>
      </c>
      <c r="P25" s="12">
        <f t="shared" si="3"/>
        <v>1</v>
      </c>
      <c r="Q25" s="12">
        <f t="shared" si="3"/>
        <v>1</v>
      </c>
      <c r="R25" s="12">
        <f t="shared" si="3"/>
        <v>1</v>
      </c>
      <c r="S25" s="12">
        <f t="shared" si="3"/>
        <v>2</v>
      </c>
      <c r="T25" s="12">
        <f t="shared" si="3"/>
        <v>2</v>
      </c>
      <c r="U25" s="12">
        <f t="shared" si="3"/>
        <v>2</v>
      </c>
      <c r="V25" s="12">
        <f t="shared" si="3"/>
        <v>2</v>
      </c>
      <c r="W25" s="12">
        <f t="shared" si="3"/>
        <v>1</v>
      </c>
      <c r="X25" s="12">
        <f t="shared" si="3"/>
        <v>1</v>
      </c>
      <c r="Y25" s="12">
        <f t="shared" si="3"/>
        <v>2</v>
      </c>
      <c r="Z25" s="12">
        <f t="shared" si="3"/>
        <v>1</v>
      </c>
      <c r="AA25" s="12">
        <f t="shared" si="3"/>
        <v>1</v>
      </c>
      <c r="AB25" s="12">
        <f t="shared" si="3"/>
        <v>1</v>
      </c>
      <c r="AC25" s="12">
        <f t="shared" si="3"/>
        <v>2</v>
      </c>
      <c r="AD25" s="20">
        <f>SUM(E25:AC25)</f>
        <v>36</v>
      </c>
      <c r="AE25" s="14">
        <f>AD25/$AD$28</f>
        <v>0.72</v>
      </c>
    </row>
    <row r="26" spans="1:32">
      <c r="C26" s="1"/>
      <c r="D26" s="69" t="s">
        <v>64</v>
      </c>
      <c r="E26" s="12">
        <f t="shared" ref="E26:AC26" si="4">COUNTIF(E12:E21,"X")</f>
        <v>0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1</v>
      </c>
      <c r="K26" s="12">
        <f t="shared" si="4"/>
        <v>1</v>
      </c>
      <c r="L26" s="12">
        <f t="shared" si="4"/>
        <v>1</v>
      </c>
      <c r="M26" s="12">
        <f t="shared" si="4"/>
        <v>1</v>
      </c>
      <c r="N26" s="12">
        <f t="shared" si="4"/>
        <v>1</v>
      </c>
      <c r="O26" s="12">
        <f t="shared" si="4"/>
        <v>1</v>
      </c>
      <c r="P26" s="12">
        <f t="shared" si="4"/>
        <v>1</v>
      </c>
      <c r="Q26" s="12">
        <f t="shared" si="4"/>
        <v>1</v>
      </c>
      <c r="R26" s="12">
        <f t="shared" si="4"/>
        <v>1</v>
      </c>
      <c r="S26" s="12">
        <f t="shared" si="4"/>
        <v>0</v>
      </c>
      <c r="T26" s="12">
        <f t="shared" si="4"/>
        <v>0</v>
      </c>
      <c r="U26" s="12">
        <f t="shared" si="4"/>
        <v>0</v>
      </c>
      <c r="V26" s="12">
        <f t="shared" si="4"/>
        <v>0</v>
      </c>
      <c r="W26" s="12">
        <f t="shared" si="4"/>
        <v>1</v>
      </c>
      <c r="X26" s="12">
        <f t="shared" si="4"/>
        <v>1</v>
      </c>
      <c r="Y26" s="12">
        <f t="shared" si="4"/>
        <v>0</v>
      </c>
      <c r="Z26" s="12">
        <f t="shared" si="4"/>
        <v>1</v>
      </c>
      <c r="AA26" s="12">
        <f t="shared" si="4"/>
        <v>1</v>
      </c>
      <c r="AB26" s="12">
        <f t="shared" si="4"/>
        <v>1</v>
      </c>
      <c r="AC26" s="12">
        <f t="shared" si="4"/>
        <v>0</v>
      </c>
      <c r="AD26" s="21">
        <f t="shared" ref="AD26:AD27" si="5">SUM(E26:AC26)</f>
        <v>14</v>
      </c>
      <c r="AE26" s="15">
        <f>AD26/$AD$28</f>
        <v>0.28000000000000003</v>
      </c>
    </row>
    <row r="27" spans="1:32" ht="18.75">
      <c r="C27" s="1"/>
      <c r="D27" s="43" t="s">
        <v>32</v>
      </c>
      <c r="E27" s="12">
        <f t="shared" ref="E27:AC27" si="6">COUNTIF(E12:E21,"–")</f>
        <v>0</v>
      </c>
      <c r="F27" s="12">
        <f t="shared" si="6"/>
        <v>0</v>
      </c>
      <c r="G27" s="12">
        <f t="shared" si="6"/>
        <v>0</v>
      </c>
      <c r="H27" s="12">
        <f t="shared" si="6"/>
        <v>0</v>
      </c>
      <c r="I27" s="12">
        <f t="shared" si="6"/>
        <v>0</v>
      </c>
      <c r="J27" s="12">
        <f t="shared" si="6"/>
        <v>0</v>
      </c>
      <c r="K27" s="12">
        <f t="shared" si="6"/>
        <v>0</v>
      </c>
      <c r="L27" s="12">
        <f t="shared" si="6"/>
        <v>0</v>
      </c>
      <c r="M27" s="12">
        <f t="shared" si="6"/>
        <v>0</v>
      </c>
      <c r="N27" s="12">
        <f t="shared" si="6"/>
        <v>0</v>
      </c>
      <c r="O27" s="12">
        <f t="shared" si="6"/>
        <v>0</v>
      </c>
      <c r="P27" s="12">
        <f t="shared" si="6"/>
        <v>0</v>
      </c>
      <c r="Q27" s="12">
        <f t="shared" si="6"/>
        <v>0</v>
      </c>
      <c r="R27" s="12">
        <f t="shared" si="6"/>
        <v>0</v>
      </c>
      <c r="S27" s="12">
        <f t="shared" si="6"/>
        <v>0</v>
      </c>
      <c r="T27" s="12">
        <f t="shared" si="6"/>
        <v>0</v>
      </c>
      <c r="U27" s="12">
        <f t="shared" si="6"/>
        <v>0</v>
      </c>
      <c r="V27" s="12">
        <f t="shared" si="6"/>
        <v>0</v>
      </c>
      <c r="W27" s="12">
        <f t="shared" si="6"/>
        <v>0</v>
      </c>
      <c r="X27" s="12">
        <f t="shared" si="6"/>
        <v>0</v>
      </c>
      <c r="Y27" s="12">
        <f t="shared" si="6"/>
        <v>0</v>
      </c>
      <c r="Z27" s="12">
        <f t="shared" si="6"/>
        <v>0</v>
      </c>
      <c r="AA27" s="12">
        <f t="shared" si="6"/>
        <v>0</v>
      </c>
      <c r="AB27" s="12">
        <f t="shared" si="6"/>
        <v>0</v>
      </c>
      <c r="AC27" s="12">
        <f t="shared" si="6"/>
        <v>0</v>
      </c>
      <c r="AD27" s="44">
        <f t="shared" si="5"/>
        <v>0</v>
      </c>
      <c r="AE27" s="17">
        <f t="shared" ref="AE27:AE28" si="7">AD27/$AD$28</f>
        <v>0</v>
      </c>
    </row>
    <row r="28" spans="1:32">
      <c r="C28" s="1"/>
      <c r="D28" s="13" t="s">
        <v>30</v>
      </c>
      <c r="E28" s="22">
        <f t="shared" ref="E28:AD28" si="8">SUM(E25:E27)</f>
        <v>2</v>
      </c>
      <c r="F28" s="22">
        <f t="shared" si="8"/>
        <v>2</v>
      </c>
      <c r="G28" s="22">
        <f t="shared" si="8"/>
        <v>2</v>
      </c>
      <c r="H28" s="22">
        <f t="shared" si="8"/>
        <v>2</v>
      </c>
      <c r="I28" s="22">
        <f t="shared" si="8"/>
        <v>2</v>
      </c>
      <c r="J28" s="22">
        <f t="shared" si="8"/>
        <v>2</v>
      </c>
      <c r="K28" s="22">
        <f t="shared" si="8"/>
        <v>2</v>
      </c>
      <c r="L28" s="22">
        <f t="shared" si="8"/>
        <v>2</v>
      </c>
      <c r="M28" s="22">
        <f t="shared" si="8"/>
        <v>2</v>
      </c>
      <c r="N28" s="22">
        <f t="shared" si="8"/>
        <v>2</v>
      </c>
      <c r="O28" s="22">
        <f t="shared" si="8"/>
        <v>2</v>
      </c>
      <c r="P28" s="22">
        <f t="shared" si="8"/>
        <v>2</v>
      </c>
      <c r="Q28" s="22">
        <f t="shared" si="8"/>
        <v>2</v>
      </c>
      <c r="R28" s="22">
        <f t="shared" si="8"/>
        <v>2</v>
      </c>
      <c r="S28" s="22">
        <f t="shared" si="8"/>
        <v>2</v>
      </c>
      <c r="T28" s="22">
        <f t="shared" si="8"/>
        <v>2</v>
      </c>
      <c r="U28" s="22">
        <f t="shared" si="8"/>
        <v>2</v>
      </c>
      <c r="V28" s="22">
        <f t="shared" si="8"/>
        <v>2</v>
      </c>
      <c r="W28" s="22">
        <f t="shared" si="8"/>
        <v>2</v>
      </c>
      <c r="X28" s="22">
        <f t="shared" si="8"/>
        <v>2</v>
      </c>
      <c r="Y28" s="22">
        <f t="shared" si="8"/>
        <v>2</v>
      </c>
      <c r="Z28" s="22">
        <f t="shared" si="8"/>
        <v>2</v>
      </c>
      <c r="AA28" s="22">
        <f t="shared" si="8"/>
        <v>2</v>
      </c>
      <c r="AB28" s="22">
        <f t="shared" si="8"/>
        <v>2</v>
      </c>
      <c r="AC28" s="22">
        <f t="shared" si="8"/>
        <v>2</v>
      </c>
      <c r="AD28" s="23">
        <f t="shared" si="8"/>
        <v>50</v>
      </c>
      <c r="AE28" s="34">
        <f t="shared" si="7"/>
        <v>1</v>
      </c>
    </row>
    <row r="29" spans="1:32">
      <c r="C29" s="1"/>
      <c r="D29" s="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7"/>
    </row>
    <row r="30" spans="1:32">
      <c r="C30" s="1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"/>
    </row>
    <row r="31" spans="1:3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>
      <c r="C32" s="1"/>
      <c r="D32" s="1"/>
      <c r="E32" s="142" t="s">
        <v>26</v>
      </c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4"/>
    </row>
    <row r="33" spans="3:30" ht="23.25" customHeight="1">
      <c r="C33" s="1"/>
      <c r="D33" s="1"/>
      <c r="E33" s="145" t="s">
        <v>27</v>
      </c>
      <c r="F33" s="146"/>
      <c r="G33" s="146"/>
      <c r="H33" s="146"/>
      <c r="I33" s="147"/>
      <c r="J33" s="220" t="s">
        <v>28</v>
      </c>
      <c r="K33" s="156"/>
      <c r="L33" s="156"/>
      <c r="M33" s="156"/>
      <c r="N33" s="156"/>
      <c r="O33" s="156"/>
      <c r="P33" s="156"/>
      <c r="Q33" s="156"/>
      <c r="R33" s="156"/>
      <c r="S33" s="156"/>
      <c r="T33" s="157"/>
      <c r="U33" s="207" t="s">
        <v>33</v>
      </c>
      <c r="V33" s="208"/>
      <c r="W33" s="208"/>
      <c r="X33" s="208"/>
      <c r="Y33" s="208"/>
      <c r="Z33" s="208"/>
      <c r="AA33" s="208"/>
      <c r="AB33" s="208"/>
      <c r="AC33" s="209"/>
    </row>
    <row r="34" spans="3:30">
      <c r="C34" s="1"/>
      <c r="D34" s="1"/>
      <c r="E34" s="30" t="s">
        <v>1</v>
      </c>
      <c r="F34" s="30" t="s">
        <v>2</v>
      </c>
      <c r="G34" s="30" t="s">
        <v>6</v>
      </c>
      <c r="H34" s="30" t="s">
        <v>11</v>
      </c>
      <c r="I34" s="30" t="s">
        <v>16</v>
      </c>
      <c r="J34" s="38" t="s">
        <v>3</v>
      </c>
      <c r="K34" s="38" t="s">
        <v>7</v>
      </c>
      <c r="L34" s="38" t="s">
        <v>8</v>
      </c>
      <c r="M34" s="38" t="s">
        <v>12</v>
      </c>
      <c r="N34" s="38" t="s">
        <v>14</v>
      </c>
      <c r="O34" s="38" t="s">
        <v>17</v>
      </c>
      <c r="P34" s="38" t="s">
        <v>18</v>
      </c>
      <c r="Q34" s="38" t="s">
        <v>19</v>
      </c>
      <c r="R34" s="38" t="s">
        <v>21</v>
      </c>
      <c r="S34" s="38" t="s">
        <v>22</v>
      </c>
      <c r="T34" s="39" t="s">
        <v>23</v>
      </c>
      <c r="U34" s="50" t="s">
        <v>4</v>
      </c>
      <c r="V34" s="50" t="s">
        <v>5</v>
      </c>
      <c r="W34" s="50" t="s">
        <v>9</v>
      </c>
      <c r="X34" s="26" t="s">
        <v>10</v>
      </c>
      <c r="Y34" s="26" t="s">
        <v>13</v>
      </c>
      <c r="Z34" s="26" t="s">
        <v>15</v>
      </c>
      <c r="AA34" s="26" t="s">
        <v>20</v>
      </c>
      <c r="AB34" s="26" t="s">
        <v>24</v>
      </c>
      <c r="AC34" s="26" t="s">
        <v>25</v>
      </c>
    </row>
    <row r="35" spans="3:30">
      <c r="C35" s="1"/>
      <c r="D35" s="27" t="s">
        <v>35</v>
      </c>
      <c r="E35" s="158">
        <f>SUM(E25,F25,J25,O25,T25)</f>
        <v>8</v>
      </c>
      <c r="F35" s="159"/>
      <c r="G35" s="159"/>
      <c r="H35" s="159"/>
      <c r="I35" s="160"/>
      <c r="J35" s="158">
        <f>SUM(G25,K25,L25,P25,R25,U25,V25,W25,Y25,Z25,AA25)</f>
        <v>15</v>
      </c>
      <c r="K35" s="159"/>
      <c r="L35" s="159"/>
      <c r="M35" s="159"/>
      <c r="N35" s="159"/>
      <c r="O35" s="159"/>
      <c r="P35" s="159"/>
      <c r="Q35" s="159"/>
      <c r="R35" s="159"/>
      <c r="S35" s="159"/>
      <c r="T35" s="160"/>
      <c r="U35" s="158">
        <f>SUM(H25,I25,M25,N25,Q25,S25,X25,AB25,AC25)</f>
        <v>13</v>
      </c>
      <c r="V35" s="159"/>
      <c r="W35" s="159"/>
      <c r="X35" s="159"/>
      <c r="Y35" s="159"/>
      <c r="Z35" s="159"/>
      <c r="AA35" s="159"/>
      <c r="AB35" s="159"/>
      <c r="AC35" s="160"/>
      <c r="AD35" s="32">
        <f>SUM(E35:AC35)</f>
        <v>36</v>
      </c>
    </row>
    <row r="36" spans="3:30" ht="20.25" customHeight="1">
      <c r="C36" s="1"/>
      <c r="D36" s="75" t="s">
        <v>56</v>
      </c>
      <c r="E36" s="161">
        <f>SUM(E26,F26,J26,O26,T26)</f>
        <v>2</v>
      </c>
      <c r="F36" s="162"/>
      <c r="G36" s="162"/>
      <c r="H36" s="162"/>
      <c r="I36" s="163"/>
      <c r="J36" s="161">
        <f>SUM(G26,K26,L26,P26,R26,U26,V26,W26,Y26,Z26,AA26)</f>
        <v>7</v>
      </c>
      <c r="K36" s="162"/>
      <c r="L36" s="162"/>
      <c r="M36" s="162"/>
      <c r="N36" s="162"/>
      <c r="O36" s="162"/>
      <c r="P36" s="162"/>
      <c r="Q36" s="162"/>
      <c r="R36" s="162"/>
      <c r="S36" s="162"/>
      <c r="T36" s="163"/>
      <c r="U36" s="161">
        <f>SUM(H26,I26,M26,N26,Q26,S26,X26,AB26,AC26)</f>
        <v>5</v>
      </c>
      <c r="V36" s="162"/>
      <c r="W36" s="162"/>
      <c r="X36" s="162"/>
      <c r="Y36" s="162"/>
      <c r="Z36" s="162"/>
      <c r="AA36" s="162"/>
      <c r="AB36" s="162"/>
      <c r="AC36" s="163"/>
      <c r="AD36" s="45">
        <f t="shared" ref="AD36:AD37" si="9">SUM(E36:AC36)</f>
        <v>14</v>
      </c>
    </row>
    <row r="37" spans="3:30" ht="18.75">
      <c r="C37" s="1"/>
      <c r="D37" s="42" t="s">
        <v>32</v>
      </c>
      <c r="E37" s="165">
        <f>SUM(E27,F27,J27,O27,T27)</f>
        <v>0</v>
      </c>
      <c r="F37" s="166"/>
      <c r="G37" s="166"/>
      <c r="H37" s="166"/>
      <c r="I37" s="167"/>
      <c r="J37" s="165">
        <f>SUM(G27,K27,L27,P27,R27,U27,V27,W27,Y27,Z27,AA27)</f>
        <v>0</v>
      </c>
      <c r="K37" s="166"/>
      <c r="L37" s="166"/>
      <c r="M37" s="166"/>
      <c r="N37" s="166"/>
      <c r="O37" s="166"/>
      <c r="P37" s="166"/>
      <c r="Q37" s="166"/>
      <c r="R37" s="166"/>
      <c r="S37" s="166"/>
      <c r="T37" s="167"/>
      <c r="U37" s="165">
        <f>SUM(H27,I27,M27,N27,Q27,S27,X27,AB27,AC27)</f>
        <v>0</v>
      </c>
      <c r="V37" s="166"/>
      <c r="W37" s="166"/>
      <c r="X37" s="166"/>
      <c r="Y37" s="166"/>
      <c r="Z37" s="166"/>
      <c r="AA37" s="166"/>
      <c r="AB37" s="166"/>
      <c r="AC37" s="167"/>
      <c r="AD37" s="46">
        <f t="shared" si="9"/>
        <v>0</v>
      </c>
    </row>
    <row r="38" spans="3:30">
      <c r="C38" s="1"/>
      <c r="D38" s="25" t="s">
        <v>29</v>
      </c>
      <c r="E38" s="217">
        <f>SUM(E35:I37)</f>
        <v>10</v>
      </c>
      <c r="F38" s="218"/>
      <c r="G38" s="218"/>
      <c r="H38" s="218"/>
      <c r="I38" s="219"/>
      <c r="J38" s="217">
        <f>SUM(J35:T37)</f>
        <v>22</v>
      </c>
      <c r="K38" s="218"/>
      <c r="L38" s="218"/>
      <c r="M38" s="218"/>
      <c r="N38" s="218"/>
      <c r="O38" s="218"/>
      <c r="P38" s="218"/>
      <c r="Q38" s="218"/>
      <c r="R38" s="218"/>
      <c r="S38" s="218"/>
      <c r="T38" s="219"/>
      <c r="U38" s="217">
        <f>SUM(U35:AC37)</f>
        <v>18</v>
      </c>
      <c r="V38" s="218"/>
      <c r="W38" s="218"/>
      <c r="X38" s="218"/>
      <c r="Y38" s="218"/>
      <c r="Z38" s="218"/>
      <c r="AA38" s="218"/>
      <c r="AB38" s="218"/>
      <c r="AC38" s="219"/>
      <c r="AD38" s="18">
        <f>SUM(E38:AC38)</f>
        <v>50</v>
      </c>
    </row>
    <row r="39" spans="3:30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1" spans="3:30" ht="38.25" customHeight="1">
      <c r="E41" s="47" t="s">
        <v>37</v>
      </c>
      <c r="F41" s="48" t="s">
        <v>28</v>
      </c>
      <c r="G41" s="49" t="s">
        <v>33</v>
      </c>
    </row>
    <row r="42" spans="3:30">
      <c r="D42" s="27" t="s">
        <v>35</v>
      </c>
      <c r="E42" s="33">
        <f>E35/$E$38</f>
        <v>0.8</v>
      </c>
      <c r="F42" s="33">
        <f>J35/$J$38</f>
        <v>0.68181818181818177</v>
      </c>
      <c r="G42" s="33">
        <f>U35/$U$38</f>
        <v>0.72222222222222221</v>
      </c>
    </row>
    <row r="43" spans="3:30">
      <c r="D43" s="75" t="s">
        <v>56</v>
      </c>
      <c r="E43" s="40">
        <f>E36/$E$38</f>
        <v>0.2</v>
      </c>
      <c r="F43" s="40">
        <f>J36/$J$38</f>
        <v>0.31818181818181818</v>
      </c>
      <c r="G43" s="40">
        <f>U36/$U$38</f>
        <v>0.27777777777777779</v>
      </c>
    </row>
    <row r="44" spans="3:30" ht="18.75">
      <c r="D44" s="42" t="s">
        <v>32</v>
      </c>
      <c r="E44" s="16">
        <f>E37/$E$38</f>
        <v>0</v>
      </c>
      <c r="F44" s="16">
        <f>J37/$J$38</f>
        <v>0</v>
      </c>
      <c r="G44" s="16">
        <f>U37/$U$38</f>
        <v>0</v>
      </c>
    </row>
    <row r="45" spans="3:30">
      <c r="E45" s="5">
        <f>SUM(E42:E44)</f>
        <v>1</v>
      </c>
      <c r="F45" s="5">
        <f>SUM(F42:F44)</f>
        <v>1</v>
      </c>
      <c r="G45" s="5">
        <f>SUM(G42:G44)</f>
        <v>1</v>
      </c>
    </row>
    <row r="47" spans="3:30" ht="31.5" hidden="1" customHeight="1">
      <c r="E47" s="47" t="s">
        <v>37</v>
      </c>
      <c r="F47" s="48" t="s">
        <v>28</v>
      </c>
      <c r="G47" s="49" t="s">
        <v>33</v>
      </c>
    </row>
    <row r="48" spans="3:30" hidden="1">
      <c r="D48" s="27" t="s">
        <v>35</v>
      </c>
      <c r="E48" s="35">
        <f>E35/$AD$35</f>
        <v>0.22222222222222221</v>
      </c>
      <c r="F48" s="36">
        <f>J35/$AD$35</f>
        <v>0.41666666666666669</v>
      </c>
      <c r="G48" s="54">
        <f>U35/$AD$35</f>
        <v>0.3611111111111111</v>
      </c>
      <c r="H48" s="5">
        <f>SUM(E48:G48)</f>
        <v>1</v>
      </c>
    </row>
    <row r="49" spans="4:8" hidden="1">
      <c r="D49" s="28" t="s">
        <v>31</v>
      </c>
      <c r="E49" s="35">
        <f>E36/$AD$36</f>
        <v>0.14285714285714285</v>
      </c>
      <c r="F49" s="36">
        <f>J36/$AD$36</f>
        <v>0.5</v>
      </c>
      <c r="G49" s="54">
        <f>U36/$AD$36</f>
        <v>0.35714285714285715</v>
      </c>
      <c r="H49" s="5">
        <f t="shared" ref="H49:H51" si="10">SUM(E49:G49)</f>
        <v>1</v>
      </c>
    </row>
    <row r="50" spans="4:8" hidden="1">
      <c r="D50" s="29" t="s">
        <v>34</v>
      </c>
      <c r="E50" s="35" t="e">
        <f>#REF!/#REF!</f>
        <v>#REF!</v>
      </c>
      <c r="F50" s="36" t="e">
        <f>#REF!/#REF!</f>
        <v>#REF!</v>
      </c>
      <c r="G50" s="54" t="e">
        <f>#REF!/#REF!</f>
        <v>#REF!</v>
      </c>
      <c r="H50" s="5" t="e">
        <f>SUM(E50:G50)</f>
        <v>#REF!</v>
      </c>
    </row>
    <row r="51" spans="4:8" ht="18.75" hidden="1">
      <c r="D51" s="42" t="s">
        <v>32</v>
      </c>
      <c r="E51" s="35" t="e">
        <f>E37/$AD$37</f>
        <v>#DIV/0!</v>
      </c>
      <c r="F51" s="36" t="e">
        <f>J37/$AD$37</f>
        <v>#DIV/0!</v>
      </c>
      <c r="G51" s="54" t="e">
        <f>U37/$AD$37</f>
        <v>#DIV/0!</v>
      </c>
      <c r="H51" s="5" t="e">
        <f t="shared" si="10"/>
        <v>#DIV/0!</v>
      </c>
    </row>
    <row r="52" spans="4:8" hidden="1"/>
    <row r="69" spans="26:31">
      <c r="Z69" s="130"/>
      <c r="AA69" s="131"/>
      <c r="AB69" s="131"/>
      <c r="AC69" s="131"/>
      <c r="AD69" s="131"/>
      <c r="AE69" s="132"/>
    </row>
  </sheetData>
  <mergeCells count="32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U36:AC36"/>
    <mergeCell ref="U37:AC37"/>
    <mergeCell ref="U38:AC38"/>
    <mergeCell ref="J35:T35"/>
    <mergeCell ref="J36:T36"/>
    <mergeCell ref="J37:T37"/>
    <mergeCell ref="J38:T38"/>
    <mergeCell ref="E37:I37"/>
    <mergeCell ref="E38:I38"/>
    <mergeCell ref="E36:I36"/>
    <mergeCell ref="E33:I33"/>
    <mergeCell ref="J33:T33"/>
    <mergeCell ref="U33:AC33"/>
    <mergeCell ref="E35:I35"/>
    <mergeCell ref="E32:AC32"/>
    <mergeCell ref="U35:AC35"/>
    <mergeCell ref="Y10:AC10"/>
    <mergeCell ref="E10:I10"/>
    <mergeCell ref="J10:N10"/>
    <mergeCell ref="O10:S10"/>
    <mergeCell ref="T10:X10"/>
  </mergeCells>
  <dataValidations count="1">
    <dataValidation type="list" allowBlank="1" showInputMessage="1" showErrorMessage="1" sqref="E12:AC21" xr:uid="{37A8022F-8BA8-444B-8B72-245841CA069A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PRIMERO SEC</vt:lpstr>
      <vt:lpstr>SEGUNDO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ASUS CORE i7</cp:lastModifiedBy>
  <dcterms:created xsi:type="dcterms:W3CDTF">2021-07-15T22:15:18Z</dcterms:created>
  <dcterms:modified xsi:type="dcterms:W3CDTF">2024-04-22T00:20:45Z</dcterms:modified>
</cp:coreProperties>
</file>