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E:\IES PERU BIRF DOCUMENTOS 2025\INFORME DE ASISTENCIA PERU BIRF 2025\FEBRERO\"/>
    </mc:Choice>
  </mc:AlternateContent>
  <xr:revisionPtr revIDLastSave="0" documentId="13_ncr:1_{8A01F0B8-FB8D-4E2A-8BF6-7834849D367E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OFICIO" sheetId="1" r:id="rId1"/>
    <sheet name="ASISTENCIA" sheetId="2" r:id="rId2"/>
    <sheet name="REPORTE CONSOLIDADO" sheetId="3" r:id="rId3"/>
    <sheet name="Norma" sheetId="4" r:id="rId4"/>
    <sheet name="HORAS EFECTIVAS" sheetId="5" state="hidden" r:id="rId5"/>
    <sheet name="DATA" sheetId="6" state="hidden" r:id="rId6"/>
    <sheet name="CALEND" sheetId="7" state="hidden" r:id="rId7"/>
  </sheets>
  <definedNames>
    <definedName name="AñoNatural" localSheetId="2">'REPORTE CONSOLIDADO'!$R$5</definedName>
    <definedName name="AñoNatural">ASISTENCIA!$S$5</definedName>
    <definedName name="MESES">CALEND!$A$17:$A$28</definedName>
  </definedNames>
  <calcPr calcId="191029"/>
</workbook>
</file>

<file path=xl/calcChain.xml><?xml version="1.0" encoding="utf-8"?>
<calcChain xmlns="http://schemas.openxmlformats.org/spreadsheetml/2006/main">
  <c r="AF13" i="7" l="1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CC45" i="5"/>
  <c r="N45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K43" i="5"/>
  <c r="E43" i="5"/>
  <c r="D43" i="5"/>
  <c r="C43" i="5"/>
  <c r="B43" i="5"/>
  <c r="A43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K42" i="5"/>
  <c r="E42" i="5"/>
  <c r="D42" i="5"/>
  <c r="C42" i="5"/>
  <c r="B42" i="5"/>
  <c r="A42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K41" i="5"/>
  <c r="E41" i="5"/>
  <c r="D41" i="5"/>
  <c r="C41" i="5"/>
  <c r="B41" i="5"/>
  <c r="A41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K40" i="5"/>
  <c r="E40" i="5"/>
  <c r="D40" i="5"/>
  <c r="C40" i="5"/>
  <c r="B40" i="5"/>
  <c r="A40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K39" i="5"/>
  <c r="E39" i="5"/>
  <c r="D39" i="5"/>
  <c r="C39" i="5"/>
  <c r="B39" i="5"/>
  <c r="A39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K38" i="5"/>
  <c r="E38" i="5"/>
  <c r="D38" i="5"/>
  <c r="C38" i="5"/>
  <c r="B38" i="5"/>
  <c r="A38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K37" i="5"/>
  <c r="E37" i="5"/>
  <c r="D37" i="5"/>
  <c r="C37" i="5"/>
  <c r="B37" i="5"/>
  <c r="A37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K36" i="5"/>
  <c r="E36" i="5"/>
  <c r="D36" i="5"/>
  <c r="C36" i="5"/>
  <c r="B36" i="5"/>
  <c r="A36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K35" i="5"/>
  <c r="E35" i="5"/>
  <c r="D35" i="5"/>
  <c r="C35" i="5"/>
  <c r="B35" i="5"/>
  <c r="A35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K34" i="5"/>
  <c r="E34" i="5"/>
  <c r="D34" i="5"/>
  <c r="C34" i="5"/>
  <c r="B34" i="5"/>
  <c r="A34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K33" i="5"/>
  <c r="E33" i="5"/>
  <c r="D33" i="5"/>
  <c r="C33" i="5"/>
  <c r="B33" i="5"/>
  <c r="A33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K32" i="5"/>
  <c r="E32" i="5"/>
  <c r="D32" i="5"/>
  <c r="C32" i="5"/>
  <c r="B32" i="5"/>
  <c r="A32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K31" i="5"/>
  <c r="E31" i="5"/>
  <c r="D31" i="5"/>
  <c r="C31" i="5"/>
  <c r="B31" i="5"/>
  <c r="A31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K30" i="5"/>
  <c r="E30" i="5"/>
  <c r="D30" i="5"/>
  <c r="C30" i="5"/>
  <c r="B30" i="5"/>
  <c r="A30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K29" i="5"/>
  <c r="E29" i="5"/>
  <c r="D29" i="5"/>
  <c r="C29" i="5"/>
  <c r="B29" i="5"/>
  <c r="A29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K28" i="5"/>
  <c r="E28" i="5"/>
  <c r="D28" i="5"/>
  <c r="C28" i="5"/>
  <c r="B28" i="5"/>
  <c r="A28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K27" i="5"/>
  <c r="E27" i="5"/>
  <c r="D27" i="5"/>
  <c r="C27" i="5"/>
  <c r="B27" i="5"/>
  <c r="A27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K26" i="5"/>
  <c r="E26" i="5"/>
  <c r="D26" i="5"/>
  <c r="C26" i="5"/>
  <c r="B26" i="5"/>
  <c r="A26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K25" i="5"/>
  <c r="E25" i="5"/>
  <c r="D25" i="5"/>
  <c r="C25" i="5"/>
  <c r="B25" i="5"/>
  <c r="A25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K24" i="5"/>
  <c r="E24" i="5"/>
  <c r="D24" i="5"/>
  <c r="C24" i="5"/>
  <c r="B24" i="5"/>
  <c r="A24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K23" i="5"/>
  <c r="E23" i="5"/>
  <c r="D23" i="5"/>
  <c r="C23" i="5"/>
  <c r="B23" i="5"/>
  <c r="A23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K22" i="5"/>
  <c r="E22" i="5"/>
  <c r="D22" i="5"/>
  <c r="C22" i="5"/>
  <c r="B22" i="5"/>
  <c r="A22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K21" i="5"/>
  <c r="E21" i="5"/>
  <c r="D21" i="5"/>
  <c r="C21" i="5"/>
  <c r="B21" i="5"/>
  <c r="A21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K20" i="5"/>
  <c r="E20" i="5"/>
  <c r="D20" i="5"/>
  <c r="C20" i="5"/>
  <c r="B20" i="5"/>
  <c r="A20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K19" i="5"/>
  <c r="E19" i="5"/>
  <c r="D19" i="5"/>
  <c r="C19" i="5"/>
  <c r="B19" i="5"/>
  <c r="A19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K18" i="5"/>
  <c r="E18" i="5"/>
  <c r="D18" i="5"/>
  <c r="C18" i="5"/>
  <c r="B18" i="5"/>
  <c r="A18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K17" i="5"/>
  <c r="E17" i="5"/>
  <c r="D17" i="5"/>
  <c r="C17" i="5"/>
  <c r="B17" i="5"/>
  <c r="A17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K16" i="5"/>
  <c r="E16" i="5"/>
  <c r="D16" i="5"/>
  <c r="C16" i="5"/>
  <c r="B16" i="5"/>
  <c r="A16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K15" i="5"/>
  <c r="E15" i="5"/>
  <c r="D15" i="5"/>
  <c r="C15" i="5"/>
  <c r="B15" i="5"/>
  <c r="A15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K14" i="5"/>
  <c r="E14" i="5"/>
  <c r="D14" i="5"/>
  <c r="C14" i="5"/>
  <c r="B14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BS8" i="5"/>
  <c r="BJ8" i="5"/>
  <c r="AJ8" i="5"/>
  <c r="AA8" i="5"/>
  <c r="N8" i="5"/>
  <c r="E8" i="5"/>
  <c r="BG6" i="5"/>
  <c r="X6" i="5"/>
  <c r="D6" i="5"/>
  <c r="AX4" i="5"/>
  <c r="O4" i="5"/>
  <c r="E4" i="5"/>
  <c r="AK162" i="3"/>
  <c r="T162" i="3"/>
  <c r="R162" i="3"/>
  <c r="P162" i="3"/>
  <c r="N162" i="3"/>
  <c r="M162" i="3"/>
  <c r="L162" i="3"/>
  <c r="J162" i="3"/>
  <c r="H162" i="3"/>
  <c r="G162" i="3"/>
  <c r="F162" i="3"/>
  <c r="E162" i="3"/>
  <c r="D162" i="3"/>
  <c r="C162" i="3"/>
  <c r="B162" i="3"/>
  <c r="A162" i="3"/>
  <c r="AK161" i="3"/>
  <c r="T161" i="3"/>
  <c r="R161" i="3"/>
  <c r="P161" i="3"/>
  <c r="N161" i="3"/>
  <c r="M161" i="3"/>
  <c r="L161" i="3"/>
  <c r="J161" i="3"/>
  <c r="H161" i="3"/>
  <c r="G161" i="3"/>
  <c r="F161" i="3"/>
  <c r="E161" i="3"/>
  <c r="D161" i="3"/>
  <c r="A161" i="3"/>
  <c r="AK160" i="3"/>
  <c r="T160" i="3"/>
  <c r="R160" i="3"/>
  <c r="P160" i="3"/>
  <c r="N160" i="3"/>
  <c r="M160" i="3"/>
  <c r="L160" i="3"/>
  <c r="J160" i="3"/>
  <c r="H160" i="3"/>
  <c r="G160" i="3"/>
  <c r="F160" i="3"/>
  <c r="E160" i="3"/>
  <c r="D160" i="3"/>
  <c r="A160" i="3"/>
  <c r="AK159" i="3"/>
  <c r="T159" i="3"/>
  <c r="R159" i="3"/>
  <c r="P159" i="3"/>
  <c r="N159" i="3"/>
  <c r="M159" i="3"/>
  <c r="L159" i="3"/>
  <c r="J159" i="3"/>
  <c r="H159" i="3"/>
  <c r="G159" i="3"/>
  <c r="F159" i="3"/>
  <c r="E159" i="3"/>
  <c r="D159" i="3"/>
  <c r="A159" i="3"/>
  <c r="AK158" i="3"/>
  <c r="T158" i="3"/>
  <c r="R158" i="3"/>
  <c r="P158" i="3"/>
  <c r="N158" i="3"/>
  <c r="M158" i="3"/>
  <c r="L158" i="3"/>
  <c r="J158" i="3"/>
  <c r="H158" i="3"/>
  <c r="G158" i="3"/>
  <c r="F158" i="3"/>
  <c r="E158" i="3"/>
  <c r="D158" i="3"/>
  <c r="A158" i="3"/>
  <c r="AK157" i="3"/>
  <c r="T157" i="3"/>
  <c r="R157" i="3"/>
  <c r="P157" i="3"/>
  <c r="N157" i="3"/>
  <c r="M157" i="3"/>
  <c r="L157" i="3"/>
  <c r="J157" i="3"/>
  <c r="H157" i="3"/>
  <c r="G157" i="3"/>
  <c r="F157" i="3"/>
  <c r="E157" i="3"/>
  <c r="D157" i="3"/>
  <c r="A157" i="3"/>
  <c r="AK156" i="3"/>
  <c r="T156" i="3"/>
  <c r="R156" i="3"/>
  <c r="P156" i="3"/>
  <c r="N156" i="3"/>
  <c r="M156" i="3"/>
  <c r="L156" i="3"/>
  <c r="J156" i="3"/>
  <c r="H156" i="3"/>
  <c r="G156" i="3"/>
  <c r="F156" i="3"/>
  <c r="E156" i="3"/>
  <c r="D156" i="3"/>
  <c r="A156" i="3"/>
  <c r="AK155" i="3"/>
  <c r="T155" i="3"/>
  <c r="R155" i="3"/>
  <c r="P155" i="3"/>
  <c r="N155" i="3"/>
  <c r="M155" i="3"/>
  <c r="L155" i="3"/>
  <c r="J155" i="3"/>
  <c r="H155" i="3"/>
  <c r="G155" i="3"/>
  <c r="F155" i="3"/>
  <c r="E155" i="3"/>
  <c r="D155" i="3"/>
  <c r="A155" i="3"/>
  <c r="AK154" i="3"/>
  <c r="T154" i="3"/>
  <c r="R154" i="3"/>
  <c r="P154" i="3"/>
  <c r="N154" i="3"/>
  <c r="M154" i="3"/>
  <c r="L154" i="3"/>
  <c r="J154" i="3"/>
  <c r="H154" i="3"/>
  <c r="G154" i="3"/>
  <c r="F154" i="3"/>
  <c r="E154" i="3"/>
  <c r="D154" i="3"/>
  <c r="A154" i="3"/>
  <c r="AK153" i="3"/>
  <c r="T153" i="3"/>
  <c r="R153" i="3"/>
  <c r="P153" i="3"/>
  <c r="N153" i="3"/>
  <c r="M153" i="3"/>
  <c r="L153" i="3"/>
  <c r="J153" i="3"/>
  <c r="H153" i="3"/>
  <c r="G153" i="3"/>
  <c r="F153" i="3"/>
  <c r="E153" i="3"/>
  <c r="D153" i="3"/>
  <c r="A153" i="3"/>
  <c r="AK152" i="3"/>
  <c r="T152" i="3"/>
  <c r="R152" i="3"/>
  <c r="P152" i="3"/>
  <c r="N152" i="3"/>
  <c r="M152" i="3"/>
  <c r="L152" i="3"/>
  <c r="J152" i="3"/>
  <c r="H152" i="3"/>
  <c r="G152" i="3"/>
  <c r="F152" i="3"/>
  <c r="E152" i="3"/>
  <c r="D152" i="3"/>
  <c r="A152" i="3"/>
  <c r="AK151" i="3"/>
  <c r="T151" i="3"/>
  <c r="R151" i="3"/>
  <c r="P151" i="3"/>
  <c r="N151" i="3"/>
  <c r="M151" i="3"/>
  <c r="L151" i="3"/>
  <c r="J151" i="3"/>
  <c r="H151" i="3"/>
  <c r="G151" i="3"/>
  <c r="F151" i="3"/>
  <c r="E151" i="3"/>
  <c r="D151" i="3"/>
  <c r="A151" i="3"/>
  <c r="AK150" i="3"/>
  <c r="T150" i="3"/>
  <c r="R150" i="3"/>
  <c r="P150" i="3"/>
  <c r="N150" i="3"/>
  <c r="M150" i="3"/>
  <c r="L150" i="3"/>
  <c r="J150" i="3"/>
  <c r="H150" i="3"/>
  <c r="G150" i="3"/>
  <c r="F150" i="3"/>
  <c r="E150" i="3"/>
  <c r="D150" i="3"/>
  <c r="A150" i="3"/>
  <c r="AK149" i="3"/>
  <c r="T149" i="3"/>
  <c r="R149" i="3"/>
  <c r="P149" i="3"/>
  <c r="N149" i="3"/>
  <c r="M149" i="3"/>
  <c r="L149" i="3"/>
  <c r="J149" i="3"/>
  <c r="H149" i="3"/>
  <c r="G149" i="3"/>
  <c r="F149" i="3"/>
  <c r="E149" i="3"/>
  <c r="D149" i="3"/>
  <c r="A149" i="3"/>
  <c r="AK148" i="3"/>
  <c r="T148" i="3"/>
  <c r="R148" i="3"/>
  <c r="P148" i="3"/>
  <c r="N148" i="3"/>
  <c r="M148" i="3"/>
  <c r="L148" i="3"/>
  <c r="J148" i="3"/>
  <c r="H148" i="3"/>
  <c r="G148" i="3"/>
  <c r="F148" i="3"/>
  <c r="E148" i="3"/>
  <c r="D148" i="3"/>
  <c r="A148" i="3"/>
  <c r="AK147" i="3"/>
  <c r="T147" i="3"/>
  <c r="R147" i="3"/>
  <c r="P147" i="3"/>
  <c r="N147" i="3"/>
  <c r="M147" i="3"/>
  <c r="L147" i="3"/>
  <c r="J147" i="3"/>
  <c r="H147" i="3"/>
  <c r="G147" i="3"/>
  <c r="F147" i="3"/>
  <c r="E147" i="3"/>
  <c r="D147" i="3"/>
  <c r="A147" i="3"/>
  <c r="AK146" i="3"/>
  <c r="T146" i="3"/>
  <c r="R146" i="3"/>
  <c r="P146" i="3"/>
  <c r="N146" i="3"/>
  <c r="M146" i="3"/>
  <c r="L146" i="3"/>
  <c r="J146" i="3"/>
  <c r="H146" i="3"/>
  <c r="G146" i="3"/>
  <c r="F146" i="3"/>
  <c r="E146" i="3"/>
  <c r="D146" i="3"/>
  <c r="A146" i="3"/>
  <c r="AK145" i="3"/>
  <c r="T145" i="3"/>
  <c r="R145" i="3"/>
  <c r="P145" i="3"/>
  <c r="N145" i="3"/>
  <c r="M145" i="3"/>
  <c r="L145" i="3"/>
  <c r="J145" i="3"/>
  <c r="H145" i="3"/>
  <c r="G145" i="3"/>
  <c r="F145" i="3"/>
  <c r="E145" i="3"/>
  <c r="D145" i="3"/>
  <c r="A145" i="3"/>
  <c r="AK144" i="3"/>
  <c r="T144" i="3"/>
  <c r="R144" i="3"/>
  <c r="P144" i="3"/>
  <c r="N144" i="3"/>
  <c r="M144" i="3"/>
  <c r="L144" i="3"/>
  <c r="J144" i="3"/>
  <c r="H144" i="3"/>
  <c r="G144" i="3"/>
  <c r="F144" i="3"/>
  <c r="E144" i="3"/>
  <c r="D144" i="3"/>
  <c r="A144" i="3"/>
  <c r="AK143" i="3"/>
  <c r="T143" i="3"/>
  <c r="R143" i="3"/>
  <c r="P143" i="3"/>
  <c r="N143" i="3"/>
  <c r="M143" i="3"/>
  <c r="L143" i="3"/>
  <c r="J143" i="3"/>
  <c r="H143" i="3"/>
  <c r="G143" i="3"/>
  <c r="F143" i="3"/>
  <c r="E143" i="3"/>
  <c r="D143" i="3"/>
  <c r="A143" i="3"/>
  <c r="AK142" i="3"/>
  <c r="T142" i="3"/>
  <c r="R142" i="3"/>
  <c r="P142" i="3"/>
  <c r="N142" i="3"/>
  <c r="M142" i="3"/>
  <c r="L142" i="3"/>
  <c r="J142" i="3"/>
  <c r="H142" i="3"/>
  <c r="G142" i="3"/>
  <c r="F142" i="3"/>
  <c r="E142" i="3"/>
  <c r="D142" i="3"/>
  <c r="A142" i="3"/>
  <c r="AK141" i="3"/>
  <c r="T141" i="3"/>
  <c r="R141" i="3"/>
  <c r="P141" i="3"/>
  <c r="N141" i="3"/>
  <c r="M141" i="3"/>
  <c r="L141" i="3"/>
  <c r="J141" i="3"/>
  <c r="H141" i="3"/>
  <c r="G141" i="3"/>
  <c r="F141" i="3"/>
  <c r="E141" i="3"/>
  <c r="D141" i="3"/>
  <c r="A141" i="3"/>
  <c r="AK140" i="3"/>
  <c r="T140" i="3"/>
  <c r="R140" i="3"/>
  <c r="P140" i="3"/>
  <c r="N140" i="3"/>
  <c r="M140" i="3"/>
  <c r="L140" i="3"/>
  <c r="J140" i="3"/>
  <c r="H140" i="3"/>
  <c r="G140" i="3"/>
  <c r="F140" i="3"/>
  <c r="E140" i="3"/>
  <c r="D140" i="3"/>
  <c r="A140" i="3"/>
  <c r="AK139" i="3"/>
  <c r="T139" i="3"/>
  <c r="R139" i="3"/>
  <c r="P139" i="3"/>
  <c r="N139" i="3"/>
  <c r="M139" i="3"/>
  <c r="L139" i="3"/>
  <c r="J139" i="3"/>
  <c r="H139" i="3"/>
  <c r="G139" i="3"/>
  <c r="F139" i="3"/>
  <c r="E139" i="3"/>
  <c r="D139" i="3"/>
  <c r="A139" i="3"/>
  <c r="AK138" i="3"/>
  <c r="T138" i="3"/>
  <c r="R138" i="3"/>
  <c r="P138" i="3"/>
  <c r="N138" i="3"/>
  <c r="M138" i="3"/>
  <c r="L138" i="3"/>
  <c r="J138" i="3"/>
  <c r="H138" i="3"/>
  <c r="G138" i="3"/>
  <c r="F138" i="3"/>
  <c r="E138" i="3"/>
  <c r="D138" i="3"/>
  <c r="A138" i="3"/>
  <c r="AK137" i="3"/>
  <c r="T137" i="3"/>
  <c r="R137" i="3"/>
  <c r="P137" i="3"/>
  <c r="N137" i="3"/>
  <c r="M137" i="3"/>
  <c r="L137" i="3"/>
  <c r="J137" i="3"/>
  <c r="H137" i="3"/>
  <c r="G137" i="3"/>
  <c r="F137" i="3"/>
  <c r="E137" i="3"/>
  <c r="D137" i="3"/>
  <c r="A137" i="3"/>
  <c r="AK136" i="3"/>
  <c r="T136" i="3"/>
  <c r="R136" i="3"/>
  <c r="P136" i="3"/>
  <c r="N136" i="3"/>
  <c r="M136" i="3"/>
  <c r="L136" i="3"/>
  <c r="J136" i="3"/>
  <c r="H136" i="3"/>
  <c r="G136" i="3"/>
  <c r="F136" i="3"/>
  <c r="E136" i="3"/>
  <c r="D136" i="3"/>
  <c r="A136" i="3"/>
  <c r="AK135" i="3"/>
  <c r="T135" i="3"/>
  <c r="R135" i="3"/>
  <c r="P135" i="3"/>
  <c r="N135" i="3"/>
  <c r="M135" i="3"/>
  <c r="L135" i="3"/>
  <c r="J135" i="3"/>
  <c r="H135" i="3"/>
  <c r="G135" i="3"/>
  <c r="F135" i="3"/>
  <c r="E135" i="3"/>
  <c r="D135" i="3"/>
  <c r="A135" i="3"/>
  <c r="AK134" i="3"/>
  <c r="T134" i="3"/>
  <c r="R134" i="3"/>
  <c r="P134" i="3"/>
  <c r="N134" i="3"/>
  <c r="M134" i="3"/>
  <c r="L134" i="3"/>
  <c r="J134" i="3"/>
  <c r="H134" i="3"/>
  <c r="G134" i="3"/>
  <c r="F134" i="3"/>
  <c r="E134" i="3"/>
  <c r="D134" i="3"/>
  <c r="A134" i="3"/>
  <c r="AK133" i="3"/>
  <c r="T133" i="3"/>
  <c r="R133" i="3"/>
  <c r="P133" i="3"/>
  <c r="N133" i="3"/>
  <c r="M133" i="3"/>
  <c r="L133" i="3"/>
  <c r="J133" i="3"/>
  <c r="H133" i="3"/>
  <c r="G133" i="3"/>
  <c r="F133" i="3"/>
  <c r="E133" i="3"/>
  <c r="D133" i="3"/>
  <c r="A133" i="3"/>
  <c r="AK132" i="3"/>
  <c r="T132" i="3"/>
  <c r="R132" i="3"/>
  <c r="P132" i="3"/>
  <c r="N132" i="3"/>
  <c r="M132" i="3"/>
  <c r="L132" i="3"/>
  <c r="J132" i="3"/>
  <c r="H132" i="3"/>
  <c r="G132" i="3"/>
  <c r="F132" i="3"/>
  <c r="E132" i="3"/>
  <c r="D132" i="3"/>
  <c r="A132" i="3"/>
  <c r="AK131" i="3"/>
  <c r="T131" i="3"/>
  <c r="R131" i="3"/>
  <c r="P131" i="3"/>
  <c r="N131" i="3"/>
  <c r="M131" i="3"/>
  <c r="L131" i="3"/>
  <c r="J131" i="3"/>
  <c r="H131" i="3"/>
  <c r="G131" i="3"/>
  <c r="F131" i="3"/>
  <c r="E131" i="3"/>
  <c r="D131" i="3"/>
  <c r="A131" i="3"/>
  <c r="AK130" i="3"/>
  <c r="T130" i="3"/>
  <c r="R130" i="3"/>
  <c r="P130" i="3"/>
  <c r="N130" i="3"/>
  <c r="M130" i="3"/>
  <c r="L130" i="3"/>
  <c r="J130" i="3"/>
  <c r="H130" i="3"/>
  <c r="G130" i="3"/>
  <c r="F130" i="3"/>
  <c r="E130" i="3"/>
  <c r="D130" i="3"/>
  <c r="A130" i="3"/>
  <c r="AK129" i="3"/>
  <c r="T129" i="3"/>
  <c r="R129" i="3"/>
  <c r="P129" i="3"/>
  <c r="N129" i="3"/>
  <c r="M129" i="3"/>
  <c r="L129" i="3"/>
  <c r="J129" i="3"/>
  <c r="H129" i="3"/>
  <c r="G129" i="3"/>
  <c r="F129" i="3"/>
  <c r="E129" i="3"/>
  <c r="D129" i="3"/>
  <c r="A129" i="3"/>
  <c r="AK128" i="3"/>
  <c r="T128" i="3"/>
  <c r="R128" i="3"/>
  <c r="P128" i="3"/>
  <c r="N128" i="3"/>
  <c r="M128" i="3"/>
  <c r="L128" i="3"/>
  <c r="J128" i="3"/>
  <c r="H128" i="3"/>
  <c r="G128" i="3"/>
  <c r="F128" i="3"/>
  <c r="E128" i="3"/>
  <c r="D128" i="3"/>
  <c r="A128" i="3"/>
  <c r="AK127" i="3"/>
  <c r="T127" i="3"/>
  <c r="R127" i="3"/>
  <c r="P127" i="3"/>
  <c r="N127" i="3"/>
  <c r="M127" i="3"/>
  <c r="L127" i="3"/>
  <c r="J127" i="3"/>
  <c r="H127" i="3"/>
  <c r="G127" i="3"/>
  <c r="F127" i="3"/>
  <c r="E127" i="3"/>
  <c r="D127" i="3"/>
  <c r="A127" i="3"/>
  <c r="AK126" i="3"/>
  <c r="T126" i="3"/>
  <c r="R126" i="3"/>
  <c r="P126" i="3"/>
  <c r="N126" i="3"/>
  <c r="M126" i="3"/>
  <c r="L126" i="3"/>
  <c r="J126" i="3"/>
  <c r="H126" i="3"/>
  <c r="G126" i="3"/>
  <c r="F126" i="3"/>
  <c r="E126" i="3"/>
  <c r="D126" i="3"/>
  <c r="A126" i="3"/>
  <c r="AK125" i="3"/>
  <c r="T125" i="3"/>
  <c r="R125" i="3"/>
  <c r="P125" i="3"/>
  <c r="N125" i="3"/>
  <c r="M125" i="3"/>
  <c r="L125" i="3"/>
  <c r="J125" i="3"/>
  <c r="H125" i="3"/>
  <c r="G125" i="3"/>
  <c r="F125" i="3"/>
  <c r="E125" i="3"/>
  <c r="D125" i="3"/>
  <c r="A125" i="3"/>
  <c r="AK124" i="3"/>
  <c r="T124" i="3"/>
  <c r="R124" i="3"/>
  <c r="P124" i="3"/>
  <c r="N124" i="3"/>
  <c r="M124" i="3"/>
  <c r="L124" i="3"/>
  <c r="J124" i="3"/>
  <c r="H124" i="3"/>
  <c r="G124" i="3"/>
  <c r="F124" i="3"/>
  <c r="E124" i="3"/>
  <c r="D124" i="3"/>
  <c r="A124" i="3"/>
  <c r="AK123" i="3"/>
  <c r="T123" i="3"/>
  <c r="R123" i="3"/>
  <c r="P123" i="3"/>
  <c r="N123" i="3"/>
  <c r="M123" i="3"/>
  <c r="L123" i="3"/>
  <c r="J123" i="3"/>
  <c r="H123" i="3"/>
  <c r="G123" i="3"/>
  <c r="F123" i="3"/>
  <c r="E123" i="3"/>
  <c r="D123" i="3"/>
  <c r="A123" i="3"/>
  <c r="AK122" i="3"/>
  <c r="T122" i="3"/>
  <c r="R122" i="3"/>
  <c r="P122" i="3"/>
  <c r="N122" i="3"/>
  <c r="M122" i="3"/>
  <c r="L122" i="3"/>
  <c r="J122" i="3"/>
  <c r="H122" i="3"/>
  <c r="G122" i="3"/>
  <c r="F122" i="3"/>
  <c r="E122" i="3"/>
  <c r="D122" i="3"/>
  <c r="A122" i="3"/>
  <c r="AK121" i="3"/>
  <c r="T121" i="3"/>
  <c r="R121" i="3"/>
  <c r="P121" i="3"/>
  <c r="N121" i="3"/>
  <c r="M121" i="3"/>
  <c r="L121" i="3"/>
  <c r="J121" i="3"/>
  <c r="H121" i="3"/>
  <c r="G121" i="3"/>
  <c r="F121" i="3"/>
  <c r="E121" i="3"/>
  <c r="D121" i="3"/>
  <c r="A121" i="3"/>
  <c r="AK120" i="3"/>
  <c r="T120" i="3"/>
  <c r="R120" i="3"/>
  <c r="P120" i="3"/>
  <c r="N120" i="3"/>
  <c r="M120" i="3"/>
  <c r="L120" i="3"/>
  <c r="J120" i="3"/>
  <c r="H120" i="3"/>
  <c r="G120" i="3"/>
  <c r="F120" i="3"/>
  <c r="E120" i="3"/>
  <c r="D120" i="3"/>
  <c r="A120" i="3"/>
  <c r="AK119" i="3"/>
  <c r="T119" i="3"/>
  <c r="R119" i="3"/>
  <c r="P119" i="3"/>
  <c r="N119" i="3"/>
  <c r="M119" i="3"/>
  <c r="L119" i="3"/>
  <c r="J119" i="3"/>
  <c r="H119" i="3"/>
  <c r="G119" i="3"/>
  <c r="F119" i="3"/>
  <c r="E119" i="3"/>
  <c r="D119" i="3"/>
  <c r="A119" i="3"/>
  <c r="AK118" i="3"/>
  <c r="T118" i="3"/>
  <c r="R118" i="3"/>
  <c r="P118" i="3"/>
  <c r="N118" i="3"/>
  <c r="M118" i="3"/>
  <c r="L118" i="3"/>
  <c r="J118" i="3"/>
  <c r="H118" i="3"/>
  <c r="G118" i="3"/>
  <c r="F118" i="3"/>
  <c r="E118" i="3"/>
  <c r="D118" i="3"/>
  <c r="A118" i="3"/>
  <c r="AK117" i="3"/>
  <c r="T117" i="3"/>
  <c r="R117" i="3"/>
  <c r="P117" i="3"/>
  <c r="N117" i="3"/>
  <c r="M117" i="3"/>
  <c r="L117" i="3"/>
  <c r="J117" i="3"/>
  <c r="H117" i="3"/>
  <c r="G117" i="3"/>
  <c r="F117" i="3"/>
  <c r="E117" i="3"/>
  <c r="D117" i="3"/>
  <c r="A117" i="3"/>
  <c r="AK116" i="3"/>
  <c r="T116" i="3"/>
  <c r="R116" i="3"/>
  <c r="P116" i="3"/>
  <c r="N116" i="3"/>
  <c r="M116" i="3"/>
  <c r="L116" i="3"/>
  <c r="J116" i="3"/>
  <c r="H116" i="3"/>
  <c r="G116" i="3"/>
  <c r="F116" i="3"/>
  <c r="E116" i="3"/>
  <c r="D116" i="3"/>
  <c r="A116" i="3"/>
  <c r="AK115" i="3"/>
  <c r="T115" i="3"/>
  <c r="R115" i="3"/>
  <c r="P115" i="3"/>
  <c r="N115" i="3"/>
  <c r="M115" i="3"/>
  <c r="L115" i="3"/>
  <c r="J115" i="3"/>
  <c r="H115" i="3"/>
  <c r="G115" i="3"/>
  <c r="F115" i="3"/>
  <c r="E115" i="3"/>
  <c r="D115" i="3"/>
  <c r="A115" i="3"/>
  <c r="AK114" i="3"/>
  <c r="T114" i="3"/>
  <c r="R114" i="3"/>
  <c r="P114" i="3"/>
  <c r="N114" i="3"/>
  <c r="M114" i="3"/>
  <c r="L114" i="3"/>
  <c r="J114" i="3"/>
  <c r="H114" i="3"/>
  <c r="G114" i="3"/>
  <c r="F114" i="3"/>
  <c r="E114" i="3"/>
  <c r="D114" i="3"/>
  <c r="A114" i="3"/>
  <c r="AK113" i="3"/>
  <c r="T113" i="3"/>
  <c r="R113" i="3"/>
  <c r="P113" i="3"/>
  <c r="N113" i="3"/>
  <c r="M113" i="3"/>
  <c r="L113" i="3"/>
  <c r="J113" i="3"/>
  <c r="H113" i="3"/>
  <c r="G113" i="3"/>
  <c r="F113" i="3"/>
  <c r="E113" i="3"/>
  <c r="D113" i="3"/>
  <c r="A113" i="3"/>
  <c r="AK112" i="3"/>
  <c r="T112" i="3"/>
  <c r="R112" i="3"/>
  <c r="P112" i="3"/>
  <c r="N112" i="3"/>
  <c r="M112" i="3"/>
  <c r="L112" i="3"/>
  <c r="J112" i="3"/>
  <c r="H112" i="3"/>
  <c r="G112" i="3"/>
  <c r="F112" i="3"/>
  <c r="E112" i="3"/>
  <c r="D112" i="3"/>
  <c r="A112" i="3"/>
  <c r="AK111" i="3"/>
  <c r="T111" i="3"/>
  <c r="R111" i="3"/>
  <c r="P111" i="3"/>
  <c r="N111" i="3"/>
  <c r="M111" i="3"/>
  <c r="L111" i="3"/>
  <c r="J111" i="3"/>
  <c r="H111" i="3"/>
  <c r="G111" i="3"/>
  <c r="F111" i="3"/>
  <c r="E111" i="3"/>
  <c r="D111" i="3"/>
  <c r="A111" i="3"/>
  <c r="AK110" i="3"/>
  <c r="T110" i="3"/>
  <c r="R110" i="3"/>
  <c r="P110" i="3"/>
  <c r="N110" i="3"/>
  <c r="M110" i="3"/>
  <c r="L110" i="3"/>
  <c r="J110" i="3"/>
  <c r="H110" i="3"/>
  <c r="G110" i="3"/>
  <c r="F110" i="3"/>
  <c r="E110" i="3"/>
  <c r="D110" i="3"/>
  <c r="A110" i="3"/>
  <c r="AK109" i="3"/>
  <c r="T109" i="3"/>
  <c r="R109" i="3"/>
  <c r="P109" i="3"/>
  <c r="N109" i="3"/>
  <c r="M109" i="3"/>
  <c r="L109" i="3"/>
  <c r="J109" i="3"/>
  <c r="H109" i="3"/>
  <c r="G109" i="3"/>
  <c r="F109" i="3"/>
  <c r="E109" i="3"/>
  <c r="D109" i="3"/>
  <c r="A109" i="3"/>
  <c r="AK108" i="3"/>
  <c r="T108" i="3"/>
  <c r="R108" i="3"/>
  <c r="P108" i="3"/>
  <c r="N108" i="3"/>
  <c r="M108" i="3"/>
  <c r="L108" i="3"/>
  <c r="J108" i="3"/>
  <c r="H108" i="3"/>
  <c r="G108" i="3"/>
  <c r="F108" i="3"/>
  <c r="E108" i="3"/>
  <c r="D108" i="3"/>
  <c r="A108" i="3"/>
  <c r="AK107" i="3"/>
  <c r="T107" i="3"/>
  <c r="R107" i="3"/>
  <c r="P107" i="3"/>
  <c r="N107" i="3"/>
  <c r="M107" i="3"/>
  <c r="L107" i="3"/>
  <c r="J107" i="3"/>
  <c r="H107" i="3"/>
  <c r="G107" i="3"/>
  <c r="F107" i="3"/>
  <c r="E107" i="3"/>
  <c r="D107" i="3"/>
  <c r="A107" i="3"/>
  <c r="AK106" i="3"/>
  <c r="T106" i="3"/>
  <c r="R106" i="3"/>
  <c r="P106" i="3"/>
  <c r="N106" i="3"/>
  <c r="M106" i="3"/>
  <c r="L106" i="3"/>
  <c r="J106" i="3"/>
  <c r="H106" i="3"/>
  <c r="G106" i="3"/>
  <c r="F106" i="3"/>
  <c r="E106" i="3"/>
  <c r="D106" i="3"/>
  <c r="A106" i="3"/>
  <c r="AK105" i="3"/>
  <c r="T105" i="3"/>
  <c r="R105" i="3"/>
  <c r="P105" i="3"/>
  <c r="N105" i="3"/>
  <c r="M105" i="3"/>
  <c r="L105" i="3"/>
  <c r="J105" i="3"/>
  <c r="H105" i="3"/>
  <c r="G105" i="3"/>
  <c r="F105" i="3"/>
  <c r="E105" i="3"/>
  <c r="D105" i="3"/>
  <c r="A105" i="3"/>
  <c r="AK104" i="3"/>
  <c r="T104" i="3"/>
  <c r="R104" i="3"/>
  <c r="P104" i="3"/>
  <c r="N104" i="3"/>
  <c r="M104" i="3"/>
  <c r="L104" i="3"/>
  <c r="J104" i="3"/>
  <c r="H104" i="3"/>
  <c r="G104" i="3"/>
  <c r="F104" i="3"/>
  <c r="E104" i="3"/>
  <c r="D104" i="3"/>
  <c r="A104" i="3"/>
  <c r="AK103" i="3"/>
  <c r="T103" i="3"/>
  <c r="R103" i="3"/>
  <c r="P103" i="3"/>
  <c r="N103" i="3"/>
  <c r="M103" i="3"/>
  <c r="L103" i="3"/>
  <c r="J103" i="3"/>
  <c r="H103" i="3"/>
  <c r="G103" i="3"/>
  <c r="F103" i="3"/>
  <c r="E103" i="3"/>
  <c r="D103" i="3"/>
  <c r="A103" i="3"/>
  <c r="AK102" i="3"/>
  <c r="T102" i="3"/>
  <c r="R102" i="3"/>
  <c r="P102" i="3"/>
  <c r="N102" i="3"/>
  <c r="M102" i="3"/>
  <c r="L102" i="3"/>
  <c r="J102" i="3"/>
  <c r="H102" i="3"/>
  <c r="G102" i="3"/>
  <c r="F102" i="3"/>
  <c r="E102" i="3"/>
  <c r="D102" i="3"/>
  <c r="A102" i="3"/>
  <c r="AK101" i="3"/>
  <c r="T101" i="3"/>
  <c r="R101" i="3"/>
  <c r="P101" i="3"/>
  <c r="N101" i="3"/>
  <c r="M101" i="3"/>
  <c r="L101" i="3"/>
  <c r="J101" i="3"/>
  <c r="H101" i="3"/>
  <c r="G101" i="3"/>
  <c r="F101" i="3"/>
  <c r="E101" i="3"/>
  <c r="D101" i="3"/>
  <c r="A101" i="3"/>
  <c r="AK100" i="3"/>
  <c r="T100" i="3"/>
  <c r="R100" i="3"/>
  <c r="P100" i="3"/>
  <c r="N100" i="3"/>
  <c r="M100" i="3"/>
  <c r="L100" i="3"/>
  <c r="J100" i="3"/>
  <c r="H100" i="3"/>
  <c r="G100" i="3"/>
  <c r="F100" i="3"/>
  <c r="E100" i="3"/>
  <c r="D100" i="3"/>
  <c r="A100" i="3"/>
  <c r="AK99" i="3"/>
  <c r="T99" i="3"/>
  <c r="R99" i="3"/>
  <c r="P99" i="3"/>
  <c r="N99" i="3"/>
  <c r="M99" i="3"/>
  <c r="L99" i="3"/>
  <c r="J99" i="3"/>
  <c r="H99" i="3"/>
  <c r="G99" i="3"/>
  <c r="F99" i="3"/>
  <c r="E99" i="3"/>
  <c r="D99" i="3"/>
  <c r="A99" i="3"/>
  <c r="AK98" i="3"/>
  <c r="T98" i="3"/>
  <c r="R98" i="3"/>
  <c r="P98" i="3"/>
  <c r="N98" i="3"/>
  <c r="M98" i="3"/>
  <c r="L98" i="3"/>
  <c r="J98" i="3"/>
  <c r="H98" i="3"/>
  <c r="G98" i="3"/>
  <c r="F98" i="3"/>
  <c r="E98" i="3"/>
  <c r="D98" i="3"/>
  <c r="A98" i="3"/>
  <c r="AK97" i="3"/>
  <c r="T97" i="3"/>
  <c r="R97" i="3"/>
  <c r="P97" i="3"/>
  <c r="N97" i="3"/>
  <c r="M97" i="3"/>
  <c r="L97" i="3"/>
  <c r="J97" i="3"/>
  <c r="H97" i="3"/>
  <c r="G97" i="3"/>
  <c r="F97" i="3"/>
  <c r="E97" i="3"/>
  <c r="D97" i="3"/>
  <c r="A97" i="3"/>
  <c r="AK96" i="3"/>
  <c r="T96" i="3"/>
  <c r="R96" i="3"/>
  <c r="P96" i="3"/>
  <c r="N96" i="3"/>
  <c r="M96" i="3"/>
  <c r="L96" i="3"/>
  <c r="J96" i="3"/>
  <c r="H96" i="3"/>
  <c r="G96" i="3"/>
  <c r="F96" i="3"/>
  <c r="E96" i="3"/>
  <c r="D96" i="3"/>
  <c r="A96" i="3"/>
  <c r="AK95" i="3"/>
  <c r="T95" i="3"/>
  <c r="R95" i="3"/>
  <c r="P95" i="3"/>
  <c r="N95" i="3"/>
  <c r="M95" i="3"/>
  <c r="L95" i="3"/>
  <c r="J95" i="3"/>
  <c r="H95" i="3"/>
  <c r="G95" i="3"/>
  <c r="F95" i="3"/>
  <c r="E95" i="3"/>
  <c r="D95" i="3"/>
  <c r="A95" i="3"/>
  <c r="AK94" i="3"/>
  <c r="T94" i="3"/>
  <c r="R94" i="3"/>
  <c r="P94" i="3"/>
  <c r="N94" i="3"/>
  <c r="M94" i="3"/>
  <c r="L94" i="3"/>
  <c r="J94" i="3"/>
  <c r="H94" i="3"/>
  <c r="G94" i="3"/>
  <c r="F94" i="3"/>
  <c r="E94" i="3"/>
  <c r="D94" i="3"/>
  <c r="A94" i="3"/>
  <c r="AK93" i="3"/>
  <c r="T93" i="3"/>
  <c r="R93" i="3"/>
  <c r="P93" i="3"/>
  <c r="N93" i="3"/>
  <c r="M93" i="3"/>
  <c r="L93" i="3"/>
  <c r="J93" i="3"/>
  <c r="H93" i="3"/>
  <c r="G93" i="3"/>
  <c r="F93" i="3"/>
  <c r="E93" i="3"/>
  <c r="D93" i="3"/>
  <c r="A93" i="3"/>
  <c r="AK92" i="3"/>
  <c r="T92" i="3"/>
  <c r="R92" i="3"/>
  <c r="P92" i="3"/>
  <c r="N92" i="3"/>
  <c r="M92" i="3"/>
  <c r="L92" i="3"/>
  <c r="J92" i="3"/>
  <c r="H92" i="3"/>
  <c r="G92" i="3"/>
  <c r="F92" i="3"/>
  <c r="E92" i="3"/>
  <c r="D92" i="3"/>
  <c r="A92" i="3"/>
  <c r="AK91" i="3"/>
  <c r="T91" i="3"/>
  <c r="R91" i="3"/>
  <c r="P91" i="3"/>
  <c r="N91" i="3"/>
  <c r="M91" i="3"/>
  <c r="L91" i="3"/>
  <c r="J91" i="3"/>
  <c r="H91" i="3"/>
  <c r="G91" i="3"/>
  <c r="F91" i="3"/>
  <c r="E91" i="3"/>
  <c r="D91" i="3"/>
  <c r="A91" i="3"/>
  <c r="AK90" i="3"/>
  <c r="T90" i="3"/>
  <c r="R90" i="3"/>
  <c r="P90" i="3"/>
  <c r="N90" i="3"/>
  <c r="M90" i="3"/>
  <c r="L90" i="3"/>
  <c r="J90" i="3"/>
  <c r="H90" i="3"/>
  <c r="G90" i="3"/>
  <c r="F90" i="3"/>
  <c r="E90" i="3"/>
  <c r="D90" i="3"/>
  <c r="A90" i="3"/>
  <c r="AK89" i="3"/>
  <c r="T89" i="3"/>
  <c r="R89" i="3"/>
  <c r="P89" i="3"/>
  <c r="N89" i="3"/>
  <c r="M89" i="3"/>
  <c r="L89" i="3"/>
  <c r="J89" i="3"/>
  <c r="H89" i="3"/>
  <c r="G89" i="3"/>
  <c r="F89" i="3"/>
  <c r="E89" i="3"/>
  <c r="D89" i="3"/>
  <c r="A89" i="3"/>
  <c r="AK88" i="3"/>
  <c r="T88" i="3"/>
  <c r="R88" i="3"/>
  <c r="P88" i="3"/>
  <c r="N88" i="3"/>
  <c r="M88" i="3"/>
  <c r="L88" i="3"/>
  <c r="J88" i="3"/>
  <c r="H88" i="3"/>
  <c r="G88" i="3"/>
  <c r="F88" i="3"/>
  <c r="E88" i="3"/>
  <c r="D88" i="3"/>
  <c r="A88" i="3"/>
  <c r="AK87" i="3"/>
  <c r="T87" i="3"/>
  <c r="R87" i="3"/>
  <c r="P87" i="3"/>
  <c r="N87" i="3"/>
  <c r="M87" i="3"/>
  <c r="L87" i="3"/>
  <c r="J87" i="3"/>
  <c r="H87" i="3"/>
  <c r="G87" i="3"/>
  <c r="F87" i="3"/>
  <c r="E87" i="3"/>
  <c r="D87" i="3"/>
  <c r="A87" i="3"/>
  <c r="AK86" i="3"/>
  <c r="T86" i="3"/>
  <c r="R86" i="3"/>
  <c r="P86" i="3"/>
  <c r="N86" i="3"/>
  <c r="M86" i="3"/>
  <c r="L86" i="3"/>
  <c r="J86" i="3"/>
  <c r="H86" i="3"/>
  <c r="G86" i="3"/>
  <c r="F86" i="3"/>
  <c r="E86" i="3"/>
  <c r="D86" i="3"/>
  <c r="A86" i="3"/>
  <c r="AK85" i="3"/>
  <c r="T85" i="3"/>
  <c r="R85" i="3"/>
  <c r="P85" i="3"/>
  <c r="N85" i="3"/>
  <c r="M85" i="3"/>
  <c r="L85" i="3"/>
  <c r="J85" i="3"/>
  <c r="H85" i="3"/>
  <c r="G85" i="3"/>
  <c r="F85" i="3"/>
  <c r="E85" i="3"/>
  <c r="D85" i="3"/>
  <c r="A85" i="3"/>
  <c r="AK84" i="3"/>
  <c r="T84" i="3"/>
  <c r="R84" i="3"/>
  <c r="P84" i="3"/>
  <c r="N84" i="3"/>
  <c r="M84" i="3"/>
  <c r="L84" i="3"/>
  <c r="J84" i="3"/>
  <c r="H84" i="3"/>
  <c r="G84" i="3"/>
  <c r="F84" i="3"/>
  <c r="E84" i="3"/>
  <c r="D84" i="3"/>
  <c r="A84" i="3"/>
  <c r="AK83" i="3"/>
  <c r="T83" i="3"/>
  <c r="R83" i="3"/>
  <c r="P83" i="3"/>
  <c r="N83" i="3"/>
  <c r="M83" i="3"/>
  <c r="L83" i="3"/>
  <c r="J83" i="3"/>
  <c r="H83" i="3"/>
  <c r="G83" i="3"/>
  <c r="F83" i="3"/>
  <c r="E83" i="3"/>
  <c r="D83" i="3"/>
  <c r="A83" i="3"/>
  <c r="AK82" i="3"/>
  <c r="T82" i="3"/>
  <c r="R82" i="3"/>
  <c r="P82" i="3"/>
  <c r="N82" i="3"/>
  <c r="M82" i="3"/>
  <c r="L82" i="3"/>
  <c r="J82" i="3"/>
  <c r="H82" i="3"/>
  <c r="G82" i="3"/>
  <c r="F82" i="3"/>
  <c r="E82" i="3"/>
  <c r="D82" i="3"/>
  <c r="A82" i="3"/>
  <c r="AK81" i="3"/>
  <c r="T81" i="3"/>
  <c r="R81" i="3"/>
  <c r="P81" i="3"/>
  <c r="N81" i="3"/>
  <c r="M81" i="3"/>
  <c r="L81" i="3"/>
  <c r="J81" i="3"/>
  <c r="H81" i="3"/>
  <c r="G81" i="3"/>
  <c r="F81" i="3"/>
  <c r="E81" i="3"/>
  <c r="D81" i="3"/>
  <c r="A81" i="3"/>
  <c r="AK80" i="3"/>
  <c r="T80" i="3"/>
  <c r="R80" i="3"/>
  <c r="P80" i="3"/>
  <c r="N80" i="3"/>
  <c r="M80" i="3"/>
  <c r="L80" i="3"/>
  <c r="J80" i="3"/>
  <c r="H80" i="3"/>
  <c r="G80" i="3"/>
  <c r="F80" i="3"/>
  <c r="E80" i="3"/>
  <c r="D80" i="3"/>
  <c r="A80" i="3"/>
  <c r="AK79" i="3"/>
  <c r="T79" i="3"/>
  <c r="R79" i="3"/>
  <c r="P79" i="3"/>
  <c r="N79" i="3"/>
  <c r="M79" i="3"/>
  <c r="L79" i="3"/>
  <c r="J79" i="3"/>
  <c r="H79" i="3"/>
  <c r="G79" i="3"/>
  <c r="F79" i="3"/>
  <c r="E79" i="3"/>
  <c r="D79" i="3"/>
  <c r="A79" i="3"/>
  <c r="AK78" i="3"/>
  <c r="T78" i="3"/>
  <c r="R78" i="3"/>
  <c r="P78" i="3"/>
  <c r="N78" i="3"/>
  <c r="M78" i="3"/>
  <c r="L78" i="3"/>
  <c r="J78" i="3"/>
  <c r="H78" i="3"/>
  <c r="G78" i="3"/>
  <c r="F78" i="3"/>
  <c r="E78" i="3"/>
  <c r="D78" i="3"/>
  <c r="A78" i="3"/>
  <c r="AK77" i="3"/>
  <c r="T77" i="3"/>
  <c r="R77" i="3"/>
  <c r="P77" i="3"/>
  <c r="N77" i="3"/>
  <c r="M77" i="3"/>
  <c r="L77" i="3"/>
  <c r="J77" i="3"/>
  <c r="H77" i="3"/>
  <c r="G77" i="3"/>
  <c r="F77" i="3"/>
  <c r="E77" i="3"/>
  <c r="D77" i="3"/>
  <c r="A77" i="3"/>
  <c r="AK76" i="3"/>
  <c r="T76" i="3"/>
  <c r="R76" i="3"/>
  <c r="P76" i="3"/>
  <c r="N76" i="3"/>
  <c r="M76" i="3"/>
  <c r="L76" i="3"/>
  <c r="J76" i="3"/>
  <c r="H76" i="3"/>
  <c r="G76" i="3"/>
  <c r="F76" i="3"/>
  <c r="E76" i="3"/>
  <c r="D76" i="3"/>
  <c r="A76" i="3"/>
  <c r="AK75" i="3"/>
  <c r="T75" i="3"/>
  <c r="R75" i="3"/>
  <c r="P75" i="3"/>
  <c r="N75" i="3"/>
  <c r="M75" i="3"/>
  <c r="L75" i="3"/>
  <c r="J75" i="3"/>
  <c r="H75" i="3"/>
  <c r="G75" i="3"/>
  <c r="F75" i="3"/>
  <c r="E75" i="3"/>
  <c r="D75" i="3"/>
  <c r="A75" i="3"/>
  <c r="AK74" i="3"/>
  <c r="T74" i="3"/>
  <c r="R74" i="3"/>
  <c r="P74" i="3"/>
  <c r="N74" i="3"/>
  <c r="M74" i="3"/>
  <c r="L74" i="3"/>
  <c r="J74" i="3"/>
  <c r="H74" i="3"/>
  <c r="G74" i="3"/>
  <c r="F74" i="3"/>
  <c r="E74" i="3"/>
  <c r="D74" i="3"/>
  <c r="A74" i="3"/>
  <c r="AK73" i="3"/>
  <c r="T73" i="3"/>
  <c r="R73" i="3"/>
  <c r="P73" i="3"/>
  <c r="N73" i="3"/>
  <c r="M73" i="3"/>
  <c r="L73" i="3"/>
  <c r="J73" i="3"/>
  <c r="H73" i="3"/>
  <c r="G73" i="3"/>
  <c r="F73" i="3"/>
  <c r="E73" i="3"/>
  <c r="D73" i="3"/>
  <c r="A73" i="3"/>
  <c r="AK72" i="3"/>
  <c r="T72" i="3"/>
  <c r="R72" i="3"/>
  <c r="P72" i="3"/>
  <c r="N72" i="3"/>
  <c r="M72" i="3"/>
  <c r="L72" i="3"/>
  <c r="J72" i="3"/>
  <c r="H72" i="3"/>
  <c r="G72" i="3"/>
  <c r="F72" i="3"/>
  <c r="E72" i="3"/>
  <c r="D72" i="3"/>
  <c r="A72" i="3"/>
  <c r="AK71" i="3"/>
  <c r="T71" i="3"/>
  <c r="R71" i="3"/>
  <c r="P71" i="3"/>
  <c r="N71" i="3"/>
  <c r="M71" i="3"/>
  <c r="L71" i="3"/>
  <c r="J71" i="3"/>
  <c r="H71" i="3"/>
  <c r="G71" i="3"/>
  <c r="F71" i="3"/>
  <c r="E71" i="3"/>
  <c r="D71" i="3"/>
  <c r="A71" i="3"/>
  <c r="AK70" i="3"/>
  <c r="T70" i="3"/>
  <c r="R70" i="3"/>
  <c r="P70" i="3"/>
  <c r="N70" i="3"/>
  <c r="M70" i="3"/>
  <c r="L70" i="3"/>
  <c r="J70" i="3"/>
  <c r="H70" i="3"/>
  <c r="G70" i="3"/>
  <c r="F70" i="3"/>
  <c r="E70" i="3"/>
  <c r="D70" i="3"/>
  <c r="A70" i="3"/>
  <c r="AK69" i="3"/>
  <c r="T69" i="3"/>
  <c r="R69" i="3"/>
  <c r="P69" i="3"/>
  <c r="N69" i="3"/>
  <c r="M69" i="3"/>
  <c r="L69" i="3"/>
  <c r="J69" i="3"/>
  <c r="H69" i="3"/>
  <c r="G69" i="3"/>
  <c r="F69" i="3"/>
  <c r="E69" i="3"/>
  <c r="D69" i="3"/>
  <c r="A69" i="3"/>
  <c r="AK68" i="3"/>
  <c r="T68" i="3"/>
  <c r="R68" i="3"/>
  <c r="P68" i="3"/>
  <c r="N68" i="3"/>
  <c r="M68" i="3"/>
  <c r="L68" i="3"/>
  <c r="J68" i="3"/>
  <c r="H68" i="3"/>
  <c r="G68" i="3"/>
  <c r="F68" i="3"/>
  <c r="E68" i="3"/>
  <c r="D68" i="3"/>
  <c r="A68" i="3"/>
  <c r="AK67" i="3"/>
  <c r="T67" i="3"/>
  <c r="R67" i="3"/>
  <c r="P67" i="3"/>
  <c r="N67" i="3"/>
  <c r="M67" i="3"/>
  <c r="L67" i="3"/>
  <c r="J67" i="3"/>
  <c r="H67" i="3"/>
  <c r="G67" i="3"/>
  <c r="F67" i="3"/>
  <c r="E67" i="3"/>
  <c r="D67" i="3"/>
  <c r="A67" i="3"/>
  <c r="AK66" i="3"/>
  <c r="T66" i="3"/>
  <c r="R66" i="3"/>
  <c r="P66" i="3"/>
  <c r="N66" i="3"/>
  <c r="M66" i="3"/>
  <c r="L66" i="3"/>
  <c r="J66" i="3"/>
  <c r="H66" i="3"/>
  <c r="G66" i="3"/>
  <c r="F66" i="3"/>
  <c r="E66" i="3"/>
  <c r="D66" i="3"/>
  <c r="A66" i="3"/>
  <c r="AK65" i="3"/>
  <c r="T65" i="3"/>
  <c r="R65" i="3"/>
  <c r="P65" i="3"/>
  <c r="N65" i="3"/>
  <c r="M65" i="3"/>
  <c r="L65" i="3"/>
  <c r="J65" i="3"/>
  <c r="H65" i="3"/>
  <c r="G65" i="3"/>
  <c r="F65" i="3"/>
  <c r="E65" i="3"/>
  <c r="D65" i="3"/>
  <c r="A65" i="3"/>
  <c r="AK64" i="3"/>
  <c r="T64" i="3"/>
  <c r="R64" i="3"/>
  <c r="P64" i="3"/>
  <c r="N64" i="3"/>
  <c r="M64" i="3"/>
  <c r="L64" i="3"/>
  <c r="J64" i="3"/>
  <c r="H64" i="3"/>
  <c r="G64" i="3"/>
  <c r="F64" i="3"/>
  <c r="E64" i="3"/>
  <c r="D64" i="3"/>
  <c r="A64" i="3"/>
  <c r="AK63" i="3"/>
  <c r="T63" i="3"/>
  <c r="R63" i="3"/>
  <c r="P63" i="3"/>
  <c r="N63" i="3"/>
  <c r="M63" i="3"/>
  <c r="L63" i="3"/>
  <c r="J63" i="3"/>
  <c r="H63" i="3"/>
  <c r="G63" i="3"/>
  <c r="F63" i="3"/>
  <c r="E63" i="3"/>
  <c r="D63" i="3"/>
  <c r="A63" i="3"/>
  <c r="AK62" i="3"/>
  <c r="T62" i="3"/>
  <c r="R62" i="3"/>
  <c r="P62" i="3"/>
  <c r="N62" i="3"/>
  <c r="M62" i="3"/>
  <c r="L62" i="3"/>
  <c r="J62" i="3"/>
  <c r="H62" i="3"/>
  <c r="G62" i="3"/>
  <c r="F62" i="3"/>
  <c r="E62" i="3"/>
  <c r="D62" i="3"/>
  <c r="A62" i="3"/>
  <c r="AK61" i="3"/>
  <c r="T61" i="3"/>
  <c r="R61" i="3"/>
  <c r="P61" i="3"/>
  <c r="N61" i="3"/>
  <c r="M61" i="3"/>
  <c r="L61" i="3"/>
  <c r="J61" i="3"/>
  <c r="H61" i="3"/>
  <c r="G61" i="3"/>
  <c r="F61" i="3"/>
  <c r="E61" i="3"/>
  <c r="D61" i="3"/>
  <c r="A61" i="3"/>
  <c r="AK60" i="3"/>
  <c r="T60" i="3"/>
  <c r="R60" i="3"/>
  <c r="P60" i="3"/>
  <c r="N60" i="3"/>
  <c r="M60" i="3"/>
  <c r="L60" i="3"/>
  <c r="J60" i="3"/>
  <c r="H60" i="3"/>
  <c r="G60" i="3"/>
  <c r="F60" i="3"/>
  <c r="E60" i="3"/>
  <c r="D60" i="3"/>
  <c r="A60" i="3"/>
  <c r="AK59" i="3"/>
  <c r="T59" i="3"/>
  <c r="R59" i="3"/>
  <c r="P59" i="3"/>
  <c r="N59" i="3"/>
  <c r="M59" i="3"/>
  <c r="L59" i="3"/>
  <c r="J59" i="3"/>
  <c r="H59" i="3"/>
  <c r="G59" i="3"/>
  <c r="F59" i="3"/>
  <c r="E59" i="3"/>
  <c r="D59" i="3"/>
  <c r="A59" i="3"/>
  <c r="AK58" i="3"/>
  <c r="T58" i="3"/>
  <c r="R58" i="3"/>
  <c r="P58" i="3"/>
  <c r="N58" i="3"/>
  <c r="M58" i="3"/>
  <c r="L58" i="3"/>
  <c r="J58" i="3"/>
  <c r="H58" i="3"/>
  <c r="G58" i="3"/>
  <c r="F58" i="3"/>
  <c r="E58" i="3"/>
  <c r="D58" i="3"/>
  <c r="A58" i="3"/>
  <c r="AK57" i="3"/>
  <c r="T57" i="3"/>
  <c r="R57" i="3"/>
  <c r="P57" i="3"/>
  <c r="N57" i="3"/>
  <c r="M57" i="3"/>
  <c r="L57" i="3"/>
  <c r="J57" i="3"/>
  <c r="H57" i="3"/>
  <c r="G57" i="3"/>
  <c r="F57" i="3"/>
  <c r="E57" i="3"/>
  <c r="D57" i="3"/>
  <c r="A57" i="3"/>
  <c r="AK56" i="3"/>
  <c r="T56" i="3"/>
  <c r="R56" i="3"/>
  <c r="P56" i="3"/>
  <c r="N56" i="3"/>
  <c r="M56" i="3"/>
  <c r="L56" i="3"/>
  <c r="J56" i="3"/>
  <c r="H56" i="3"/>
  <c r="G56" i="3"/>
  <c r="F56" i="3"/>
  <c r="E56" i="3"/>
  <c r="D56" i="3"/>
  <c r="A56" i="3"/>
  <c r="AK55" i="3"/>
  <c r="T55" i="3"/>
  <c r="R55" i="3"/>
  <c r="P55" i="3"/>
  <c r="N55" i="3"/>
  <c r="M55" i="3"/>
  <c r="L55" i="3"/>
  <c r="J55" i="3"/>
  <c r="H55" i="3"/>
  <c r="G55" i="3"/>
  <c r="F55" i="3"/>
  <c r="E55" i="3"/>
  <c r="D55" i="3"/>
  <c r="A55" i="3"/>
  <c r="AK54" i="3"/>
  <c r="T54" i="3"/>
  <c r="R54" i="3"/>
  <c r="P54" i="3"/>
  <c r="N54" i="3"/>
  <c r="M54" i="3"/>
  <c r="L54" i="3"/>
  <c r="J54" i="3"/>
  <c r="H54" i="3"/>
  <c r="G54" i="3"/>
  <c r="F54" i="3"/>
  <c r="E54" i="3"/>
  <c r="D54" i="3"/>
  <c r="A54" i="3"/>
  <c r="AK53" i="3"/>
  <c r="T53" i="3"/>
  <c r="R53" i="3"/>
  <c r="P53" i="3"/>
  <c r="N53" i="3"/>
  <c r="M53" i="3"/>
  <c r="L53" i="3"/>
  <c r="J53" i="3"/>
  <c r="H53" i="3"/>
  <c r="G53" i="3"/>
  <c r="F53" i="3"/>
  <c r="E53" i="3"/>
  <c r="D53" i="3"/>
  <c r="A53" i="3"/>
  <c r="AK52" i="3"/>
  <c r="T52" i="3"/>
  <c r="R52" i="3"/>
  <c r="P52" i="3"/>
  <c r="N52" i="3"/>
  <c r="M52" i="3"/>
  <c r="L52" i="3"/>
  <c r="J52" i="3"/>
  <c r="H52" i="3"/>
  <c r="G52" i="3"/>
  <c r="F52" i="3"/>
  <c r="E52" i="3"/>
  <c r="D52" i="3"/>
  <c r="A52" i="3"/>
  <c r="AK51" i="3"/>
  <c r="T51" i="3"/>
  <c r="R51" i="3"/>
  <c r="P51" i="3"/>
  <c r="N51" i="3"/>
  <c r="M51" i="3"/>
  <c r="L51" i="3"/>
  <c r="J51" i="3"/>
  <c r="H51" i="3"/>
  <c r="G51" i="3"/>
  <c r="F51" i="3"/>
  <c r="E51" i="3"/>
  <c r="D51" i="3"/>
  <c r="A51" i="3"/>
  <c r="AK50" i="3"/>
  <c r="T50" i="3"/>
  <c r="R50" i="3"/>
  <c r="P50" i="3"/>
  <c r="N50" i="3"/>
  <c r="M50" i="3"/>
  <c r="L50" i="3"/>
  <c r="J50" i="3"/>
  <c r="H50" i="3"/>
  <c r="G50" i="3"/>
  <c r="F50" i="3"/>
  <c r="E50" i="3"/>
  <c r="D50" i="3"/>
  <c r="A50" i="3"/>
  <c r="AK49" i="3"/>
  <c r="T49" i="3"/>
  <c r="R49" i="3"/>
  <c r="P49" i="3"/>
  <c r="N49" i="3"/>
  <c r="M49" i="3"/>
  <c r="L49" i="3"/>
  <c r="J49" i="3"/>
  <c r="H49" i="3"/>
  <c r="G49" i="3"/>
  <c r="F49" i="3"/>
  <c r="E49" i="3"/>
  <c r="D49" i="3"/>
  <c r="A49" i="3"/>
  <c r="AK48" i="3"/>
  <c r="T48" i="3"/>
  <c r="R48" i="3"/>
  <c r="P48" i="3"/>
  <c r="N48" i="3"/>
  <c r="M48" i="3"/>
  <c r="L48" i="3"/>
  <c r="J48" i="3"/>
  <c r="H48" i="3"/>
  <c r="G48" i="3"/>
  <c r="F48" i="3"/>
  <c r="E48" i="3"/>
  <c r="D48" i="3"/>
  <c r="A48" i="3"/>
  <c r="AK47" i="3"/>
  <c r="T47" i="3"/>
  <c r="R47" i="3"/>
  <c r="P47" i="3"/>
  <c r="N47" i="3"/>
  <c r="M47" i="3"/>
  <c r="L47" i="3"/>
  <c r="J47" i="3"/>
  <c r="H47" i="3"/>
  <c r="G47" i="3"/>
  <c r="F47" i="3"/>
  <c r="E47" i="3"/>
  <c r="D47" i="3"/>
  <c r="A47" i="3"/>
  <c r="AK46" i="3"/>
  <c r="T46" i="3"/>
  <c r="R46" i="3"/>
  <c r="P46" i="3"/>
  <c r="N46" i="3"/>
  <c r="M46" i="3"/>
  <c r="L46" i="3"/>
  <c r="J46" i="3"/>
  <c r="H46" i="3"/>
  <c r="G46" i="3"/>
  <c r="F46" i="3"/>
  <c r="E46" i="3"/>
  <c r="D46" i="3"/>
  <c r="A46" i="3"/>
  <c r="AK45" i="3"/>
  <c r="T45" i="3"/>
  <c r="R45" i="3"/>
  <c r="P45" i="3"/>
  <c r="N45" i="3"/>
  <c r="M45" i="3"/>
  <c r="L45" i="3"/>
  <c r="J45" i="3"/>
  <c r="H45" i="3"/>
  <c r="G45" i="3"/>
  <c r="F45" i="3"/>
  <c r="E45" i="3"/>
  <c r="D45" i="3"/>
  <c r="A45" i="3"/>
  <c r="AK44" i="3"/>
  <c r="T44" i="3"/>
  <c r="R44" i="3"/>
  <c r="P44" i="3"/>
  <c r="N44" i="3"/>
  <c r="M44" i="3"/>
  <c r="L44" i="3"/>
  <c r="J44" i="3"/>
  <c r="H44" i="3"/>
  <c r="G44" i="3"/>
  <c r="F44" i="3"/>
  <c r="E44" i="3"/>
  <c r="D44" i="3"/>
  <c r="A44" i="3"/>
  <c r="AK43" i="3"/>
  <c r="T43" i="3"/>
  <c r="R43" i="3"/>
  <c r="P43" i="3"/>
  <c r="N43" i="3"/>
  <c r="M43" i="3"/>
  <c r="L43" i="3"/>
  <c r="J43" i="3"/>
  <c r="H43" i="3"/>
  <c r="G43" i="3"/>
  <c r="F43" i="3"/>
  <c r="E43" i="3"/>
  <c r="D43" i="3"/>
  <c r="C43" i="3"/>
  <c r="B43" i="3"/>
  <c r="A43" i="3"/>
  <c r="AK42" i="3"/>
  <c r="T42" i="3"/>
  <c r="R42" i="3"/>
  <c r="P42" i="3"/>
  <c r="N42" i="3"/>
  <c r="M42" i="3"/>
  <c r="L42" i="3"/>
  <c r="J42" i="3"/>
  <c r="H42" i="3"/>
  <c r="G42" i="3"/>
  <c r="F42" i="3"/>
  <c r="E42" i="3"/>
  <c r="D42" i="3"/>
  <c r="C42" i="3"/>
  <c r="B42" i="3"/>
  <c r="A42" i="3"/>
  <c r="AK41" i="3"/>
  <c r="T41" i="3"/>
  <c r="R41" i="3"/>
  <c r="P41" i="3"/>
  <c r="N41" i="3"/>
  <c r="M41" i="3"/>
  <c r="L41" i="3"/>
  <c r="J41" i="3"/>
  <c r="H41" i="3"/>
  <c r="G41" i="3"/>
  <c r="F41" i="3"/>
  <c r="E41" i="3"/>
  <c r="D41" i="3"/>
  <c r="C41" i="3"/>
  <c r="B41" i="3"/>
  <c r="A41" i="3"/>
  <c r="AK40" i="3"/>
  <c r="T40" i="3"/>
  <c r="R40" i="3"/>
  <c r="P40" i="3"/>
  <c r="N40" i="3"/>
  <c r="M40" i="3"/>
  <c r="L40" i="3"/>
  <c r="J40" i="3"/>
  <c r="H40" i="3"/>
  <c r="G40" i="3"/>
  <c r="F40" i="3"/>
  <c r="E40" i="3"/>
  <c r="D40" i="3"/>
  <c r="C40" i="3"/>
  <c r="B40" i="3"/>
  <c r="A40" i="3"/>
  <c r="AK39" i="3"/>
  <c r="T39" i="3"/>
  <c r="R39" i="3"/>
  <c r="P39" i="3"/>
  <c r="N39" i="3"/>
  <c r="M39" i="3"/>
  <c r="L39" i="3"/>
  <c r="J39" i="3"/>
  <c r="H39" i="3"/>
  <c r="G39" i="3"/>
  <c r="F39" i="3"/>
  <c r="E39" i="3"/>
  <c r="D39" i="3"/>
  <c r="C39" i="3"/>
  <c r="B39" i="3"/>
  <c r="A39" i="3"/>
  <c r="AK38" i="3"/>
  <c r="T38" i="3"/>
  <c r="R38" i="3"/>
  <c r="P38" i="3"/>
  <c r="N38" i="3"/>
  <c r="M38" i="3"/>
  <c r="L38" i="3"/>
  <c r="J38" i="3"/>
  <c r="H38" i="3"/>
  <c r="G38" i="3"/>
  <c r="F38" i="3"/>
  <c r="E38" i="3"/>
  <c r="D38" i="3"/>
  <c r="C38" i="3"/>
  <c r="B38" i="3"/>
  <c r="A38" i="3"/>
  <c r="AK37" i="3"/>
  <c r="T37" i="3"/>
  <c r="R37" i="3"/>
  <c r="P37" i="3"/>
  <c r="N37" i="3"/>
  <c r="M37" i="3"/>
  <c r="L37" i="3"/>
  <c r="J37" i="3"/>
  <c r="H37" i="3"/>
  <c r="G37" i="3"/>
  <c r="F37" i="3"/>
  <c r="E37" i="3"/>
  <c r="D37" i="3"/>
  <c r="C37" i="3"/>
  <c r="B37" i="3"/>
  <c r="A37" i="3"/>
  <c r="AK36" i="3"/>
  <c r="T36" i="3"/>
  <c r="R36" i="3"/>
  <c r="P36" i="3"/>
  <c r="N36" i="3"/>
  <c r="M36" i="3"/>
  <c r="L36" i="3"/>
  <c r="J36" i="3"/>
  <c r="H36" i="3"/>
  <c r="G36" i="3"/>
  <c r="F36" i="3"/>
  <c r="E36" i="3"/>
  <c r="D36" i="3"/>
  <c r="C36" i="3"/>
  <c r="B36" i="3"/>
  <c r="A36" i="3"/>
  <c r="AK35" i="3"/>
  <c r="T35" i="3"/>
  <c r="R35" i="3"/>
  <c r="P35" i="3"/>
  <c r="N35" i="3"/>
  <c r="M35" i="3"/>
  <c r="L35" i="3"/>
  <c r="J35" i="3"/>
  <c r="H35" i="3"/>
  <c r="G35" i="3"/>
  <c r="F35" i="3"/>
  <c r="E35" i="3"/>
  <c r="D35" i="3"/>
  <c r="C35" i="3"/>
  <c r="B35" i="3"/>
  <c r="A35" i="3"/>
  <c r="AK34" i="3"/>
  <c r="T34" i="3"/>
  <c r="R34" i="3"/>
  <c r="P34" i="3"/>
  <c r="N34" i="3"/>
  <c r="M34" i="3"/>
  <c r="L34" i="3"/>
  <c r="J34" i="3"/>
  <c r="H34" i="3"/>
  <c r="G34" i="3"/>
  <c r="F34" i="3"/>
  <c r="E34" i="3"/>
  <c r="D34" i="3"/>
  <c r="C34" i="3"/>
  <c r="B34" i="3"/>
  <c r="A34" i="3"/>
  <c r="AK33" i="3"/>
  <c r="T33" i="3"/>
  <c r="R33" i="3"/>
  <c r="P33" i="3"/>
  <c r="N33" i="3"/>
  <c r="M33" i="3"/>
  <c r="L33" i="3"/>
  <c r="J33" i="3"/>
  <c r="H33" i="3"/>
  <c r="G33" i="3"/>
  <c r="F33" i="3"/>
  <c r="E33" i="3"/>
  <c r="D33" i="3"/>
  <c r="C33" i="3"/>
  <c r="B33" i="3"/>
  <c r="A33" i="3"/>
  <c r="AK32" i="3"/>
  <c r="T32" i="3"/>
  <c r="R32" i="3"/>
  <c r="P32" i="3"/>
  <c r="N32" i="3"/>
  <c r="M32" i="3"/>
  <c r="L32" i="3"/>
  <c r="J32" i="3"/>
  <c r="H32" i="3"/>
  <c r="G32" i="3"/>
  <c r="F32" i="3"/>
  <c r="E32" i="3"/>
  <c r="D32" i="3"/>
  <c r="C32" i="3"/>
  <c r="B32" i="3"/>
  <c r="A32" i="3"/>
  <c r="AK31" i="3"/>
  <c r="T31" i="3"/>
  <c r="R31" i="3"/>
  <c r="P31" i="3"/>
  <c r="N31" i="3"/>
  <c r="M31" i="3"/>
  <c r="L31" i="3"/>
  <c r="J31" i="3"/>
  <c r="H31" i="3"/>
  <c r="G31" i="3"/>
  <c r="F31" i="3"/>
  <c r="E31" i="3"/>
  <c r="D31" i="3"/>
  <c r="C31" i="3"/>
  <c r="B31" i="3"/>
  <c r="A31" i="3"/>
  <c r="AK30" i="3"/>
  <c r="T30" i="3"/>
  <c r="R30" i="3"/>
  <c r="P30" i="3"/>
  <c r="N30" i="3"/>
  <c r="M30" i="3"/>
  <c r="L30" i="3"/>
  <c r="J30" i="3"/>
  <c r="H30" i="3"/>
  <c r="G30" i="3"/>
  <c r="F30" i="3"/>
  <c r="E30" i="3"/>
  <c r="D30" i="3"/>
  <c r="C30" i="3"/>
  <c r="B30" i="3"/>
  <c r="A30" i="3"/>
  <c r="AK29" i="3"/>
  <c r="T29" i="3"/>
  <c r="R29" i="3"/>
  <c r="P29" i="3"/>
  <c r="N29" i="3"/>
  <c r="M29" i="3"/>
  <c r="L29" i="3"/>
  <c r="J29" i="3"/>
  <c r="H29" i="3"/>
  <c r="G29" i="3"/>
  <c r="F29" i="3"/>
  <c r="E29" i="3"/>
  <c r="D29" i="3"/>
  <c r="C29" i="3"/>
  <c r="B29" i="3"/>
  <c r="A29" i="3"/>
  <c r="AK28" i="3"/>
  <c r="T28" i="3"/>
  <c r="R28" i="3"/>
  <c r="P28" i="3"/>
  <c r="N28" i="3"/>
  <c r="M28" i="3"/>
  <c r="L28" i="3"/>
  <c r="J28" i="3"/>
  <c r="H28" i="3"/>
  <c r="G28" i="3"/>
  <c r="F28" i="3"/>
  <c r="E28" i="3"/>
  <c r="D28" i="3"/>
  <c r="C28" i="3"/>
  <c r="B28" i="3"/>
  <c r="A28" i="3"/>
  <c r="AK27" i="3"/>
  <c r="T27" i="3"/>
  <c r="R27" i="3"/>
  <c r="P27" i="3"/>
  <c r="N27" i="3"/>
  <c r="M27" i="3"/>
  <c r="L27" i="3"/>
  <c r="J27" i="3"/>
  <c r="H27" i="3"/>
  <c r="G27" i="3"/>
  <c r="F27" i="3"/>
  <c r="E27" i="3"/>
  <c r="D27" i="3"/>
  <c r="C27" i="3"/>
  <c r="B27" i="3"/>
  <c r="A27" i="3"/>
  <c r="AK26" i="3"/>
  <c r="T26" i="3"/>
  <c r="R26" i="3"/>
  <c r="P26" i="3"/>
  <c r="N26" i="3"/>
  <c r="M26" i="3"/>
  <c r="L26" i="3"/>
  <c r="J26" i="3"/>
  <c r="H26" i="3"/>
  <c r="G26" i="3"/>
  <c r="F26" i="3"/>
  <c r="E26" i="3"/>
  <c r="D26" i="3"/>
  <c r="C26" i="3"/>
  <c r="B26" i="3"/>
  <c r="A26" i="3"/>
  <c r="AK25" i="3"/>
  <c r="T25" i="3"/>
  <c r="R25" i="3"/>
  <c r="P25" i="3"/>
  <c r="N25" i="3"/>
  <c r="M25" i="3"/>
  <c r="L25" i="3"/>
  <c r="J25" i="3"/>
  <c r="H25" i="3"/>
  <c r="G25" i="3"/>
  <c r="F25" i="3"/>
  <c r="E25" i="3"/>
  <c r="D25" i="3"/>
  <c r="C25" i="3"/>
  <c r="B25" i="3"/>
  <c r="A25" i="3"/>
  <c r="AK24" i="3"/>
  <c r="T24" i="3"/>
  <c r="R24" i="3"/>
  <c r="P24" i="3"/>
  <c r="N24" i="3"/>
  <c r="M24" i="3"/>
  <c r="L24" i="3"/>
  <c r="J24" i="3"/>
  <c r="H24" i="3"/>
  <c r="G24" i="3"/>
  <c r="F24" i="3"/>
  <c r="E24" i="3"/>
  <c r="D24" i="3"/>
  <c r="C24" i="3"/>
  <c r="B24" i="3"/>
  <c r="A24" i="3"/>
  <c r="H23" i="3"/>
  <c r="G23" i="3"/>
  <c r="F23" i="3"/>
  <c r="E23" i="3"/>
  <c r="D23" i="3"/>
  <c r="C23" i="3"/>
  <c r="B23" i="3"/>
  <c r="A23" i="3"/>
  <c r="AK22" i="3"/>
  <c r="T22" i="3"/>
  <c r="R22" i="3"/>
  <c r="P22" i="3"/>
  <c r="N22" i="3"/>
  <c r="M22" i="3"/>
  <c r="L22" i="3"/>
  <c r="J22" i="3"/>
  <c r="H22" i="3"/>
  <c r="G22" i="3"/>
  <c r="F22" i="3"/>
  <c r="E22" i="3"/>
  <c r="D22" i="3"/>
  <c r="C22" i="3"/>
  <c r="B22" i="3"/>
  <c r="A22" i="3"/>
  <c r="AK21" i="3"/>
  <c r="T21" i="3"/>
  <c r="R21" i="3"/>
  <c r="P21" i="3"/>
  <c r="N21" i="3"/>
  <c r="M21" i="3"/>
  <c r="L21" i="3"/>
  <c r="J21" i="3"/>
  <c r="H21" i="3"/>
  <c r="G21" i="3"/>
  <c r="F21" i="3"/>
  <c r="E21" i="3"/>
  <c r="D21" i="3"/>
  <c r="C21" i="3"/>
  <c r="B21" i="3"/>
  <c r="A21" i="3"/>
  <c r="AK20" i="3"/>
  <c r="T20" i="3"/>
  <c r="R20" i="3"/>
  <c r="P20" i="3"/>
  <c r="N20" i="3"/>
  <c r="M20" i="3"/>
  <c r="L20" i="3"/>
  <c r="J20" i="3"/>
  <c r="H20" i="3"/>
  <c r="G20" i="3"/>
  <c r="F20" i="3"/>
  <c r="E20" i="3"/>
  <c r="D20" i="3"/>
  <c r="C20" i="3"/>
  <c r="B20" i="3"/>
  <c r="A20" i="3"/>
  <c r="AK19" i="3"/>
  <c r="T19" i="3"/>
  <c r="R19" i="3"/>
  <c r="P19" i="3"/>
  <c r="N19" i="3"/>
  <c r="M19" i="3"/>
  <c r="L19" i="3"/>
  <c r="J19" i="3"/>
  <c r="H19" i="3"/>
  <c r="G19" i="3"/>
  <c r="F19" i="3"/>
  <c r="E19" i="3"/>
  <c r="D19" i="3"/>
  <c r="C19" i="3"/>
  <c r="B19" i="3"/>
  <c r="A19" i="3"/>
  <c r="AK18" i="3"/>
  <c r="T18" i="3"/>
  <c r="R18" i="3"/>
  <c r="P18" i="3"/>
  <c r="N18" i="3"/>
  <c r="M18" i="3"/>
  <c r="L18" i="3"/>
  <c r="J18" i="3"/>
  <c r="H18" i="3"/>
  <c r="G18" i="3"/>
  <c r="F18" i="3"/>
  <c r="E18" i="3"/>
  <c r="D18" i="3"/>
  <c r="C18" i="3"/>
  <c r="B18" i="3"/>
  <c r="A18" i="3"/>
  <c r="AK17" i="3"/>
  <c r="T17" i="3"/>
  <c r="R17" i="3"/>
  <c r="P17" i="3"/>
  <c r="N17" i="3"/>
  <c r="M17" i="3"/>
  <c r="L17" i="3"/>
  <c r="J17" i="3"/>
  <c r="H17" i="3"/>
  <c r="G17" i="3"/>
  <c r="F17" i="3"/>
  <c r="E17" i="3"/>
  <c r="D17" i="3"/>
  <c r="C17" i="3"/>
  <c r="B17" i="3"/>
  <c r="A17" i="3"/>
  <c r="AK16" i="3"/>
  <c r="T16" i="3"/>
  <c r="R16" i="3"/>
  <c r="P16" i="3"/>
  <c r="N16" i="3"/>
  <c r="M16" i="3"/>
  <c r="L16" i="3"/>
  <c r="J16" i="3"/>
  <c r="H16" i="3"/>
  <c r="G16" i="3"/>
  <c r="F16" i="3"/>
  <c r="E16" i="3"/>
  <c r="D16" i="3"/>
  <c r="C16" i="3"/>
  <c r="B16" i="3"/>
  <c r="A16" i="3"/>
  <c r="AK15" i="3"/>
  <c r="T15" i="3"/>
  <c r="R15" i="3"/>
  <c r="P15" i="3"/>
  <c r="N15" i="3"/>
  <c r="M15" i="3"/>
  <c r="L15" i="3"/>
  <c r="J15" i="3"/>
  <c r="H15" i="3"/>
  <c r="G15" i="3"/>
  <c r="F15" i="3"/>
  <c r="E15" i="3"/>
  <c r="D15" i="3"/>
  <c r="C15" i="3"/>
  <c r="B15" i="3"/>
  <c r="A15" i="3"/>
  <c r="AK14" i="3"/>
  <c r="T14" i="3"/>
  <c r="R14" i="3"/>
  <c r="P14" i="3"/>
  <c r="N14" i="3"/>
  <c r="M14" i="3"/>
  <c r="L14" i="3"/>
  <c r="J14" i="3"/>
  <c r="H14" i="3"/>
  <c r="G14" i="3"/>
  <c r="F14" i="3"/>
  <c r="E14" i="3"/>
  <c r="D14" i="3"/>
  <c r="C14" i="3"/>
  <c r="B14" i="3"/>
  <c r="A14" i="3"/>
  <c r="AK13" i="3"/>
  <c r="T13" i="3"/>
  <c r="R13" i="3"/>
  <c r="P13" i="3"/>
  <c r="N13" i="3"/>
  <c r="M13" i="3"/>
  <c r="L13" i="3"/>
  <c r="J13" i="3"/>
  <c r="H13" i="3"/>
  <c r="G13" i="3"/>
  <c r="F13" i="3"/>
  <c r="E13" i="3"/>
  <c r="D13" i="3"/>
  <c r="C13" i="3"/>
  <c r="B13" i="3"/>
  <c r="A13" i="3"/>
  <c r="AK12" i="3"/>
  <c r="AJ12" i="3"/>
  <c r="AI12" i="3"/>
  <c r="AH12" i="3"/>
  <c r="AG12" i="3"/>
  <c r="AF12" i="3"/>
  <c r="AE12" i="3"/>
  <c r="AD12" i="3"/>
  <c r="AC12" i="3"/>
  <c r="AB12" i="3"/>
  <c r="Z12" i="3"/>
  <c r="W12" i="3"/>
  <c r="T12" i="3"/>
  <c r="R12" i="3"/>
  <c r="Q12" i="3"/>
  <c r="P12" i="3"/>
  <c r="O12" i="3"/>
  <c r="N12" i="3"/>
  <c r="L12" i="3"/>
  <c r="K12" i="3"/>
  <c r="J12" i="3"/>
  <c r="I12" i="3"/>
  <c r="C12" i="3"/>
  <c r="B12" i="3"/>
  <c r="L8" i="3"/>
  <c r="F8" i="3"/>
  <c r="L7" i="3"/>
  <c r="F7" i="3"/>
  <c r="F6" i="3"/>
  <c r="AA5" i="3"/>
  <c r="R5" i="3"/>
  <c r="L5" i="3"/>
  <c r="G5" i="3"/>
  <c r="B164" i="2"/>
  <c r="BD163" i="2"/>
  <c r="BC163" i="2"/>
  <c r="AW163" i="2"/>
  <c r="AV163" i="2"/>
  <c r="AU163" i="2"/>
  <c r="AT163" i="2"/>
  <c r="AS163" i="2"/>
  <c r="AR163" i="2"/>
  <c r="AQ163" i="2"/>
  <c r="AN163" i="2"/>
  <c r="C163" i="2"/>
  <c r="B163" i="2"/>
  <c r="A163" i="2"/>
  <c r="BD162" i="2"/>
  <c r="BC162" i="2"/>
  <c r="AW162" i="2"/>
  <c r="AV162" i="2"/>
  <c r="AU162" i="2"/>
  <c r="AT162" i="2"/>
  <c r="AS162" i="2"/>
  <c r="AR162" i="2"/>
  <c r="AQ162" i="2"/>
  <c r="AN162" i="2"/>
  <c r="B162" i="2"/>
  <c r="A162" i="2"/>
  <c r="BD161" i="2"/>
  <c r="BC161" i="2"/>
  <c r="AW161" i="2"/>
  <c r="AV161" i="2"/>
  <c r="AU161" i="2"/>
  <c r="AT161" i="2"/>
  <c r="AS161" i="2"/>
  <c r="AR161" i="2"/>
  <c r="AQ161" i="2"/>
  <c r="AN161" i="2"/>
  <c r="B161" i="2"/>
  <c r="A161" i="2"/>
  <c r="BD160" i="2"/>
  <c r="BC160" i="2"/>
  <c r="AW160" i="2"/>
  <c r="AV160" i="2"/>
  <c r="AU160" i="2"/>
  <c r="AT160" i="2"/>
  <c r="AS160" i="2"/>
  <c r="AR160" i="2"/>
  <c r="AQ160" i="2"/>
  <c r="AN160" i="2"/>
  <c r="B160" i="2"/>
  <c r="A160" i="2"/>
  <c r="BD159" i="2"/>
  <c r="BC159" i="2"/>
  <c r="AW159" i="2"/>
  <c r="AV159" i="2"/>
  <c r="AU159" i="2"/>
  <c r="AT159" i="2"/>
  <c r="AS159" i="2"/>
  <c r="AR159" i="2"/>
  <c r="AQ159" i="2"/>
  <c r="AN159" i="2"/>
  <c r="B159" i="2"/>
  <c r="A159" i="2"/>
  <c r="BD158" i="2"/>
  <c r="BC158" i="2"/>
  <c r="AW158" i="2"/>
  <c r="AV158" i="2"/>
  <c r="AU158" i="2"/>
  <c r="AT158" i="2"/>
  <c r="AS158" i="2"/>
  <c r="AR158" i="2"/>
  <c r="AQ158" i="2"/>
  <c r="AN158" i="2"/>
  <c r="B158" i="2"/>
  <c r="A158" i="2"/>
  <c r="BD157" i="2"/>
  <c r="BC157" i="2"/>
  <c r="AW157" i="2"/>
  <c r="AV157" i="2"/>
  <c r="AU157" i="2"/>
  <c r="AT157" i="2"/>
  <c r="AS157" i="2"/>
  <c r="AR157" i="2"/>
  <c r="AQ157" i="2"/>
  <c r="AN157" i="2"/>
  <c r="B157" i="2"/>
  <c r="A157" i="2"/>
  <c r="BD156" i="2"/>
  <c r="BC156" i="2"/>
  <c r="AW156" i="2"/>
  <c r="AV156" i="2"/>
  <c r="AU156" i="2"/>
  <c r="AT156" i="2"/>
  <c r="AS156" i="2"/>
  <c r="AR156" i="2"/>
  <c r="AQ156" i="2"/>
  <c r="AN156" i="2"/>
  <c r="B156" i="2"/>
  <c r="A156" i="2"/>
  <c r="BD155" i="2"/>
  <c r="BC155" i="2"/>
  <c r="AW155" i="2"/>
  <c r="AV155" i="2"/>
  <c r="AU155" i="2"/>
  <c r="AT155" i="2"/>
  <c r="AS155" i="2"/>
  <c r="AR155" i="2"/>
  <c r="AQ155" i="2"/>
  <c r="AN155" i="2"/>
  <c r="B155" i="2"/>
  <c r="A155" i="2"/>
  <c r="BD154" i="2"/>
  <c r="BC154" i="2"/>
  <c r="AW154" i="2"/>
  <c r="AV154" i="2"/>
  <c r="AU154" i="2"/>
  <c r="AT154" i="2"/>
  <c r="AS154" i="2"/>
  <c r="AR154" i="2"/>
  <c r="AQ154" i="2"/>
  <c r="AN154" i="2"/>
  <c r="B154" i="2"/>
  <c r="A154" i="2"/>
  <c r="BD153" i="2"/>
  <c r="BC153" i="2"/>
  <c r="AW153" i="2"/>
  <c r="AV153" i="2"/>
  <c r="AU153" i="2"/>
  <c r="AT153" i="2"/>
  <c r="AS153" i="2"/>
  <c r="AR153" i="2"/>
  <c r="AQ153" i="2"/>
  <c r="AN153" i="2"/>
  <c r="B153" i="2"/>
  <c r="A153" i="2"/>
  <c r="BD152" i="2"/>
  <c r="BC152" i="2"/>
  <c r="AW152" i="2"/>
  <c r="AV152" i="2"/>
  <c r="AU152" i="2"/>
  <c r="AT152" i="2"/>
  <c r="AS152" i="2"/>
  <c r="AR152" i="2"/>
  <c r="AQ152" i="2"/>
  <c r="AN152" i="2"/>
  <c r="B152" i="2"/>
  <c r="A152" i="2"/>
  <c r="BD151" i="2"/>
  <c r="BC151" i="2"/>
  <c r="AW151" i="2"/>
  <c r="AV151" i="2"/>
  <c r="AU151" i="2"/>
  <c r="AT151" i="2"/>
  <c r="AS151" i="2"/>
  <c r="AR151" i="2"/>
  <c r="AQ151" i="2"/>
  <c r="AN151" i="2"/>
  <c r="B151" i="2"/>
  <c r="A151" i="2"/>
  <c r="BD150" i="2"/>
  <c r="BC150" i="2"/>
  <c r="AW150" i="2"/>
  <c r="AV150" i="2"/>
  <c r="AU150" i="2"/>
  <c r="AT150" i="2"/>
  <c r="AS150" i="2"/>
  <c r="AR150" i="2"/>
  <c r="AQ150" i="2"/>
  <c r="AN150" i="2"/>
  <c r="B150" i="2"/>
  <c r="A150" i="2"/>
  <c r="BD149" i="2"/>
  <c r="BC149" i="2"/>
  <c r="AW149" i="2"/>
  <c r="AV149" i="2"/>
  <c r="AU149" i="2"/>
  <c r="AT149" i="2"/>
  <c r="AS149" i="2"/>
  <c r="AR149" i="2"/>
  <c r="AQ149" i="2"/>
  <c r="AN149" i="2"/>
  <c r="B149" i="2"/>
  <c r="A149" i="2"/>
  <c r="BD148" i="2"/>
  <c r="BC148" i="2"/>
  <c r="AW148" i="2"/>
  <c r="AV148" i="2"/>
  <c r="AU148" i="2"/>
  <c r="AT148" i="2"/>
  <c r="AS148" i="2"/>
  <c r="AR148" i="2"/>
  <c r="AQ148" i="2"/>
  <c r="AN148" i="2"/>
  <c r="B148" i="2"/>
  <c r="A148" i="2"/>
  <c r="BD147" i="2"/>
  <c r="BC147" i="2"/>
  <c r="AW147" i="2"/>
  <c r="AV147" i="2"/>
  <c r="AU147" i="2"/>
  <c r="AT147" i="2"/>
  <c r="AS147" i="2"/>
  <c r="AR147" i="2"/>
  <c r="AQ147" i="2"/>
  <c r="AN147" i="2"/>
  <c r="B147" i="2"/>
  <c r="A147" i="2"/>
  <c r="BD146" i="2"/>
  <c r="BC146" i="2"/>
  <c r="AW146" i="2"/>
  <c r="AV146" i="2"/>
  <c r="AU146" i="2"/>
  <c r="AT146" i="2"/>
  <c r="AS146" i="2"/>
  <c r="AR146" i="2"/>
  <c r="AQ146" i="2"/>
  <c r="AN146" i="2"/>
  <c r="B146" i="2"/>
  <c r="A146" i="2"/>
  <c r="BD145" i="2"/>
  <c r="BC145" i="2"/>
  <c r="AW145" i="2"/>
  <c r="AV145" i="2"/>
  <c r="AU145" i="2"/>
  <c r="AT145" i="2"/>
  <c r="AS145" i="2"/>
  <c r="AR145" i="2"/>
  <c r="AQ145" i="2"/>
  <c r="AN145" i="2"/>
  <c r="B145" i="2"/>
  <c r="A145" i="2"/>
  <c r="BD144" i="2"/>
  <c r="BC144" i="2"/>
  <c r="AW144" i="2"/>
  <c r="AV144" i="2"/>
  <c r="AU144" i="2"/>
  <c r="AT144" i="2"/>
  <c r="AS144" i="2"/>
  <c r="AR144" i="2"/>
  <c r="AQ144" i="2"/>
  <c r="AN144" i="2"/>
  <c r="B144" i="2"/>
  <c r="A144" i="2"/>
  <c r="BD143" i="2"/>
  <c r="BC143" i="2"/>
  <c r="AW143" i="2"/>
  <c r="AV143" i="2"/>
  <c r="AU143" i="2"/>
  <c r="AT143" i="2"/>
  <c r="AS143" i="2"/>
  <c r="AR143" i="2"/>
  <c r="AQ143" i="2"/>
  <c r="AN143" i="2"/>
  <c r="B143" i="2"/>
  <c r="A143" i="2"/>
  <c r="BD142" i="2"/>
  <c r="BC142" i="2"/>
  <c r="AW142" i="2"/>
  <c r="AV142" i="2"/>
  <c r="AU142" i="2"/>
  <c r="AT142" i="2"/>
  <c r="AS142" i="2"/>
  <c r="AR142" i="2"/>
  <c r="AQ142" i="2"/>
  <c r="AN142" i="2"/>
  <c r="B142" i="2"/>
  <c r="A142" i="2"/>
  <c r="BD141" i="2"/>
  <c r="BC141" i="2"/>
  <c r="AW141" i="2"/>
  <c r="AV141" i="2"/>
  <c r="AU141" i="2"/>
  <c r="AT141" i="2"/>
  <c r="AS141" i="2"/>
  <c r="AR141" i="2"/>
  <c r="AQ141" i="2"/>
  <c r="AN141" i="2"/>
  <c r="B141" i="2"/>
  <c r="A141" i="2"/>
  <c r="BD140" i="2"/>
  <c r="BC140" i="2"/>
  <c r="AW140" i="2"/>
  <c r="AV140" i="2"/>
  <c r="AU140" i="2"/>
  <c r="AT140" i="2"/>
  <c r="AS140" i="2"/>
  <c r="AR140" i="2"/>
  <c r="AQ140" i="2"/>
  <c r="AN140" i="2"/>
  <c r="B140" i="2"/>
  <c r="A140" i="2"/>
  <c r="BD139" i="2"/>
  <c r="BC139" i="2"/>
  <c r="AW139" i="2"/>
  <c r="AV139" i="2"/>
  <c r="AU139" i="2"/>
  <c r="AT139" i="2"/>
  <c r="AS139" i="2"/>
  <c r="AR139" i="2"/>
  <c r="AQ139" i="2"/>
  <c r="AN139" i="2"/>
  <c r="B139" i="2"/>
  <c r="A139" i="2"/>
  <c r="BD138" i="2"/>
  <c r="BC138" i="2"/>
  <c r="AW138" i="2"/>
  <c r="AV138" i="2"/>
  <c r="AU138" i="2"/>
  <c r="AT138" i="2"/>
  <c r="AS138" i="2"/>
  <c r="AR138" i="2"/>
  <c r="AQ138" i="2"/>
  <c r="AN138" i="2"/>
  <c r="B138" i="2"/>
  <c r="A138" i="2"/>
  <c r="BD137" i="2"/>
  <c r="BC137" i="2"/>
  <c r="AW137" i="2"/>
  <c r="AV137" i="2"/>
  <c r="AU137" i="2"/>
  <c r="AT137" i="2"/>
  <c r="AS137" i="2"/>
  <c r="AR137" i="2"/>
  <c r="AQ137" i="2"/>
  <c r="AN137" i="2"/>
  <c r="B137" i="2"/>
  <c r="A137" i="2"/>
  <c r="BD136" i="2"/>
  <c r="BC136" i="2"/>
  <c r="AW136" i="2"/>
  <c r="AV136" i="2"/>
  <c r="AU136" i="2"/>
  <c r="AT136" i="2"/>
  <c r="AS136" i="2"/>
  <c r="AR136" i="2"/>
  <c r="AQ136" i="2"/>
  <c r="AN136" i="2"/>
  <c r="B136" i="2"/>
  <c r="A136" i="2"/>
  <c r="BD135" i="2"/>
  <c r="BC135" i="2"/>
  <c r="AW135" i="2"/>
  <c r="AV135" i="2"/>
  <c r="AU135" i="2"/>
  <c r="AT135" i="2"/>
  <c r="AS135" i="2"/>
  <c r="AR135" i="2"/>
  <c r="AQ135" i="2"/>
  <c r="AN135" i="2"/>
  <c r="B135" i="2"/>
  <c r="A135" i="2"/>
  <c r="BD134" i="2"/>
  <c r="BC134" i="2"/>
  <c r="AW134" i="2"/>
  <c r="AV134" i="2"/>
  <c r="AU134" i="2"/>
  <c r="AT134" i="2"/>
  <c r="AS134" i="2"/>
  <c r="AR134" i="2"/>
  <c r="AQ134" i="2"/>
  <c r="AN134" i="2"/>
  <c r="B134" i="2"/>
  <c r="A134" i="2"/>
  <c r="BD133" i="2"/>
  <c r="BC133" i="2"/>
  <c r="AW133" i="2"/>
  <c r="AV133" i="2"/>
  <c r="AU133" i="2"/>
  <c r="AT133" i="2"/>
  <c r="AS133" i="2"/>
  <c r="AR133" i="2"/>
  <c r="AQ133" i="2"/>
  <c r="AN133" i="2"/>
  <c r="B133" i="2"/>
  <c r="A133" i="2"/>
  <c r="BD132" i="2"/>
  <c r="BC132" i="2"/>
  <c r="AW132" i="2"/>
  <c r="AV132" i="2"/>
  <c r="AU132" i="2"/>
  <c r="AT132" i="2"/>
  <c r="AS132" i="2"/>
  <c r="AR132" i="2"/>
  <c r="AQ132" i="2"/>
  <c r="AN132" i="2"/>
  <c r="B132" i="2"/>
  <c r="A132" i="2"/>
  <c r="BD131" i="2"/>
  <c r="BC131" i="2"/>
  <c r="AW131" i="2"/>
  <c r="AV131" i="2"/>
  <c r="AU131" i="2"/>
  <c r="AT131" i="2"/>
  <c r="AS131" i="2"/>
  <c r="AR131" i="2"/>
  <c r="AQ131" i="2"/>
  <c r="AN131" i="2"/>
  <c r="B131" i="2"/>
  <c r="A131" i="2"/>
  <c r="BD130" i="2"/>
  <c r="BC130" i="2"/>
  <c r="AW130" i="2"/>
  <c r="AV130" i="2"/>
  <c r="AU130" i="2"/>
  <c r="AT130" i="2"/>
  <c r="AS130" i="2"/>
  <c r="AR130" i="2"/>
  <c r="AQ130" i="2"/>
  <c r="AN130" i="2"/>
  <c r="B130" i="2"/>
  <c r="A130" i="2"/>
  <c r="BD129" i="2"/>
  <c r="BC129" i="2"/>
  <c r="AW129" i="2"/>
  <c r="AV129" i="2"/>
  <c r="AU129" i="2"/>
  <c r="AT129" i="2"/>
  <c r="AS129" i="2"/>
  <c r="AR129" i="2"/>
  <c r="AQ129" i="2"/>
  <c r="AN129" i="2"/>
  <c r="B129" i="2"/>
  <c r="A129" i="2"/>
  <c r="BD128" i="2"/>
  <c r="BC128" i="2"/>
  <c r="AW128" i="2"/>
  <c r="AV128" i="2"/>
  <c r="AU128" i="2"/>
  <c r="AT128" i="2"/>
  <c r="AS128" i="2"/>
  <c r="AR128" i="2"/>
  <c r="AQ128" i="2"/>
  <c r="AN128" i="2"/>
  <c r="B128" i="2"/>
  <c r="A128" i="2"/>
  <c r="BD127" i="2"/>
  <c r="BC127" i="2"/>
  <c r="AW127" i="2"/>
  <c r="AV127" i="2"/>
  <c r="AU127" i="2"/>
  <c r="AT127" i="2"/>
  <c r="AS127" i="2"/>
  <c r="AR127" i="2"/>
  <c r="AQ127" i="2"/>
  <c r="AN127" i="2"/>
  <c r="B127" i="2"/>
  <c r="A127" i="2"/>
  <c r="BD126" i="2"/>
  <c r="BC126" i="2"/>
  <c r="AW126" i="2"/>
  <c r="AV126" i="2"/>
  <c r="AU126" i="2"/>
  <c r="AT126" i="2"/>
  <c r="AS126" i="2"/>
  <c r="AR126" i="2"/>
  <c r="AQ126" i="2"/>
  <c r="AN126" i="2"/>
  <c r="B126" i="2"/>
  <c r="A126" i="2"/>
  <c r="BD125" i="2"/>
  <c r="BC125" i="2"/>
  <c r="AW125" i="2"/>
  <c r="AV125" i="2"/>
  <c r="AU125" i="2"/>
  <c r="AT125" i="2"/>
  <c r="AS125" i="2"/>
  <c r="AR125" i="2"/>
  <c r="AQ125" i="2"/>
  <c r="AN125" i="2"/>
  <c r="B125" i="2"/>
  <c r="A125" i="2"/>
  <c r="BD124" i="2"/>
  <c r="BC124" i="2"/>
  <c r="AW124" i="2"/>
  <c r="AV124" i="2"/>
  <c r="AU124" i="2"/>
  <c r="AT124" i="2"/>
  <c r="AS124" i="2"/>
  <c r="AR124" i="2"/>
  <c r="AQ124" i="2"/>
  <c r="AN124" i="2"/>
  <c r="B124" i="2"/>
  <c r="A124" i="2"/>
  <c r="BD123" i="2"/>
  <c r="BC123" i="2"/>
  <c r="AW123" i="2"/>
  <c r="AV123" i="2"/>
  <c r="AU123" i="2"/>
  <c r="AT123" i="2"/>
  <c r="AS123" i="2"/>
  <c r="AR123" i="2"/>
  <c r="AQ123" i="2"/>
  <c r="AN123" i="2"/>
  <c r="B123" i="2"/>
  <c r="A123" i="2"/>
  <c r="BD122" i="2"/>
  <c r="BC122" i="2"/>
  <c r="AW122" i="2"/>
  <c r="AV122" i="2"/>
  <c r="AU122" i="2"/>
  <c r="AT122" i="2"/>
  <c r="AS122" i="2"/>
  <c r="AR122" i="2"/>
  <c r="AQ122" i="2"/>
  <c r="AN122" i="2"/>
  <c r="B122" i="2"/>
  <c r="A122" i="2"/>
  <c r="BD121" i="2"/>
  <c r="BC121" i="2"/>
  <c r="AW121" i="2"/>
  <c r="AV121" i="2"/>
  <c r="AU121" i="2"/>
  <c r="AT121" i="2"/>
  <c r="AS121" i="2"/>
  <c r="AR121" i="2"/>
  <c r="AQ121" i="2"/>
  <c r="AN121" i="2"/>
  <c r="B121" i="2"/>
  <c r="A121" i="2"/>
  <c r="BD120" i="2"/>
  <c r="BC120" i="2"/>
  <c r="AW120" i="2"/>
  <c r="AV120" i="2"/>
  <c r="AU120" i="2"/>
  <c r="AT120" i="2"/>
  <c r="AS120" i="2"/>
  <c r="AR120" i="2"/>
  <c r="AQ120" i="2"/>
  <c r="AN120" i="2"/>
  <c r="B120" i="2"/>
  <c r="A120" i="2"/>
  <c r="BD119" i="2"/>
  <c r="BC119" i="2"/>
  <c r="AW119" i="2"/>
  <c r="AV119" i="2"/>
  <c r="AU119" i="2"/>
  <c r="AT119" i="2"/>
  <c r="AS119" i="2"/>
  <c r="AR119" i="2"/>
  <c r="AQ119" i="2"/>
  <c r="AN119" i="2"/>
  <c r="B119" i="2"/>
  <c r="A119" i="2"/>
  <c r="BD118" i="2"/>
  <c r="BC118" i="2"/>
  <c r="AW118" i="2"/>
  <c r="AV118" i="2"/>
  <c r="AU118" i="2"/>
  <c r="AT118" i="2"/>
  <c r="AS118" i="2"/>
  <c r="AR118" i="2"/>
  <c r="AQ118" i="2"/>
  <c r="AN118" i="2"/>
  <c r="B118" i="2"/>
  <c r="A118" i="2"/>
  <c r="BD117" i="2"/>
  <c r="BC117" i="2"/>
  <c r="AW117" i="2"/>
  <c r="AV117" i="2"/>
  <c r="AU117" i="2"/>
  <c r="AT117" i="2"/>
  <c r="AS117" i="2"/>
  <c r="AR117" i="2"/>
  <c r="AQ117" i="2"/>
  <c r="AN117" i="2"/>
  <c r="B117" i="2"/>
  <c r="A117" i="2"/>
  <c r="BD116" i="2"/>
  <c r="BC116" i="2"/>
  <c r="AW116" i="2"/>
  <c r="AV116" i="2"/>
  <c r="AU116" i="2"/>
  <c r="AT116" i="2"/>
  <c r="AS116" i="2"/>
  <c r="AR116" i="2"/>
  <c r="AQ116" i="2"/>
  <c r="AN116" i="2"/>
  <c r="B116" i="2"/>
  <c r="A116" i="2"/>
  <c r="BD115" i="2"/>
  <c r="BC115" i="2"/>
  <c r="AW115" i="2"/>
  <c r="AV115" i="2"/>
  <c r="AU115" i="2"/>
  <c r="AT115" i="2"/>
  <c r="AS115" i="2"/>
  <c r="AR115" i="2"/>
  <c r="AQ115" i="2"/>
  <c r="AN115" i="2"/>
  <c r="B115" i="2"/>
  <c r="A115" i="2"/>
  <c r="BD114" i="2"/>
  <c r="BC114" i="2"/>
  <c r="AW114" i="2"/>
  <c r="AV114" i="2"/>
  <c r="AU114" i="2"/>
  <c r="AT114" i="2"/>
  <c r="AS114" i="2"/>
  <c r="AR114" i="2"/>
  <c r="AQ114" i="2"/>
  <c r="AN114" i="2"/>
  <c r="B114" i="2"/>
  <c r="A114" i="2"/>
  <c r="BD113" i="2"/>
  <c r="BC113" i="2"/>
  <c r="AW113" i="2"/>
  <c r="AV113" i="2"/>
  <c r="AU113" i="2"/>
  <c r="AT113" i="2"/>
  <c r="AS113" i="2"/>
  <c r="AR113" i="2"/>
  <c r="AQ113" i="2"/>
  <c r="AN113" i="2"/>
  <c r="B113" i="2"/>
  <c r="A113" i="2"/>
  <c r="BD112" i="2"/>
  <c r="BC112" i="2"/>
  <c r="AW112" i="2"/>
  <c r="AV112" i="2"/>
  <c r="AU112" i="2"/>
  <c r="AT112" i="2"/>
  <c r="AS112" i="2"/>
  <c r="AR112" i="2"/>
  <c r="AQ112" i="2"/>
  <c r="AN112" i="2"/>
  <c r="B112" i="2"/>
  <c r="A112" i="2"/>
  <c r="BD111" i="2"/>
  <c r="BC111" i="2"/>
  <c r="AW111" i="2"/>
  <c r="AV111" i="2"/>
  <c r="AU111" i="2"/>
  <c r="AT111" i="2"/>
  <c r="AS111" i="2"/>
  <c r="AR111" i="2"/>
  <c r="AQ111" i="2"/>
  <c r="AN111" i="2"/>
  <c r="B111" i="2"/>
  <c r="A111" i="2"/>
  <c r="BD110" i="2"/>
  <c r="BC110" i="2"/>
  <c r="AW110" i="2"/>
  <c r="AV110" i="2"/>
  <c r="AU110" i="2"/>
  <c r="AT110" i="2"/>
  <c r="AS110" i="2"/>
  <c r="AR110" i="2"/>
  <c r="AQ110" i="2"/>
  <c r="AN110" i="2"/>
  <c r="B110" i="2"/>
  <c r="A110" i="2"/>
  <c r="BD109" i="2"/>
  <c r="BC109" i="2"/>
  <c r="AW109" i="2"/>
  <c r="AV109" i="2"/>
  <c r="AU109" i="2"/>
  <c r="AT109" i="2"/>
  <c r="AS109" i="2"/>
  <c r="AR109" i="2"/>
  <c r="AQ109" i="2"/>
  <c r="AN109" i="2"/>
  <c r="B109" i="2"/>
  <c r="A109" i="2"/>
  <c r="BD108" i="2"/>
  <c r="BC108" i="2"/>
  <c r="AW108" i="2"/>
  <c r="AV108" i="2"/>
  <c r="AU108" i="2"/>
  <c r="AT108" i="2"/>
  <c r="AS108" i="2"/>
  <c r="AR108" i="2"/>
  <c r="AQ108" i="2"/>
  <c r="AN108" i="2"/>
  <c r="B108" i="2"/>
  <c r="A108" i="2"/>
  <c r="BD107" i="2"/>
  <c r="BC107" i="2"/>
  <c r="AW107" i="2"/>
  <c r="AV107" i="2"/>
  <c r="AU107" i="2"/>
  <c r="AT107" i="2"/>
  <c r="AS107" i="2"/>
  <c r="AR107" i="2"/>
  <c r="AQ107" i="2"/>
  <c r="AN107" i="2"/>
  <c r="B107" i="2"/>
  <c r="A107" i="2"/>
  <c r="BD106" i="2"/>
  <c r="BC106" i="2"/>
  <c r="AW106" i="2"/>
  <c r="AV106" i="2"/>
  <c r="AU106" i="2"/>
  <c r="AT106" i="2"/>
  <c r="AS106" i="2"/>
  <c r="AR106" i="2"/>
  <c r="AQ106" i="2"/>
  <c r="AN106" i="2"/>
  <c r="B106" i="2"/>
  <c r="A106" i="2"/>
  <c r="BD105" i="2"/>
  <c r="BC105" i="2"/>
  <c r="AW105" i="2"/>
  <c r="AV105" i="2"/>
  <c r="AU105" i="2"/>
  <c r="AT105" i="2"/>
  <c r="AS105" i="2"/>
  <c r="AR105" i="2"/>
  <c r="AQ105" i="2"/>
  <c r="AN105" i="2"/>
  <c r="B105" i="2"/>
  <c r="A105" i="2"/>
  <c r="BD104" i="2"/>
  <c r="BC104" i="2"/>
  <c r="AW104" i="2"/>
  <c r="AV104" i="2"/>
  <c r="AU104" i="2"/>
  <c r="AT104" i="2"/>
  <c r="AS104" i="2"/>
  <c r="AR104" i="2"/>
  <c r="AQ104" i="2"/>
  <c r="AN104" i="2"/>
  <c r="B104" i="2"/>
  <c r="A104" i="2"/>
  <c r="BD103" i="2"/>
  <c r="BC103" i="2"/>
  <c r="AW103" i="2"/>
  <c r="AV103" i="2"/>
  <c r="AU103" i="2"/>
  <c r="AT103" i="2"/>
  <c r="AS103" i="2"/>
  <c r="AR103" i="2"/>
  <c r="AQ103" i="2"/>
  <c r="AN103" i="2"/>
  <c r="B103" i="2"/>
  <c r="A103" i="2"/>
  <c r="BD102" i="2"/>
  <c r="BC102" i="2"/>
  <c r="AW102" i="2"/>
  <c r="AV102" i="2"/>
  <c r="AU102" i="2"/>
  <c r="AT102" i="2"/>
  <c r="AS102" i="2"/>
  <c r="AR102" i="2"/>
  <c r="AQ102" i="2"/>
  <c r="AN102" i="2"/>
  <c r="B102" i="2"/>
  <c r="A102" i="2"/>
  <c r="BD101" i="2"/>
  <c r="BC101" i="2"/>
  <c r="AW101" i="2"/>
  <c r="AV101" i="2"/>
  <c r="AU101" i="2"/>
  <c r="AT101" i="2"/>
  <c r="AS101" i="2"/>
  <c r="AR101" i="2"/>
  <c r="AQ101" i="2"/>
  <c r="AN101" i="2"/>
  <c r="B101" i="2"/>
  <c r="A101" i="2"/>
  <c r="BD100" i="2"/>
  <c r="BC100" i="2"/>
  <c r="AW100" i="2"/>
  <c r="AV100" i="2"/>
  <c r="AU100" i="2"/>
  <c r="AT100" i="2"/>
  <c r="AS100" i="2"/>
  <c r="AR100" i="2"/>
  <c r="AQ100" i="2"/>
  <c r="AN100" i="2"/>
  <c r="B100" i="2"/>
  <c r="A100" i="2"/>
  <c r="BD99" i="2"/>
  <c r="BC99" i="2"/>
  <c r="AW99" i="2"/>
  <c r="AV99" i="2"/>
  <c r="AU99" i="2"/>
  <c r="AT99" i="2"/>
  <c r="AS99" i="2"/>
  <c r="AR99" i="2"/>
  <c r="AQ99" i="2"/>
  <c r="AN99" i="2"/>
  <c r="B99" i="2"/>
  <c r="A99" i="2"/>
  <c r="BD98" i="2"/>
  <c r="BC98" i="2"/>
  <c r="AW98" i="2"/>
  <c r="AV98" i="2"/>
  <c r="AU98" i="2"/>
  <c r="AT98" i="2"/>
  <c r="AS98" i="2"/>
  <c r="AR98" i="2"/>
  <c r="AQ98" i="2"/>
  <c r="AN98" i="2"/>
  <c r="B98" i="2"/>
  <c r="A98" i="2"/>
  <c r="BD97" i="2"/>
  <c r="BC97" i="2"/>
  <c r="AW97" i="2"/>
  <c r="AV97" i="2"/>
  <c r="AU97" i="2"/>
  <c r="AT97" i="2"/>
  <c r="AS97" i="2"/>
  <c r="AR97" i="2"/>
  <c r="AQ97" i="2"/>
  <c r="AN97" i="2"/>
  <c r="B97" i="2"/>
  <c r="A97" i="2"/>
  <c r="BD96" i="2"/>
  <c r="BC96" i="2"/>
  <c r="AW96" i="2"/>
  <c r="AV96" i="2"/>
  <c r="AU96" i="2"/>
  <c r="AT96" i="2"/>
  <c r="AS96" i="2"/>
  <c r="AR96" i="2"/>
  <c r="AQ96" i="2"/>
  <c r="AN96" i="2"/>
  <c r="B96" i="2"/>
  <c r="A96" i="2"/>
  <c r="BD95" i="2"/>
  <c r="BC95" i="2"/>
  <c r="AW95" i="2"/>
  <c r="AV95" i="2"/>
  <c r="AU95" i="2"/>
  <c r="AT95" i="2"/>
  <c r="AS95" i="2"/>
  <c r="AR95" i="2"/>
  <c r="AQ95" i="2"/>
  <c r="AN95" i="2"/>
  <c r="B95" i="2"/>
  <c r="A95" i="2"/>
  <c r="BD94" i="2"/>
  <c r="BC94" i="2"/>
  <c r="AW94" i="2"/>
  <c r="AV94" i="2"/>
  <c r="AU94" i="2"/>
  <c r="AT94" i="2"/>
  <c r="AS94" i="2"/>
  <c r="AR94" i="2"/>
  <c r="AQ94" i="2"/>
  <c r="AN94" i="2"/>
  <c r="B94" i="2"/>
  <c r="A94" i="2"/>
  <c r="BD93" i="2"/>
  <c r="BC93" i="2"/>
  <c r="AW93" i="2"/>
  <c r="AV93" i="2"/>
  <c r="AU93" i="2"/>
  <c r="AT93" i="2"/>
  <c r="AS93" i="2"/>
  <c r="AR93" i="2"/>
  <c r="AQ93" i="2"/>
  <c r="AN93" i="2"/>
  <c r="B93" i="2"/>
  <c r="A93" i="2"/>
  <c r="BD92" i="2"/>
  <c r="BC92" i="2"/>
  <c r="AW92" i="2"/>
  <c r="AV92" i="2"/>
  <c r="AU92" i="2"/>
  <c r="AT92" i="2"/>
  <c r="AS92" i="2"/>
  <c r="AR92" i="2"/>
  <c r="AQ92" i="2"/>
  <c r="AN92" i="2"/>
  <c r="B92" i="2"/>
  <c r="A92" i="2"/>
  <c r="BD91" i="2"/>
  <c r="BC91" i="2"/>
  <c r="AW91" i="2"/>
  <c r="AV91" i="2"/>
  <c r="AU91" i="2"/>
  <c r="AT91" i="2"/>
  <c r="AS91" i="2"/>
  <c r="AR91" i="2"/>
  <c r="AQ91" i="2"/>
  <c r="AN91" i="2"/>
  <c r="B91" i="2"/>
  <c r="A91" i="2"/>
  <c r="BD90" i="2"/>
  <c r="BC90" i="2"/>
  <c r="AW90" i="2"/>
  <c r="AV90" i="2"/>
  <c r="AU90" i="2"/>
  <c r="AT90" i="2"/>
  <c r="AS90" i="2"/>
  <c r="AR90" i="2"/>
  <c r="AQ90" i="2"/>
  <c r="AN90" i="2"/>
  <c r="B90" i="2"/>
  <c r="A90" i="2"/>
  <c r="BD89" i="2"/>
  <c r="BC89" i="2"/>
  <c r="AW89" i="2"/>
  <c r="AV89" i="2"/>
  <c r="AU89" i="2"/>
  <c r="AT89" i="2"/>
  <c r="AS89" i="2"/>
  <c r="AR89" i="2"/>
  <c r="AQ89" i="2"/>
  <c r="AN89" i="2"/>
  <c r="B89" i="2"/>
  <c r="A89" i="2"/>
  <c r="BD88" i="2"/>
  <c r="BC88" i="2"/>
  <c r="AW88" i="2"/>
  <c r="AV88" i="2"/>
  <c r="AU88" i="2"/>
  <c r="AT88" i="2"/>
  <c r="AS88" i="2"/>
  <c r="AR88" i="2"/>
  <c r="AQ88" i="2"/>
  <c r="AN88" i="2"/>
  <c r="B88" i="2"/>
  <c r="A88" i="2"/>
  <c r="BD87" i="2"/>
  <c r="BC87" i="2"/>
  <c r="AW87" i="2"/>
  <c r="AV87" i="2"/>
  <c r="AU87" i="2"/>
  <c r="AT87" i="2"/>
  <c r="AS87" i="2"/>
  <c r="AR87" i="2"/>
  <c r="AQ87" i="2"/>
  <c r="AN87" i="2"/>
  <c r="B87" i="2"/>
  <c r="A87" i="2"/>
  <c r="BD86" i="2"/>
  <c r="BC86" i="2"/>
  <c r="AW86" i="2"/>
  <c r="AV86" i="2"/>
  <c r="AU86" i="2"/>
  <c r="AT86" i="2"/>
  <c r="AS86" i="2"/>
  <c r="AR86" i="2"/>
  <c r="AQ86" i="2"/>
  <c r="AN86" i="2"/>
  <c r="B86" i="2"/>
  <c r="A86" i="2"/>
  <c r="BD85" i="2"/>
  <c r="BC85" i="2"/>
  <c r="AW85" i="2"/>
  <c r="AV85" i="2"/>
  <c r="AU85" i="2"/>
  <c r="AT85" i="2"/>
  <c r="AS85" i="2"/>
  <c r="AR85" i="2"/>
  <c r="AQ85" i="2"/>
  <c r="AN85" i="2"/>
  <c r="B85" i="2"/>
  <c r="A85" i="2"/>
  <c r="BD84" i="2"/>
  <c r="BC84" i="2"/>
  <c r="AW84" i="2"/>
  <c r="AV84" i="2"/>
  <c r="AU84" i="2"/>
  <c r="AT84" i="2"/>
  <c r="AS84" i="2"/>
  <c r="AR84" i="2"/>
  <c r="AQ84" i="2"/>
  <c r="AN84" i="2"/>
  <c r="B84" i="2"/>
  <c r="A84" i="2"/>
  <c r="BD83" i="2"/>
  <c r="BC83" i="2"/>
  <c r="AW83" i="2"/>
  <c r="AV83" i="2"/>
  <c r="AU83" i="2"/>
  <c r="AT83" i="2"/>
  <c r="AS83" i="2"/>
  <c r="AR83" i="2"/>
  <c r="AQ83" i="2"/>
  <c r="AN83" i="2"/>
  <c r="B83" i="2"/>
  <c r="A83" i="2"/>
  <c r="BD82" i="2"/>
  <c r="BC82" i="2"/>
  <c r="AW82" i="2"/>
  <c r="AV82" i="2"/>
  <c r="AU82" i="2"/>
  <c r="AT82" i="2"/>
  <c r="AS82" i="2"/>
  <c r="AR82" i="2"/>
  <c r="AQ82" i="2"/>
  <c r="AN82" i="2"/>
  <c r="B82" i="2"/>
  <c r="A82" i="2"/>
  <c r="BD81" i="2"/>
  <c r="BC81" i="2"/>
  <c r="AW81" i="2"/>
  <c r="AV81" i="2"/>
  <c r="AU81" i="2"/>
  <c r="AT81" i="2"/>
  <c r="AS81" i="2"/>
  <c r="AR81" i="2"/>
  <c r="AQ81" i="2"/>
  <c r="AN81" i="2"/>
  <c r="B81" i="2"/>
  <c r="A81" i="2"/>
  <c r="BD80" i="2"/>
  <c r="BC80" i="2"/>
  <c r="AW80" i="2"/>
  <c r="AV80" i="2"/>
  <c r="AU80" i="2"/>
  <c r="AT80" i="2"/>
  <c r="AS80" i="2"/>
  <c r="AR80" i="2"/>
  <c r="AQ80" i="2"/>
  <c r="AN80" i="2"/>
  <c r="B80" i="2"/>
  <c r="A80" i="2"/>
  <c r="BD79" i="2"/>
  <c r="BC79" i="2"/>
  <c r="AW79" i="2"/>
  <c r="AV79" i="2"/>
  <c r="AU79" i="2"/>
  <c r="AT79" i="2"/>
  <c r="AS79" i="2"/>
  <c r="AR79" i="2"/>
  <c r="AQ79" i="2"/>
  <c r="AN79" i="2"/>
  <c r="B79" i="2"/>
  <c r="A79" i="2"/>
  <c r="BD78" i="2"/>
  <c r="BC78" i="2"/>
  <c r="AW78" i="2"/>
  <c r="AV78" i="2"/>
  <c r="AU78" i="2"/>
  <c r="AT78" i="2"/>
  <c r="AS78" i="2"/>
  <c r="AR78" i="2"/>
  <c r="AQ78" i="2"/>
  <c r="AN78" i="2"/>
  <c r="B78" i="2"/>
  <c r="A78" i="2"/>
  <c r="BD77" i="2"/>
  <c r="BC77" i="2"/>
  <c r="AW77" i="2"/>
  <c r="AV77" i="2"/>
  <c r="AU77" i="2"/>
  <c r="AT77" i="2"/>
  <c r="AS77" i="2"/>
  <c r="AR77" i="2"/>
  <c r="AQ77" i="2"/>
  <c r="AN77" i="2"/>
  <c r="B77" i="2"/>
  <c r="A77" i="2"/>
  <c r="BD76" i="2"/>
  <c r="BC76" i="2"/>
  <c r="AW76" i="2"/>
  <c r="AV76" i="2"/>
  <c r="AU76" i="2"/>
  <c r="AT76" i="2"/>
  <c r="AS76" i="2"/>
  <c r="AR76" i="2"/>
  <c r="AQ76" i="2"/>
  <c r="AN76" i="2"/>
  <c r="B76" i="2"/>
  <c r="A76" i="2"/>
  <c r="BD75" i="2"/>
  <c r="BC75" i="2"/>
  <c r="AW75" i="2"/>
  <c r="AV75" i="2"/>
  <c r="AU75" i="2"/>
  <c r="AT75" i="2"/>
  <c r="AS75" i="2"/>
  <c r="AR75" i="2"/>
  <c r="AQ75" i="2"/>
  <c r="AN75" i="2"/>
  <c r="B75" i="2"/>
  <c r="A75" i="2"/>
  <c r="BD74" i="2"/>
  <c r="BC74" i="2"/>
  <c r="AW74" i="2"/>
  <c r="AV74" i="2"/>
  <c r="AU74" i="2"/>
  <c r="AT74" i="2"/>
  <c r="AS74" i="2"/>
  <c r="AR74" i="2"/>
  <c r="AQ74" i="2"/>
  <c r="AN74" i="2"/>
  <c r="B74" i="2"/>
  <c r="A74" i="2"/>
  <c r="BD73" i="2"/>
  <c r="BC73" i="2"/>
  <c r="AW73" i="2"/>
  <c r="AV73" i="2"/>
  <c r="AU73" i="2"/>
  <c r="AT73" i="2"/>
  <c r="AS73" i="2"/>
  <c r="AR73" i="2"/>
  <c r="AQ73" i="2"/>
  <c r="AN73" i="2"/>
  <c r="B73" i="2"/>
  <c r="A73" i="2"/>
  <c r="BD72" i="2"/>
  <c r="BC72" i="2"/>
  <c r="AW72" i="2"/>
  <c r="AV72" i="2"/>
  <c r="AU72" i="2"/>
  <c r="AT72" i="2"/>
  <c r="AS72" i="2"/>
  <c r="AR72" i="2"/>
  <c r="AQ72" i="2"/>
  <c r="AN72" i="2"/>
  <c r="B72" i="2"/>
  <c r="A72" i="2"/>
  <c r="BD71" i="2"/>
  <c r="BC71" i="2"/>
  <c r="AW71" i="2"/>
  <c r="AV71" i="2"/>
  <c r="AU71" i="2"/>
  <c r="AT71" i="2"/>
  <c r="AS71" i="2"/>
  <c r="AR71" i="2"/>
  <c r="AQ71" i="2"/>
  <c r="AN71" i="2"/>
  <c r="B71" i="2"/>
  <c r="A71" i="2"/>
  <c r="BD70" i="2"/>
  <c r="BC70" i="2"/>
  <c r="AW70" i="2"/>
  <c r="AV70" i="2"/>
  <c r="AU70" i="2"/>
  <c r="AT70" i="2"/>
  <c r="AS70" i="2"/>
  <c r="AR70" i="2"/>
  <c r="AQ70" i="2"/>
  <c r="AN70" i="2"/>
  <c r="B70" i="2"/>
  <c r="A70" i="2"/>
  <c r="BD69" i="2"/>
  <c r="BC69" i="2"/>
  <c r="AW69" i="2"/>
  <c r="AV69" i="2"/>
  <c r="AU69" i="2"/>
  <c r="AT69" i="2"/>
  <c r="AS69" i="2"/>
  <c r="AR69" i="2"/>
  <c r="AQ69" i="2"/>
  <c r="AN69" i="2"/>
  <c r="B69" i="2"/>
  <c r="A69" i="2"/>
  <c r="BD68" i="2"/>
  <c r="BC68" i="2"/>
  <c r="AW68" i="2"/>
  <c r="AV68" i="2"/>
  <c r="AU68" i="2"/>
  <c r="AT68" i="2"/>
  <c r="AS68" i="2"/>
  <c r="AR68" i="2"/>
  <c r="AQ68" i="2"/>
  <c r="AN68" i="2"/>
  <c r="B68" i="2"/>
  <c r="A68" i="2"/>
  <c r="BD67" i="2"/>
  <c r="BC67" i="2"/>
  <c r="AW67" i="2"/>
  <c r="AV67" i="2"/>
  <c r="AU67" i="2"/>
  <c r="AT67" i="2"/>
  <c r="AS67" i="2"/>
  <c r="AR67" i="2"/>
  <c r="AQ67" i="2"/>
  <c r="AN67" i="2"/>
  <c r="B67" i="2"/>
  <c r="A67" i="2"/>
  <c r="BD66" i="2"/>
  <c r="BC66" i="2"/>
  <c r="AW66" i="2"/>
  <c r="AV66" i="2"/>
  <c r="AU66" i="2"/>
  <c r="AT66" i="2"/>
  <c r="AS66" i="2"/>
  <c r="AR66" i="2"/>
  <c r="AQ66" i="2"/>
  <c r="AN66" i="2"/>
  <c r="B66" i="2"/>
  <c r="A66" i="2"/>
  <c r="BD65" i="2"/>
  <c r="BC65" i="2"/>
  <c r="AW65" i="2"/>
  <c r="AV65" i="2"/>
  <c r="AU65" i="2"/>
  <c r="AT65" i="2"/>
  <c r="AS65" i="2"/>
  <c r="AR65" i="2"/>
  <c r="AQ65" i="2"/>
  <c r="AN65" i="2"/>
  <c r="B65" i="2"/>
  <c r="A65" i="2"/>
  <c r="BD64" i="2"/>
  <c r="BC64" i="2"/>
  <c r="AW64" i="2"/>
  <c r="AV64" i="2"/>
  <c r="AU64" i="2"/>
  <c r="AT64" i="2"/>
  <c r="AS64" i="2"/>
  <c r="AR64" i="2"/>
  <c r="AQ64" i="2"/>
  <c r="AN64" i="2"/>
  <c r="B64" i="2"/>
  <c r="A64" i="2"/>
  <c r="BD63" i="2"/>
  <c r="BC63" i="2"/>
  <c r="AW63" i="2"/>
  <c r="AV63" i="2"/>
  <c r="AU63" i="2"/>
  <c r="AT63" i="2"/>
  <c r="AS63" i="2"/>
  <c r="AR63" i="2"/>
  <c r="AQ63" i="2"/>
  <c r="AN63" i="2"/>
  <c r="B63" i="2"/>
  <c r="A63" i="2"/>
  <c r="BD62" i="2"/>
  <c r="BC62" i="2"/>
  <c r="AW62" i="2"/>
  <c r="AV62" i="2"/>
  <c r="AU62" i="2"/>
  <c r="AT62" i="2"/>
  <c r="AS62" i="2"/>
  <c r="AR62" i="2"/>
  <c r="AQ62" i="2"/>
  <c r="AN62" i="2"/>
  <c r="B62" i="2"/>
  <c r="A62" i="2"/>
  <c r="BD61" i="2"/>
  <c r="BC61" i="2"/>
  <c r="AW61" i="2"/>
  <c r="AV61" i="2"/>
  <c r="AU61" i="2"/>
  <c r="AT61" i="2"/>
  <c r="AS61" i="2"/>
  <c r="AR61" i="2"/>
  <c r="AQ61" i="2"/>
  <c r="AN61" i="2"/>
  <c r="B61" i="2"/>
  <c r="A61" i="2"/>
  <c r="BD60" i="2"/>
  <c r="BC60" i="2"/>
  <c r="AW60" i="2"/>
  <c r="AV60" i="2"/>
  <c r="AU60" i="2"/>
  <c r="AT60" i="2"/>
  <c r="AS60" i="2"/>
  <c r="AR60" i="2"/>
  <c r="AQ60" i="2"/>
  <c r="AN60" i="2"/>
  <c r="B60" i="2"/>
  <c r="A60" i="2"/>
  <c r="BD59" i="2"/>
  <c r="BC59" i="2"/>
  <c r="AW59" i="2"/>
  <c r="AV59" i="2"/>
  <c r="AU59" i="2"/>
  <c r="AT59" i="2"/>
  <c r="AS59" i="2"/>
  <c r="AR59" i="2"/>
  <c r="AQ59" i="2"/>
  <c r="AN59" i="2"/>
  <c r="B59" i="2"/>
  <c r="A59" i="2"/>
  <c r="BD58" i="2"/>
  <c r="BC58" i="2"/>
  <c r="AW58" i="2"/>
  <c r="AV58" i="2"/>
  <c r="AU58" i="2"/>
  <c r="AT58" i="2"/>
  <c r="AS58" i="2"/>
  <c r="AR58" i="2"/>
  <c r="AQ58" i="2"/>
  <c r="AN58" i="2"/>
  <c r="B58" i="2"/>
  <c r="A58" i="2"/>
  <c r="BD57" i="2"/>
  <c r="BC57" i="2"/>
  <c r="AW57" i="2"/>
  <c r="AV57" i="2"/>
  <c r="AU57" i="2"/>
  <c r="AT57" i="2"/>
  <c r="AS57" i="2"/>
  <c r="AR57" i="2"/>
  <c r="AQ57" i="2"/>
  <c r="AN57" i="2"/>
  <c r="B57" i="2"/>
  <c r="A57" i="2"/>
  <c r="BD56" i="2"/>
  <c r="BC56" i="2"/>
  <c r="AW56" i="2"/>
  <c r="AV56" i="2"/>
  <c r="AU56" i="2"/>
  <c r="AT56" i="2"/>
  <c r="AS56" i="2"/>
  <c r="AR56" i="2"/>
  <c r="AQ56" i="2"/>
  <c r="AN56" i="2"/>
  <c r="B56" i="2"/>
  <c r="A56" i="2"/>
  <c r="BD55" i="2"/>
  <c r="BC55" i="2"/>
  <c r="AW55" i="2"/>
  <c r="AV55" i="2"/>
  <c r="AU55" i="2"/>
  <c r="AT55" i="2"/>
  <c r="AS55" i="2"/>
  <c r="AR55" i="2"/>
  <c r="AQ55" i="2"/>
  <c r="AN55" i="2"/>
  <c r="B55" i="2"/>
  <c r="A55" i="2"/>
  <c r="BD54" i="2"/>
  <c r="BC54" i="2"/>
  <c r="AW54" i="2"/>
  <c r="AV54" i="2"/>
  <c r="AU54" i="2"/>
  <c r="AT54" i="2"/>
  <c r="AS54" i="2"/>
  <c r="AR54" i="2"/>
  <c r="AQ54" i="2"/>
  <c r="AN54" i="2"/>
  <c r="B54" i="2"/>
  <c r="A54" i="2"/>
  <c r="BD53" i="2"/>
  <c r="BC53" i="2"/>
  <c r="AW53" i="2"/>
  <c r="AV53" i="2"/>
  <c r="AU53" i="2"/>
  <c r="AT53" i="2"/>
  <c r="AS53" i="2"/>
  <c r="AR53" i="2"/>
  <c r="AQ53" i="2"/>
  <c r="AN53" i="2"/>
  <c r="B53" i="2"/>
  <c r="A53" i="2"/>
  <c r="BD52" i="2"/>
  <c r="BC52" i="2"/>
  <c r="AW52" i="2"/>
  <c r="AV52" i="2"/>
  <c r="AU52" i="2"/>
  <c r="AT52" i="2"/>
  <c r="AS52" i="2"/>
  <c r="AR52" i="2"/>
  <c r="AQ52" i="2"/>
  <c r="AN52" i="2"/>
  <c r="B52" i="2"/>
  <c r="A52" i="2"/>
  <c r="BD51" i="2"/>
  <c r="BC51" i="2"/>
  <c r="AW51" i="2"/>
  <c r="AV51" i="2"/>
  <c r="AU51" i="2"/>
  <c r="AT51" i="2"/>
  <c r="AS51" i="2"/>
  <c r="AR51" i="2"/>
  <c r="AQ51" i="2"/>
  <c r="AN51" i="2"/>
  <c r="B51" i="2"/>
  <c r="A51" i="2"/>
  <c r="BD50" i="2"/>
  <c r="BC50" i="2"/>
  <c r="AW50" i="2"/>
  <c r="AV50" i="2"/>
  <c r="AU50" i="2"/>
  <c r="AT50" i="2"/>
  <c r="AS50" i="2"/>
  <c r="AR50" i="2"/>
  <c r="AQ50" i="2"/>
  <c r="AN50" i="2"/>
  <c r="B50" i="2"/>
  <c r="A50" i="2"/>
  <c r="BD49" i="2"/>
  <c r="BC49" i="2"/>
  <c r="AW49" i="2"/>
  <c r="AV49" i="2"/>
  <c r="AU49" i="2"/>
  <c r="AT49" i="2"/>
  <c r="AS49" i="2"/>
  <c r="AR49" i="2"/>
  <c r="AQ49" i="2"/>
  <c r="AN49" i="2"/>
  <c r="B49" i="2"/>
  <c r="A49" i="2"/>
  <c r="BD48" i="2"/>
  <c r="BC48" i="2"/>
  <c r="AW48" i="2"/>
  <c r="AV48" i="2"/>
  <c r="AU48" i="2"/>
  <c r="AT48" i="2"/>
  <c r="AS48" i="2"/>
  <c r="AR48" i="2"/>
  <c r="AQ48" i="2"/>
  <c r="AN48" i="2"/>
  <c r="B48" i="2"/>
  <c r="A48" i="2"/>
  <c r="BD47" i="2"/>
  <c r="BC47" i="2"/>
  <c r="AW47" i="2"/>
  <c r="AV47" i="2"/>
  <c r="AU47" i="2"/>
  <c r="AT47" i="2"/>
  <c r="AS47" i="2"/>
  <c r="AR47" i="2"/>
  <c r="AQ47" i="2"/>
  <c r="AN47" i="2"/>
  <c r="B47" i="2"/>
  <c r="A47" i="2"/>
  <c r="BD46" i="2"/>
  <c r="BC46" i="2"/>
  <c r="AW46" i="2"/>
  <c r="AV46" i="2"/>
  <c r="AU46" i="2"/>
  <c r="AT46" i="2"/>
  <c r="AS46" i="2"/>
  <c r="AR46" i="2"/>
  <c r="AQ46" i="2"/>
  <c r="AN46" i="2"/>
  <c r="B46" i="2"/>
  <c r="A46" i="2"/>
  <c r="BD45" i="2"/>
  <c r="BC45" i="2"/>
  <c r="AW45" i="2"/>
  <c r="AV45" i="2"/>
  <c r="AU45" i="2"/>
  <c r="AT45" i="2"/>
  <c r="AS45" i="2"/>
  <c r="AR45" i="2"/>
  <c r="AQ45" i="2"/>
  <c r="AN45" i="2"/>
  <c r="B45" i="2"/>
  <c r="A45" i="2"/>
  <c r="BD44" i="2"/>
  <c r="BC44" i="2"/>
  <c r="AW44" i="2"/>
  <c r="AV44" i="2"/>
  <c r="AU44" i="2"/>
  <c r="AT44" i="2"/>
  <c r="AS44" i="2"/>
  <c r="AR44" i="2"/>
  <c r="AQ44" i="2"/>
  <c r="AN44" i="2"/>
  <c r="C44" i="2"/>
  <c r="B44" i="2"/>
  <c r="A44" i="2"/>
  <c r="BD43" i="2"/>
  <c r="BC43" i="2"/>
  <c r="AW43" i="2"/>
  <c r="AV43" i="2"/>
  <c r="AU43" i="2"/>
  <c r="AT43" i="2"/>
  <c r="AS43" i="2"/>
  <c r="AR43" i="2"/>
  <c r="AQ43" i="2"/>
  <c r="AN43" i="2"/>
  <c r="C43" i="2"/>
  <c r="B43" i="2"/>
  <c r="A43" i="2"/>
  <c r="BD42" i="2"/>
  <c r="BC42" i="2"/>
  <c r="AW42" i="2"/>
  <c r="AV42" i="2"/>
  <c r="AU42" i="2"/>
  <c r="AT42" i="2"/>
  <c r="AS42" i="2"/>
  <c r="AR42" i="2"/>
  <c r="AQ42" i="2"/>
  <c r="AN42" i="2"/>
  <c r="C42" i="2"/>
  <c r="B42" i="2"/>
  <c r="A42" i="2"/>
  <c r="BD41" i="2"/>
  <c r="BC41" i="2"/>
  <c r="AW41" i="2"/>
  <c r="AV41" i="2"/>
  <c r="AU41" i="2"/>
  <c r="AT41" i="2"/>
  <c r="AS41" i="2"/>
  <c r="AR41" i="2"/>
  <c r="AQ41" i="2"/>
  <c r="AN41" i="2"/>
  <c r="C41" i="2"/>
  <c r="B41" i="2"/>
  <c r="A41" i="2"/>
  <c r="BD40" i="2"/>
  <c r="BC40" i="2"/>
  <c r="AW40" i="2"/>
  <c r="AV40" i="2"/>
  <c r="AU40" i="2"/>
  <c r="AT40" i="2"/>
  <c r="AS40" i="2"/>
  <c r="AR40" i="2"/>
  <c r="AQ40" i="2"/>
  <c r="AN40" i="2"/>
  <c r="C40" i="2"/>
  <c r="B40" i="2"/>
  <c r="A40" i="2"/>
  <c r="BD39" i="2"/>
  <c r="BC39" i="2"/>
  <c r="AW39" i="2"/>
  <c r="AV39" i="2"/>
  <c r="AU39" i="2"/>
  <c r="AT39" i="2"/>
  <c r="AS39" i="2"/>
  <c r="AR39" i="2"/>
  <c r="AQ39" i="2"/>
  <c r="AN39" i="2"/>
  <c r="C39" i="2"/>
  <c r="B39" i="2"/>
  <c r="A39" i="2"/>
  <c r="BD38" i="2"/>
  <c r="BC38" i="2"/>
  <c r="AW38" i="2"/>
  <c r="AV38" i="2"/>
  <c r="AU38" i="2"/>
  <c r="AT38" i="2"/>
  <c r="AS38" i="2"/>
  <c r="AR38" i="2"/>
  <c r="AQ38" i="2"/>
  <c r="AN38" i="2"/>
  <c r="C38" i="2"/>
  <c r="B38" i="2"/>
  <c r="A38" i="2"/>
  <c r="BD37" i="2"/>
  <c r="BC37" i="2"/>
  <c r="AW37" i="2"/>
  <c r="AV37" i="2"/>
  <c r="AU37" i="2"/>
  <c r="AT37" i="2"/>
  <c r="AS37" i="2"/>
  <c r="AR37" i="2"/>
  <c r="AQ37" i="2"/>
  <c r="AN37" i="2"/>
  <c r="C37" i="2"/>
  <c r="B37" i="2"/>
  <c r="A37" i="2"/>
  <c r="BD36" i="2"/>
  <c r="BC36" i="2"/>
  <c r="AW36" i="2"/>
  <c r="AV36" i="2"/>
  <c r="AU36" i="2"/>
  <c r="AT36" i="2"/>
  <c r="AS36" i="2"/>
  <c r="AR36" i="2"/>
  <c r="AQ36" i="2"/>
  <c r="AN36" i="2"/>
  <c r="C36" i="2"/>
  <c r="B36" i="2"/>
  <c r="A36" i="2"/>
  <c r="BD35" i="2"/>
  <c r="BC35" i="2"/>
  <c r="AW35" i="2"/>
  <c r="AV35" i="2"/>
  <c r="AU35" i="2"/>
  <c r="AT35" i="2"/>
  <c r="AS35" i="2"/>
  <c r="AR35" i="2"/>
  <c r="AQ35" i="2"/>
  <c r="AN35" i="2"/>
  <c r="C35" i="2"/>
  <c r="B35" i="2"/>
  <c r="A35" i="2"/>
  <c r="BD34" i="2"/>
  <c r="BC34" i="2"/>
  <c r="AW34" i="2"/>
  <c r="AV34" i="2"/>
  <c r="AU34" i="2"/>
  <c r="AT34" i="2"/>
  <c r="AS34" i="2"/>
  <c r="AR34" i="2"/>
  <c r="AQ34" i="2"/>
  <c r="AN34" i="2"/>
  <c r="C34" i="2"/>
  <c r="B34" i="2"/>
  <c r="A34" i="2"/>
  <c r="BD33" i="2"/>
  <c r="BC33" i="2"/>
  <c r="AW33" i="2"/>
  <c r="AV33" i="2"/>
  <c r="AU33" i="2"/>
  <c r="AT33" i="2"/>
  <c r="AS33" i="2"/>
  <c r="AR33" i="2"/>
  <c r="AQ33" i="2"/>
  <c r="AN33" i="2"/>
  <c r="C33" i="2"/>
  <c r="B33" i="2"/>
  <c r="A33" i="2"/>
  <c r="BD32" i="2"/>
  <c r="BC32" i="2"/>
  <c r="AW32" i="2"/>
  <c r="AV32" i="2"/>
  <c r="AU32" i="2"/>
  <c r="AT32" i="2"/>
  <c r="AS32" i="2"/>
  <c r="AR32" i="2"/>
  <c r="AQ32" i="2"/>
  <c r="AN32" i="2"/>
  <c r="C32" i="2"/>
  <c r="B32" i="2"/>
  <c r="A32" i="2"/>
  <c r="BD31" i="2"/>
  <c r="BC31" i="2"/>
  <c r="AW31" i="2"/>
  <c r="AV31" i="2"/>
  <c r="AU31" i="2"/>
  <c r="AT31" i="2"/>
  <c r="AS31" i="2"/>
  <c r="AR31" i="2"/>
  <c r="AQ31" i="2"/>
  <c r="AN31" i="2"/>
  <c r="C31" i="2"/>
  <c r="B31" i="2"/>
  <c r="A31" i="2"/>
  <c r="BD30" i="2"/>
  <c r="BC30" i="2"/>
  <c r="AW30" i="2"/>
  <c r="AV30" i="2"/>
  <c r="AU30" i="2"/>
  <c r="AT30" i="2"/>
  <c r="AS30" i="2"/>
  <c r="AR30" i="2"/>
  <c r="AQ30" i="2"/>
  <c r="AN30" i="2"/>
  <c r="C30" i="2"/>
  <c r="B30" i="2"/>
  <c r="A30" i="2"/>
  <c r="BD29" i="2"/>
  <c r="BC29" i="2"/>
  <c r="AW29" i="2"/>
  <c r="AV29" i="2"/>
  <c r="AU29" i="2"/>
  <c r="AT29" i="2"/>
  <c r="AS29" i="2"/>
  <c r="AR29" i="2"/>
  <c r="AQ29" i="2"/>
  <c r="AN29" i="2"/>
  <c r="C29" i="2"/>
  <c r="B29" i="2"/>
  <c r="A29" i="2"/>
  <c r="BD28" i="2"/>
  <c r="BC28" i="2"/>
  <c r="AW28" i="2"/>
  <c r="AV28" i="2"/>
  <c r="AU28" i="2"/>
  <c r="AT28" i="2"/>
  <c r="AS28" i="2"/>
  <c r="AR28" i="2"/>
  <c r="AQ28" i="2"/>
  <c r="AN28" i="2"/>
  <c r="C28" i="2"/>
  <c r="B28" i="2"/>
  <c r="A28" i="2"/>
  <c r="BD27" i="2"/>
  <c r="BC27" i="2"/>
  <c r="AW27" i="2"/>
  <c r="AV27" i="2"/>
  <c r="AU27" i="2"/>
  <c r="AT27" i="2"/>
  <c r="AS27" i="2"/>
  <c r="AR27" i="2"/>
  <c r="AQ27" i="2"/>
  <c r="AN27" i="2"/>
  <c r="C27" i="2"/>
  <c r="B27" i="2"/>
  <c r="A27" i="2"/>
  <c r="BD26" i="2"/>
  <c r="BC26" i="2"/>
  <c r="AW26" i="2"/>
  <c r="AV26" i="2"/>
  <c r="AU26" i="2"/>
  <c r="AT26" i="2"/>
  <c r="AS26" i="2"/>
  <c r="AR26" i="2"/>
  <c r="AQ26" i="2"/>
  <c r="AN26" i="2"/>
  <c r="C26" i="2"/>
  <c r="B26" i="2"/>
  <c r="A26" i="2"/>
  <c r="BD25" i="2"/>
  <c r="BC25" i="2"/>
  <c r="AW25" i="2"/>
  <c r="AV25" i="2"/>
  <c r="AU25" i="2"/>
  <c r="AT25" i="2"/>
  <c r="AS25" i="2"/>
  <c r="AR25" i="2"/>
  <c r="AQ25" i="2"/>
  <c r="AN25" i="2"/>
  <c r="C25" i="2"/>
  <c r="B25" i="2"/>
  <c r="A25" i="2"/>
  <c r="BC24" i="2"/>
  <c r="BD24" i="2" s="1"/>
  <c r="AW24" i="2"/>
  <c r="AZ25" i="5" s="1"/>
  <c r="AV24" i="2"/>
  <c r="AY25" i="5" s="1"/>
  <c r="AU24" i="2"/>
  <c r="AX25" i="5" s="1"/>
  <c r="AT24" i="2"/>
  <c r="R23" i="3" s="1"/>
  <c r="AS24" i="2"/>
  <c r="M23" i="3" s="1"/>
  <c r="AR24" i="2"/>
  <c r="L23" i="3" s="1"/>
  <c r="AQ24" i="2"/>
  <c r="J23" i="3" s="1"/>
  <c r="AN24" i="2"/>
  <c r="C24" i="2"/>
  <c r="B24" i="2"/>
  <c r="A24" i="2"/>
  <c r="BD23" i="2"/>
  <c r="BC23" i="2"/>
  <c r="AW23" i="2"/>
  <c r="AV23" i="2"/>
  <c r="AU23" i="2"/>
  <c r="AT23" i="2"/>
  <c r="AS23" i="2"/>
  <c r="AR23" i="2"/>
  <c r="AQ23" i="2"/>
  <c r="AN23" i="2"/>
  <c r="C23" i="2"/>
  <c r="B23" i="2"/>
  <c r="A23" i="2"/>
  <c r="BD22" i="2"/>
  <c r="BC22" i="2"/>
  <c r="AW22" i="2"/>
  <c r="AV22" i="2"/>
  <c r="AU22" i="2"/>
  <c r="AT22" i="2"/>
  <c r="AS22" i="2"/>
  <c r="AR22" i="2"/>
  <c r="AQ22" i="2"/>
  <c r="AN22" i="2"/>
  <c r="C22" i="2"/>
  <c r="B22" i="2"/>
  <c r="A22" i="2"/>
  <c r="BD21" i="2"/>
  <c r="BC21" i="2"/>
  <c r="AW21" i="2"/>
  <c r="AV21" i="2"/>
  <c r="AU21" i="2"/>
  <c r="AT21" i="2"/>
  <c r="AS21" i="2"/>
  <c r="AR21" i="2"/>
  <c r="AQ21" i="2"/>
  <c r="AN21" i="2"/>
  <c r="C21" i="2"/>
  <c r="B21" i="2"/>
  <c r="A21" i="2"/>
  <c r="BD20" i="2"/>
  <c r="BC20" i="2"/>
  <c r="AW20" i="2"/>
  <c r="AV20" i="2"/>
  <c r="AU20" i="2"/>
  <c r="AT20" i="2"/>
  <c r="AS20" i="2"/>
  <c r="AR20" i="2"/>
  <c r="AQ20" i="2"/>
  <c r="AN20" i="2"/>
  <c r="C20" i="2"/>
  <c r="B20" i="2"/>
  <c r="A20" i="2"/>
  <c r="BD19" i="2"/>
  <c r="BC19" i="2"/>
  <c r="AW19" i="2"/>
  <c r="AV19" i="2"/>
  <c r="AU19" i="2"/>
  <c r="AT19" i="2"/>
  <c r="AS19" i="2"/>
  <c r="AR19" i="2"/>
  <c r="AQ19" i="2"/>
  <c r="AN19" i="2"/>
  <c r="C19" i="2"/>
  <c r="B19" i="2"/>
  <c r="A19" i="2"/>
  <c r="BD18" i="2"/>
  <c r="BC18" i="2"/>
  <c r="AW18" i="2"/>
  <c r="AV18" i="2"/>
  <c r="AU18" i="2"/>
  <c r="AT18" i="2"/>
  <c r="AS18" i="2"/>
  <c r="AR18" i="2"/>
  <c r="AQ18" i="2"/>
  <c r="AN18" i="2"/>
  <c r="C18" i="2"/>
  <c r="B18" i="2"/>
  <c r="A18" i="2"/>
  <c r="BD17" i="2"/>
  <c r="BC17" i="2"/>
  <c r="AW17" i="2"/>
  <c r="AV17" i="2"/>
  <c r="AU17" i="2"/>
  <c r="AT17" i="2"/>
  <c r="AS17" i="2"/>
  <c r="AR17" i="2"/>
  <c r="AQ17" i="2"/>
  <c r="AN17" i="2"/>
  <c r="C17" i="2"/>
  <c r="B17" i="2"/>
  <c r="A17" i="2"/>
  <c r="BD16" i="2"/>
  <c r="BC16" i="2"/>
  <c r="AW16" i="2"/>
  <c r="AV16" i="2"/>
  <c r="AU16" i="2"/>
  <c r="AT16" i="2"/>
  <c r="AS16" i="2"/>
  <c r="AR16" i="2"/>
  <c r="AQ16" i="2"/>
  <c r="AN16" i="2"/>
  <c r="C16" i="2"/>
  <c r="B16" i="2"/>
  <c r="A16" i="2"/>
  <c r="BD15" i="2"/>
  <c r="BC15" i="2"/>
  <c r="AW15" i="2"/>
  <c r="AV15" i="2"/>
  <c r="AU15" i="2"/>
  <c r="AT15" i="2"/>
  <c r="AS15" i="2"/>
  <c r="AR15" i="2"/>
  <c r="AQ15" i="2"/>
  <c r="AN15" i="2"/>
  <c r="C15" i="2"/>
  <c r="B15" i="2"/>
  <c r="A15" i="2"/>
  <c r="BD14" i="2"/>
  <c r="BC14" i="2"/>
  <c r="AW14" i="2"/>
  <c r="AV14" i="2"/>
  <c r="AU14" i="2"/>
  <c r="AT14" i="2"/>
  <c r="AS14" i="2"/>
  <c r="AR14" i="2"/>
  <c r="AQ14" i="2"/>
  <c r="AN14" i="2"/>
  <c r="C14" i="2"/>
  <c r="B14" i="2"/>
  <c r="A14" i="2"/>
  <c r="AV13" i="2"/>
  <c r="AU13" i="2"/>
  <c r="AT13" i="2"/>
  <c r="AS13" i="2"/>
  <c r="AR13" i="2"/>
  <c r="AQ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C13" i="2"/>
  <c r="B13" i="2"/>
  <c r="AM12" i="2"/>
  <c r="AL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AM11" i="2"/>
  <c r="AL11" i="2"/>
  <c r="N8" i="2"/>
  <c r="F7" i="2"/>
  <c r="F6" i="2"/>
  <c r="X5" i="2"/>
  <c r="L5" i="2"/>
  <c r="AT25" i="5" l="1"/>
  <c r="AT45" i="5" s="1"/>
  <c r="CC25" i="5"/>
  <c r="N25" i="5" s="1"/>
  <c r="P23" i="3"/>
  <c r="T23" i="3"/>
  <c r="N23" i="3"/>
  <c r="AK23" i="3" l="1"/>
</calcChain>
</file>

<file path=xl/sharedStrings.xml><?xml version="1.0" encoding="utf-8"?>
<sst xmlns="http://schemas.openxmlformats.org/spreadsheetml/2006/main" count="1961" uniqueCount="962">
  <si>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</si>
  <si>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CARGO</t>
  </si>
  <si>
    <t>CONDICION LABORAL</t>
  </si>
  <si>
    <t>TURNO</t>
  </si>
  <si>
    <t>Director(e)</t>
  </si>
  <si>
    <t>Nombrado</t>
  </si>
  <si>
    <t>Mañana</t>
  </si>
  <si>
    <t>ANEXO 03</t>
  </si>
  <si>
    <t>Director Desig.</t>
  </si>
  <si>
    <t>Destacado</t>
  </si>
  <si>
    <t>Tarde</t>
  </si>
  <si>
    <t xml:space="preserve">FORMATO 01: REPORTE DE ASISTENCIA DETALLADO </t>
  </si>
  <si>
    <t>Sub Director</t>
  </si>
  <si>
    <t>Contratado</t>
  </si>
  <si>
    <t>Noche</t>
  </si>
  <si>
    <r>
      <rPr>
        <b/>
        <sz val="10"/>
        <color theme="1"/>
        <rFont val="Century Gothic"/>
        <charset val="134"/>
      </rPr>
      <t xml:space="preserve">UGEL: </t>
    </r>
    <r>
      <rPr>
        <b/>
        <sz val="10"/>
        <color rgb="FFFF0000"/>
        <rFont val="Century Gothic"/>
        <charset val="134"/>
      </rPr>
      <t>EL COLLAO</t>
    </r>
  </si>
  <si>
    <t xml:space="preserve">MES: </t>
  </si>
  <si>
    <t>FEBRERO</t>
  </si>
  <si>
    <t>AÑO:</t>
  </si>
  <si>
    <t>TURNO:</t>
  </si>
  <si>
    <t>Mañana y Tarde</t>
  </si>
  <si>
    <t>Coord. Pedag.</t>
  </si>
  <si>
    <t>CAS</t>
  </si>
  <si>
    <t>INSTITUCIÓN EDUCATIVA:</t>
  </si>
  <si>
    <t>Profesor</t>
  </si>
  <si>
    <t>Encargado</t>
  </si>
  <si>
    <t>NIVEL EDUCATIVO Y MODALIDAD:</t>
  </si>
  <si>
    <t>DIRECCION:</t>
  </si>
  <si>
    <t>Jr. Atahuallpa. S/N</t>
  </si>
  <si>
    <t>Aux. Educación</t>
  </si>
  <si>
    <t>CODIGO MODULAR:</t>
  </si>
  <si>
    <t>1761857</t>
  </si>
  <si>
    <t>DIST / CP:</t>
  </si>
  <si>
    <t>Bibliotecario</t>
  </si>
  <si>
    <t>Oficinista</t>
  </si>
  <si>
    <t>N°</t>
  </si>
  <si>
    <t>DNI</t>
  </si>
  <si>
    <t>APELLIDOS Y NOMBRES</t>
  </si>
  <si>
    <t>JORNADA LABORAL</t>
  </si>
  <si>
    <t>DIAS CALENDARIO</t>
  </si>
  <si>
    <t>Aux. de Laboratorio</t>
  </si>
  <si>
    <t>COD MOD II.EE.</t>
  </si>
  <si>
    <t>MES</t>
  </si>
  <si>
    <t>Inasistencia + LSGH</t>
  </si>
  <si>
    <t>OBSERVACIONES</t>
  </si>
  <si>
    <t>Pers. Servicio</t>
  </si>
  <si>
    <t>J</t>
  </si>
  <si>
    <t>LG</t>
  </si>
  <si>
    <t>LS</t>
  </si>
  <si>
    <t>I</t>
  </si>
  <si>
    <t>LGU</t>
  </si>
  <si>
    <t>TR</t>
  </si>
  <si>
    <t>T</t>
  </si>
  <si>
    <t>Secretaria(o)</t>
  </si>
  <si>
    <t>Vigilante</t>
  </si>
  <si>
    <t>01322299</t>
  </si>
  <si>
    <t>QUINTO LLANOS, Carlos</t>
  </si>
  <si>
    <t>A</t>
  </si>
  <si>
    <t>Coord. Adm.</t>
  </si>
  <si>
    <t>01214875</t>
  </si>
  <si>
    <t>FARFAN CUBA, Silvia Rosario</t>
  </si>
  <si>
    <t>V</t>
  </si>
  <si>
    <t>CIST</t>
  </si>
  <si>
    <t>01848707</t>
  </si>
  <si>
    <t>CCAMA RAFAEL, Rubén Luis</t>
  </si>
  <si>
    <t>Psicólogo</t>
  </si>
  <si>
    <t>01781665</t>
  </si>
  <si>
    <t>PEREZ FLORES, Wilson</t>
  </si>
  <si>
    <t>Apoyo Educativo</t>
  </si>
  <si>
    <t>01234348</t>
  </si>
  <si>
    <t>GONGORA FOLLANO, Estefania Roxana</t>
  </si>
  <si>
    <t>Pers. Mantenim.</t>
  </si>
  <si>
    <t>01228537</t>
  </si>
  <si>
    <t>CALIZAYA GARCIA, Gilberto H.</t>
  </si>
  <si>
    <t>44522644</t>
  </si>
  <si>
    <t>LUPACA LUPACA, Zhenia</t>
  </si>
  <si>
    <t>41132690</t>
  </si>
  <si>
    <t>MANDAMIENTO TICONA, Julio D</t>
  </si>
  <si>
    <t>45647288</t>
  </si>
  <si>
    <t>MAQUERA GUEVARA, Joel</t>
  </si>
  <si>
    <t>01302752</t>
  </si>
  <si>
    <t>PARIPANCA ROQUE, Erasmo</t>
  </si>
  <si>
    <t>01874777</t>
  </si>
  <si>
    <t>LAURA PARI, Augusto Isidro</t>
  </si>
  <si>
    <t>LEYENDA:</t>
  </si>
  <si>
    <t>LUGAR Y FECHA:</t>
  </si>
  <si>
    <t>ILAVE, 03 de febrero 2025</t>
  </si>
  <si>
    <t>C</t>
  </si>
  <si>
    <t>ASISTENCIA</t>
  </si>
  <si>
    <t>X</t>
  </si>
  <si>
    <t>VACACIONES</t>
  </si>
  <si>
    <t>NOMBRADO (A)</t>
  </si>
  <si>
    <t>CONTRATADO (A)</t>
  </si>
  <si>
    <t>L</t>
  </si>
  <si>
    <t>INASISTENCIA INJUSTIFICADA</t>
  </si>
  <si>
    <t>DESTACADO (A)</t>
  </si>
  <si>
    <t>F</t>
  </si>
  <si>
    <t>INASISTENCIA JUSTIFICADA (FERIADO, ONOMASTICO, VACACIONES, COMISION DE SERVICIO)</t>
  </si>
  <si>
    <t>TARDANZA EN MINUTOS (DIGITACION EN NUMEROS)</t>
  </si>
  <si>
    <t xml:space="preserve">LICENCIA SIN GOCE DE REMUNERACIONES </t>
  </si>
  <si>
    <t xml:space="preserve">LICENCIA CON GOCE DE REMUNERACIONES </t>
  </si>
  <si>
    <t>P</t>
  </si>
  <si>
    <t>PERMISO SIN GOCE DE REMUNERACIONES</t>
  </si>
  <si>
    <t>H</t>
  </si>
  <si>
    <t>HUELGA O PARO</t>
  </si>
  <si>
    <t>FERIADO**</t>
  </si>
  <si>
    <t>** Adicionado por la UGEL COLLAO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</si>
  <si>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</si>
  <si>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ANEXO 04</t>
  </si>
  <si>
    <t>FORMATO 02: REPORTE  CONSOLIDADO DE INASISTENCIAS, TARDANZAS Y PERMISOS SIN GOCE DE REMUNERACIÓN</t>
  </si>
  <si>
    <t>NIVEL EDUCATIVO Y/O MODALIDAD:</t>
  </si>
  <si>
    <t>INASIST. JUSTIFICADAS</t>
  </si>
  <si>
    <t>LICENCIAS</t>
  </si>
  <si>
    <t>TRABAJO REMOTO</t>
  </si>
  <si>
    <t>FALTAS</t>
  </si>
  <si>
    <t>TARDANZAS</t>
  </si>
  <si>
    <t>PERMISOS SG</t>
  </si>
  <si>
    <t>HUELGA PARO</t>
  </si>
  <si>
    <t>Observaciones</t>
  </si>
  <si>
    <t>DIAS</t>
  </si>
  <si>
    <t>CON GOCE</t>
  </si>
  <si>
    <t>SIN GOCE</t>
  </si>
  <si>
    <t>DU</t>
  </si>
  <si>
    <t>DU 026-2020
DS 009-2021</t>
  </si>
  <si>
    <t># TARD.</t>
  </si>
  <si>
    <t>MINUTOS (*)</t>
  </si>
  <si>
    <t>HORAS (*)</t>
  </si>
  <si>
    <t>MUNUTOS (*)</t>
  </si>
  <si>
    <t>(*)Hora y minuto cronológico.</t>
  </si>
  <si>
    <t>(**)Solo considerar las inasistencias que no han sido justificadas.</t>
  </si>
  <si>
    <t>FORMATO 02</t>
  </si>
  <si>
    <t>INFORME DE HORAS EFECTIVAS DE TRABAJO PEDAGÓGICO EN LAS INSTITUCIONES EDUCATIVAS PÚBLICAS</t>
  </si>
  <si>
    <t>UNIDAD DE GESTIÓN EDUCATIVA LOCAL  HUANTA</t>
  </si>
  <si>
    <t>LUGAR/DIREC.</t>
  </si>
  <si>
    <t>REG/PROV/DIST.</t>
  </si>
  <si>
    <t>NIVEL EDUCATIVO:</t>
  </si>
  <si>
    <t>MODALIDAD:</t>
  </si>
  <si>
    <t>MES:</t>
  </si>
  <si>
    <t>COD.</t>
  </si>
  <si>
    <t>Matriz Horas</t>
  </si>
  <si>
    <t>JOR</t>
  </si>
  <si>
    <t>EDAD A CARGO</t>
  </si>
  <si>
    <t>SECCIÓN</t>
  </si>
  <si>
    <t>HORAS PROGRAM. EN EL MES</t>
  </si>
  <si>
    <t>HORAS EFECTIVAS DE TRABAJO ESCOLAR - MES</t>
  </si>
  <si>
    <t xml:space="preserve">TOTAL DE </t>
  </si>
  <si>
    <t>MOD.</t>
  </si>
  <si>
    <t>APELLIDOS Y NOMRES</t>
  </si>
  <si>
    <t xml:space="preserve">     Semanal</t>
  </si>
  <si>
    <t>NADA</t>
  </si>
  <si>
    <t>DIAS EFECTIVAS DE TRABAJO ESCOLAR</t>
  </si>
  <si>
    <t xml:space="preserve">HORAS </t>
  </si>
  <si>
    <t>LABO</t>
  </si>
  <si>
    <t xml:space="preserve">EFECTIVAS </t>
  </si>
  <si>
    <t>lu.</t>
  </si>
  <si>
    <t>ma.</t>
  </si>
  <si>
    <t>mi.</t>
  </si>
  <si>
    <t>ju.</t>
  </si>
  <si>
    <t>vi.</t>
  </si>
  <si>
    <t>RAL</t>
  </si>
  <si>
    <t xml:space="preserve">MENSUAL </t>
  </si>
  <si>
    <r>
      <rPr>
        <b/>
        <sz val="10"/>
        <color theme="1"/>
        <rFont val="Arial"/>
        <charset val="134"/>
      </rPr>
      <t xml:space="preserve">(*) </t>
    </r>
    <r>
      <rPr>
        <sz val="10"/>
        <color theme="1"/>
        <rFont val="Arial"/>
        <charset val="134"/>
      </rPr>
      <t>No se considera los días feriados</t>
    </r>
  </si>
  <si>
    <t>LEYENDA</t>
  </si>
  <si>
    <r>
      <rPr>
        <b/>
        <sz val="10"/>
        <color theme="1"/>
        <rFont val="Arial"/>
        <charset val="134"/>
      </rPr>
      <t xml:space="preserve">J: </t>
    </r>
    <r>
      <rPr>
        <sz val="10"/>
        <color theme="1"/>
        <rFont val="Arial"/>
        <charset val="134"/>
      </rPr>
      <t>Falta justificada</t>
    </r>
  </si>
  <si>
    <t>Nivel Inicial : 1 dia : 5 horas</t>
  </si>
  <si>
    <r>
      <rPr>
        <b/>
        <sz val="10"/>
        <color theme="1"/>
        <rFont val="Arial"/>
        <charset val="134"/>
      </rPr>
      <t xml:space="preserve">I: </t>
    </r>
    <r>
      <rPr>
        <sz val="10"/>
        <color theme="1"/>
        <rFont val="Arial"/>
        <charset val="134"/>
      </rPr>
      <t>Falta Injustificada</t>
    </r>
  </si>
  <si>
    <t>Nivel Primaria : 1 día : 6 horas</t>
  </si>
  <si>
    <r>
      <rPr>
        <b/>
        <sz val="10"/>
        <color theme="1"/>
        <rFont val="Arial"/>
        <charset val="134"/>
      </rPr>
      <t xml:space="preserve">F: </t>
    </r>
    <r>
      <rPr>
        <sz val="10"/>
        <color theme="1"/>
        <rFont val="Arial"/>
        <charset val="134"/>
      </rPr>
      <t>Dia Feriado</t>
    </r>
  </si>
  <si>
    <t>Nivel Secundaria :1 día : 7 horas</t>
  </si>
  <si>
    <r>
      <rPr>
        <b/>
        <sz val="10"/>
        <color theme="1"/>
        <rFont val="Arial"/>
        <charset val="134"/>
      </rPr>
      <t xml:space="preserve">CRT: </t>
    </r>
    <r>
      <rPr>
        <sz val="10"/>
        <color theme="1"/>
        <rFont val="Arial"/>
        <charset val="134"/>
      </rPr>
      <t>Centro de Recursos Tecnológicos</t>
    </r>
  </si>
  <si>
    <r>
      <rPr>
        <b/>
        <sz val="10"/>
        <color theme="1"/>
        <rFont val="Arial"/>
        <charset val="134"/>
      </rPr>
      <t xml:space="preserve">AIP: </t>
    </r>
    <r>
      <rPr>
        <sz val="10"/>
        <color theme="1"/>
        <rFont val="Arial"/>
        <charset val="134"/>
      </rPr>
      <t>Aula de Innovación Pedagógica</t>
    </r>
  </si>
  <si>
    <r>
      <rPr>
        <b/>
        <sz val="10"/>
        <color theme="1"/>
        <rFont val="Arial"/>
        <charset val="134"/>
      </rPr>
      <t xml:space="preserve">TQ: </t>
    </r>
    <r>
      <rPr>
        <sz val="10"/>
        <color theme="1"/>
        <rFont val="Arial"/>
        <charset val="134"/>
      </rPr>
      <t>Taller de Quechua</t>
    </r>
  </si>
  <si>
    <r>
      <rPr>
        <b/>
        <sz val="10"/>
        <color theme="1"/>
        <rFont val="Arial"/>
        <charset val="134"/>
      </rPr>
      <t xml:space="preserve">TD: </t>
    </r>
    <r>
      <rPr>
        <sz val="10"/>
        <color theme="1"/>
        <rFont val="Arial"/>
        <charset val="134"/>
      </rPr>
      <t>Taller de Danza</t>
    </r>
  </si>
  <si>
    <t>DIRECTOR (A) DE INSTITUCIÓN EDUCATIVA</t>
  </si>
  <si>
    <t>V° B° REPRESENTANTE CONOEI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</si>
  <si>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</si>
  <si>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</si>
  <si>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</si>
  <si>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</si>
  <si>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</si>
  <si>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</si>
  <si>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</si>
  <si>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</si>
  <si>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</si>
  <si>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</si>
  <si>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Nombre de IE</t>
  </si>
  <si>
    <t>Nivel</t>
  </si>
  <si>
    <t>Distrito</t>
  </si>
  <si>
    <t>Centro Poblado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</si>
  <si>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</si>
  <si>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</si>
  <si>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</si>
  <si>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</si>
  <si>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</si>
  <si>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</si>
  <si>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</si>
  <si>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</si>
  <si>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</si>
  <si>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</si>
  <si>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</si>
  <si>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</si>
  <si>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</si>
  <si>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</si>
  <si>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</si>
  <si>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</si>
  <si>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</si>
  <si>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</si>
  <si>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</si>
  <si>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</si>
  <si>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</si>
  <si>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</si>
  <si>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</si>
  <si>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</si>
  <si>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</si>
  <si>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</si>
  <si>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</si>
  <si>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</si>
  <si>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</si>
  <si>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</si>
  <si>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</si>
  <si>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</si>
  <si>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</si>
  <si>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</si>
  <si>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</si>
  <si>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</si>
  <si>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</si>
  <si>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</si>
  <si>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</si>
  <si>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</si>
  <si>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</si>
  <si>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</si>
  <si>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</si>
  <si>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</si>
  <si>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</si>
  <si>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</si>
  <si>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</si>
  <si>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</si>
  <si>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</si>
  <si>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</si>
  <si>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</si>
  <si>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</si>
  <si>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</si>
  <si>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</si>
  <si>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</si>
  <si>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</si>
  <si>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</si>
  <si>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</si>
  <si>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</si>
  <si>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</si>
  <si>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</si>
  <si>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</si>
  <si>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</si>
  <si>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</si>
  <si>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</si>
  <si>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</si>
  <si>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</si>
  <si>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</si>
  <si>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</si>
  <si>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</si>
  <si>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</si>
  <si>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</si>
  <si>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</si>
  <si>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</si>
  <si>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</si>
  <si>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</si>
  <si>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</si>
  <si>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</si>
  <si>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</si>
  <si>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</si>
  <si>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</si>
  <si>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</si>
  <si>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</si>
  <si>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</si>
  <si>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</si>
  <si>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</si>
  <si>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</si>
  <si>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</si>
  <si>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</si>
  <si>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</si>
  <si>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</si>
  <si>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</si>
  <si>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</si>
  <si>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</si>
  <si>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</si>
  <si>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</si>
  <si>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</si>
  <si>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</si>
  <si>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</si>
  <si>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</si>
  <si>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</si>
  <si>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</si>
  <si>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</si>
  <si>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</si>
  <si>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</si>
  <si>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</si>
  <si>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</si>
  <si>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</si>
  <si>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</si>
  <si>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</si>
  <si>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</si>
  <si>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</si>
  <si>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</si>
  <si>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</si>
  <si>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</si>
  <si>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</si>
  <si>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</si>
  <si>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</si>
  <si>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</si>
  <si>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</si>
  <si>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</si>
  <si>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</si>
  <si>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</si>
  <si>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</si>
  <si>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</si>
  <si>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</si>
  <si>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</si>
  <si>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</si>
  <si>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</si>
  <si>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</si>
  <si>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</si>
  <si>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</si>
  <si>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</si>
  <si>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</si>
  <si>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</si>
  <si>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</si>
  <si>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</si>
  <si>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</si>
  <si>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</si>
  <si>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</si>
  <si>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</si>
  <si>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</si>
  <si>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</si>
  <si>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</si>
  <si>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</si>
  <si>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</si>
  <si>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</si>
  <si>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</si>
  <si>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</si>
  <si>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</si>
  <si>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</si>
  <si>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</si>
  <si>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</si>
  <si>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</si>
  <si>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</si>
  <si>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</si>
  <si>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</si>
  <si>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</si>
  <si>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</si>
  <si>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</si>
  <si>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</si>
  <si>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</si>
  <si>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</si>
  <si>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</si>
  <si>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</si>
  <si>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</si>
  <si>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</si>
  <si>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</si>
  <si>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</si>
  <si>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</si>
  <si>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</si>
  <si>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</si>
  <si>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</si>
  <si>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</si>
  <si>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</si>
  <si>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</si>
  <si>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</si>
  <si>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</si>
  <si>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</si>
  <si>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</si>
  <si>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</si>
  <si>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</si>
  <si>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</si>
  <si>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</si>
  <si>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</si>
  <si>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</si>
  <si>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</si>
  <si>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</si>
  <si>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</si>
  <si>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</si>
  <si>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</si>
  <si>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</si>
  <si>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</si>
  <si>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</si>
  <si>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</si>
  <si>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</si>
  <si>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</si>
  <si>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</si>
  <si>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</si>
  <si>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</si>
  <si>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</si>
  <si>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</si>
  <si>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</si>
  <si>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</si>
  <si>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</si>
  <si>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</si>
  <si>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</si>
  <si>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</si>
  <si>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</si>
  <si>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</si>
  <si>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</si>
  <si>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</si>
  <si>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</si>
  <si>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</si>
  <si>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</si>
  <si>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</si>
  <si>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</si>
  <si>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</si>
  <si>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</si>
  <si>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</si>
  <si>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</si>
  <si>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</si>
  <si>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</si>
  <si>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</si>
  <si>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</si>
  <si>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</si>
  <si>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</si>
  <si>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</si>
  <si>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</si>
  <si>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</si>
  <si>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</si>
  <si>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</si>
  <si>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</si>
  <si>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</si>
  <si>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</si>
  <si>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</si>
  <si>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</si>
  <si>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</si>
  <si>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</si>
  <si>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</si>
  <si>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</si>
  <si>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</si>
  <si>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</si>
  <si>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</si>
  <si>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</si>
  <si>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</si>
  <si>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</si>
  <si>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</si>
  <si>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</si>
  <si>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</si>
  <si>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</si>
  <si>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</si>
  <si>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</si>
  <si>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</si>
  <si>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</si>
  <si>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</si>
  <si>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</si>
  <si>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</si>
  <si>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</si>
  <si>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</si>
  <si>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</si>
  <si>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</si>
  <si>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</si>
  <si>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</si>
  <si>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</si>
  <si>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</si>
  <si>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</si>
  <si>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</si>
  <si>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</si>
  <si>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</si>
  <si>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</si>
  <si>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</si>
  <si>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</si>
  <si>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</si>
  <si>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</si>
  <si>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</si>
  <si>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</si>
  <si>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</si>
  <si>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</si>
  <si>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</si>
  <si>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</si>
  <si>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</si>
  <si>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</si>
  <si>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</si>
  <si>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</si>
  <si>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</si>
  <si>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</si>
  <si>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</si>
  <si>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</si>
  <si>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</si>
  <si>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</si>
  <si>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</si>
  <si>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</si>
  <si>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</si>
  <si>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</si>
  <si>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</si>
  <si>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</si>
  <si>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</si>
  <si>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</si>
  <si>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</si>
  <si>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</si>
  <si>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</si>
  <si>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</si>
  <si>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</si>
  <si>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</si>
  <si>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</si>
  <si>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</si>
  <si>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</si>
  <si>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</si>
  <si>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</si>
  <si>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</si>
  <si>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</si>
  <si>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</si>
  <si>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</si>
  <si>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</si>
  <si>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</si>
  <si>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</si>
  <si>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</si>
  <si>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</si>
  <si>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</si>
  <si>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</si>
  <si>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</si>
  <si>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</si>
  <si>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</si>
  <si>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</si>
  <si>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</si>
  <si>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</si>
  <si>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</si>
  <si>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</si>
  <si>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</si>
  <si>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</si>
  <si>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</si>
  <si>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</si>
  <si>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</si>
  <si>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</si>
  <si>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</si>
  <si>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</si>
  <si>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</si>
  <si>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</si>
  <si>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</si>
  <si>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</si>
  <si>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</si>
  <si>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</si>
  <si>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</si>
  <si>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</si>
  <si>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</si>
  <si>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</si>
  <si>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</si>
  <si>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</si>
  <si>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</si>
  <si>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</si>
  <si>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</si>
  <si>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</si>
  <si>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</si>
  <si>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</si>
  <si>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</si>
  <si>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</si>
  <si>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</si>
  <si>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</si>
  <si>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</si>
  <si>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</si>
  <si>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</si>
  <si>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</si>
  <si>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</si>
  <si>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</si>
  <si>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</si>
  <si>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</si>
  <si>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</si>
  <si>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</si>
  <si>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</si>
  <si>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</si>
  <si>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</si>
  <si>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</si>
  <si>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</si>
  <si>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</si>
  <si>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</si>
  <si>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</si>
  <si>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</si>
  <si>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</si>
  <si>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</si>
  <si>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</si>
  <si>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</si>
  <si>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</si>
  <si>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</si>
  <si>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</si>
  <si>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</si>
  <si>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</si>
  <si>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</si>
  <si>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</si>
  <si>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</si>
  <si>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</si>
  <si>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</si>
  <si>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</si>
  <si>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</si>
  <si>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</si>
  <si>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</si>
  <si>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</si>
  <si>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</si>
  <si>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</si>
  <si>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</si>
  <si>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</si>
  <si>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</si>
  <si>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</si>
  <si>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</si>
  <si>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</si>
  <si>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</si>
  <si>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</si>
  <si>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</si>
  <si>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</si>
  <si>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</si>
  <si>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</si>
  <si>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</si>
  <si>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</si>
  <si>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</si>
  <si>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</si>
  <si>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</si>
  <si>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</si>
  <si>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</si>
  <si>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</si>
  <si>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</si>
  <si>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</si>
  <si>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</si>
  <si>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</si>
  <si>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</si>
  <si>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</si>
  <si>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</si>
  <si>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</si>
  <si>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</si>
  <si>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</si>
  <si>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</si>
  <si>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</si>
  <si>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</si>
  <si>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</si>
  <si>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</si>
  <si>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</si>
  <si>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</si>
  <si>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</si>
  <si>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</si>
  <si>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</si>
  <si>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</si>
  <si>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</si>
  <si>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</si>
  <si>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</si>
  <si>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</si>
  <si>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</si>
  <si>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</si>
  <si>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</si>
  <si>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</si>
  <si>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</si>
  <si>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</si>
  <si>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</si>
  <si>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</si>
  <si>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</si>
  <si>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</si>
  <si>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</si>
  <si>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</si>
  <si>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</si>
  <si>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</si>
  <si>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</si>
  <si>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</si>
  <si>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</si>
  <si>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</si>
  <si>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</si>
  <si>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</si>
  <si>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</si>
  <si>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</si>
  <si>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</si>
  <si>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</si>
  <si>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</si>
  <si>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</si>
  <si>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</si>
  <si>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</si>
  <si>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</si>
  <si>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</si>
  <si>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</si>
  <si>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</si>
  <si>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</si>
  <si>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</si>
  <si>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</si>
  <si>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</si>
  <si>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</si>
  <si>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</si>
  <si>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</si>
  <si>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</si>
  <si>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</si>
  <si>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</si>
  <si>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</si>
  <si>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</si>
  <si>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</si>
  <si>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</si>
  <si>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</si>
  <si>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</si>
  <si>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</si>
  <si>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</si>
  <si>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</si>
  <si>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</si>
  <si>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</si>
  <si>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</si>
  <si>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</si>
  <si>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</si>
  <si>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</si>
  <si>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</si>
  <si>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</si>
  <si>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</si>
  <si>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</si>
  <si>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</si>
  <si>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</si>
  <si>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</si>
  <si>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</si>
  <si>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</si>
  <si>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</si>
  <si>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</si>
  <si>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</si>
  <si>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</si>
  <si>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</si>
  <si>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</si>
  <si>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</si>
  <si>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</si>
  <si>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</si>
  <si>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</si>
  <si>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</si>
  <si>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</si>
  <si>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</si>
  <si>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</si>
  <si>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</si>
  <si>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</si>
  <si>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</si>
  <si>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</si>
  <si>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</si>
  <si>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</si>
  <si>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</si>
  <si>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</si>
  <si>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</si>
  <si>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</si>
  <si>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</si>
  <si>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</si>
  <si>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</si>
  <si>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</si>
  <si>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</si>
  <si>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</si>
  <si>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</si>
  <si>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</si>
  <si>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</si>
  <si>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</si>
  <si>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</si>
  <si>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</si>
  <si>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</si>
  <si>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</si>
  <si>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</si>
  <si>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</si>
  <si>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</si>
  <si>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</si>
  <si>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</si>
  <si>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</si>
  <si>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</si>
  <si>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</si>
  <si>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</si>
  <si>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</si>
  <si>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</si>
  <si>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</si>
  <si>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</si>
  <si>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</si>
  <si>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</si>
  <si>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</si>
  <si>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</si>
  <si>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</si>
  <si>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</si>
  <si>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</si>
  <si>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</si>
  <si>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</si>
  <si>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</si>
  <si>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</si>
  <si>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</si>
  <si>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</si>
  <si>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</si>
  <si>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</si>
  <si>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</si>
  <si>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</si>
  <si>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</si>
  <si>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</si>
  <si>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</si>
  <si>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</si>
  <si>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</si>
  <si>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</si>
  <si>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</si>
  <si>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</si>
  <si>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</si>
  <si>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</si>
  <si>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</si>
  <si>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</si>
  <si>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</si>
  <si>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</si>
  <si>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</si>
  <si>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</si>
  <si>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</si>
  <si>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</si>
  <si>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</si>
  <si>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</si>
  <si>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</si>
  <si>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</si>
  <si>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</si>
  <si>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</si>
  <si>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</si>
  <si>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</si>
  <si>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</si>
  <si>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</si>
  <si>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</si>
  <si>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</si>
  <si>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</si>
  <si>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</si>
  <si>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</si>
  <si>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</si>
  <si>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</si>
  <si>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</si>
  <si>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</si>
  <si>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</si>
  <si>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</si>
  <si>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</si>
  <si>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</si>
  <si>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</si>
  <si>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</si>
  <si>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</si>
  <si>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</si>
  <si>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</si>
  <si>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</si>
  <si>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</si>
  <si>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</si>
  <si>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</si>
  <si>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</si>
  <si>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</si>
  <si>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</si>
  <si>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</si>
  <si>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</si>
  <si>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</si>
  <si>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JOSE CARLOS MARIATEGUI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</si>
  <si>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</si>
  <si>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</si>
  <si>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</si>
  <si>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</si>
  <si>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</si>
  <si>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</si>
  <si>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</si>
  <si>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</si>
  <si>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</si>
  <si>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</si>
  <si>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</si>
  <si>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</si>
  <si>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</si>
  <si>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</si>
  <si>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</si>
  <si>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</si>
  <si>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</si>
  <si>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</si>
  <si>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</si>
  <si>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</si>
  <si>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</si>
  <si>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</si>
  <si>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</si>
  <si>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</si>
  <si>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</si>
  <si>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</si>
  <si>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</si>
  <si>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</si>
  <si>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</si>
  <si>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</si>
  <si>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</si>
  <si>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</si>
  <si>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</si>
  <si>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</si>
  <si>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</si>
  <si>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</si>
  <si>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</si>
  <si>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</si>
  <si>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</si>
  <si>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</si>
  <si>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</si>
  <si>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</si>
  <si>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</si>
  <si>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</si>
  <si>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</si>
  <si>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</si>
  <si>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</si>
  <si>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</si>
  <si>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</si>
  <si>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</si>
  <si>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</si>
  <si>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</si>
  <si>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</si>
  <si>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</si>
  <si>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</si>
  <si>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</si>
  <si>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</si>
  <si>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</si>
  <si>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</si>
  <si>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</si>
  <si>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</si>
  <si>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</si>
  <si>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</si>
  <si>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</si>
  <si>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</si>
  <si>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</si>
  <si>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</si>
  <si>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</si>
  <si>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</si>
  <si>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</si>
  <si>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</si>
  <si>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</si>
  <si>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</si>
  <si>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</si>
  <si>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</si>
  <si>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</si>
  <si>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</si>
  <si>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</si>
  <si>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</si>
  <si>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</si>
  <si>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</si>
  <si>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</si>
  <si>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</si>
  <si>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</si>
  <si>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</si>
  <si>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</si>
  <si>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</si>
  <si>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</si>
  <si>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</si>
  <si>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</si>
  <si>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</si>
  <si>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</si>
  <si>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</si>
  <si>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</si>
  <si>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</si>
  <si>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</si>
  <si>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</si>
  <si>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</si>
  <si>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</si>
  <si>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</si>
  <si>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</si>
  <si>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</si>
  <si>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</si>
  <si>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</si>
  <si>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</si>
  <si>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</si>
  <si>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</si>
  <si>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</si>
  <si>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</si>
  <si>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</si>
  <si>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</si>
  <si>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</si>
  <si>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</si>
  <si>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</si>
  <si>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</si>
  <si>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t>MESES</t>
  </si>
  <si>
    <t>ENERO</t>
  </si>
  <si>
    <t>Lu.</t>
  </si>
  <si>
    <t>M</t>
  </si>
  <si>
    <t>Ma.</t>
  </si>
  <si>
    <t>MARZO</t>
  </si>
  <si>
    <t>Mi</t>
  </si>
  <si>
    <t>Mi.</t>
  </si>
  <si>
    <t>ABRIL</t>
  </si>
  <si>
    <t>Ju.</t>
  </si>
  <si>
    <t>MAYO</t>
  </si>
  <si>
    <t>Vi.</t>
  </si>
  <si>
    <t>JUNIO</t>
  </si>
  <si>
    <t>S</t>
  </si>
  <si>
    <t>Sa.</t>
  </si>
  <si>
    <t>JULIO</t>
  </si>
  <si>
    <t>D</t>
  </si>
  <si>
    <t>Do.</t>
  </si>
  <si>
    <t>AGOSTO</t>
  </si>
  <si>
    <t>SEPTIEMBRE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</si>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</sst>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8" formatCode="d/m"/>
    <numFmt numFmtId="169" formatCode="00000000"/>
  </numFmts>
  <fonts count="42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7"/>
      <color rgb="FFFFFFFF"/>
      <name val="Trebuchet MS"/>
      <charset val="134"/>
    </font>
    <font>
      <b/>
      <sz val="10"/>
      <color theme="1"/>
      <name val="Calibri"/>
      <charset val="134"/>
    </font>
    <font>
      <b/>
      <sz val="10"/>
      <color theme="0"/>
      <name val="Calibri"/>
      <charset val="134"/>
    </font>
    <font>
      <sz val="11"/>
      <name val="Calibri"/>
      <charset val="134"/>
    </font>
    <font>
      <sz val="7"/>
      <color rgb="FF000000"/>
      <name val="Trebuchet MS"/>
      <charset val="134"/>
    </font>
    <font>
      <sz val="7"/>
      <color theme="1"/>
      <name val="Trebuchet MS"/>
      <charset val="134"/>
    </font>
    <font>
      <sz val="10"/>
      <color theme="1"/>
      <name val="Calibri"/>
      <charset val="134"/>
    </font>
    <font>
      <b/>
      <sz val="10"/>
      <color theme="1"/>
      <name val="Arial"/>
      <charset val="134"/>
    </font>
    <font>
      <b/>
      <sz val="11"/>
      <color theme="0"/>
      <name val="Calibri"/>
      <charset val="134"/>
    </font>
    <font>
      <sz val="10"/>
      <color theme="1"/>
      <name val="Century Gothic"/>
      <charset val="134"/>
    </font>
    <font>
      <b/>
      <sz val="12"/>
      <color theme="1"/>
      <name val="Century Gothic"/>
      <charset val="134"/>
    </font>
    <font>
      <b/>
      <sz val="10"/>
      <color theme="1"/>
      <name val="Century Gothic"/>
      <charset val="134"/>
    </font>
    <font>
      <b/>
      <sz val="12"/>
      <color rgb="FFFF0000"/>
      <name val="Century Gothic"/>
      <charset val="134"/>
    </font>
    <font>
      <sz val="11"/>
      <color theme="0"/>
      <name val="Calibri"/>
      <charset val="134"/>
    </font>
    <font>
      <b/>
      <sz val="9"/>
      <color theme="1"/>
      <name val="Arial"/>
      <charset val="134"/>
    </font>
    <font>
      <sz val="10"/>
      <color theme="1"/>
      <name val="Arial"/>
      <charset val="134"/>
    </font>
    <font>
      <b/>
      <u/>
      <sz val="11"/>
      <color theme="1"/>
      <name val="Arial"/>
      <charset val="134"/>
    </font>
    <font>
      <b/>
      <u/>
      <sz val="10"/>
      <color theme="1"/>
      <name val="Arial"/>
      <charset val="134"/>
    </font>
    <font>
      <b/>
      <sz val="14"/>
      <color rgb="FFFF0000"/>
      <name val="Century Gothic"/>
      <charset val="134"/>
    </font>
    <font>
      <sz val="9"/>
      <color theme="0"/>
      <name val="Calibri"/>
      <charset val="134"/>
    </font>
    <font>
      <sz val="11"/>
      <color theme="1"/>
      <name val="Arial"/>
      <charset val="134"/>
    </font>
    <font>
      <sz val="12"/>
      <color theme="1"/>
      <name val="Century Gothic"/>
      <charset val="134"/>
    </font>
    <font>
      <b/>
      <sz val="10"/>
      <color rgb="FFFF0000"/>
      <name val="Century Gothic"/>
      <charset val="134"/>
    </font>
    <font>
      <b/>
      <sz val="11"/>
      <color rgb="FFFF0000"/>
      <name val="Century Gothic"/>
      <charset val="134"/>
    </font>
    <font>
      <sz val="9"/>
      <color theme="1"/>
      <name val="Arial"/>
      <charset val="134"/>
    </font>
    <font>
      <b/>
      <sz val="11"/>
      <color theme="1"/>
      <name val="Arial"/>
      <charset val="134"/>
    </font>
    <font>
      <b/>
      <sz val="14"/>
      <color theme="1"/>
      <name val="Century Gothic"/>
      <charset val="134"/>
    </font>
    <font>
      <b/>
      <sz val="16"/>
      <color rgb="FFFF0000"/>
      <name val="Century Gothic"/>
      <charset val="134"/>
    </font>
    <font>
      <b/>
      <sz val="12"/>
      <color theme="1"/>
      <name val="Arial"/>
      <charset val="134"/>
    </font>
    <font>
      <b/>
      <sz val="10"/>
      <color rgb="FF00B050"/>
      <name val="Arial"/>
      <charset val="134"/>
    </font>
    <font>
      <b/>
      <sz val="11"/>
      <color theme="1"/>
      <name val="Calibri"/>
      <charset val="134"/>
    </font>
    <font>
      <b/>
      <sz val="12"/>
      <color theme="0"/>
      <name val="Century Gothic"/>
      <charset val="134"/>
    </font>
    <font>
      <b/>
      <sz val="10"/>
      <color theme="1"/>
      <name val="Arial Narrow"/>
      <charset val="134"/>
    </font>
    <font>
      <b/>
      <sz val="9"/>
      <color theme="1"/>
      <name val="Arial Narrow"/>
      <charset val="134"/>
    </font>
    <font>
      <b/>
      <sz val="11"/>
      <color theme="1"/>
      <name val="Arial Narrow"/>
      <charset val="134"/>
    </font>
    <font>
      <b/>
      <u/>
      <sz val="12"/>
      <color rgb="FF00B050"/>
      <name val="Century Gothic"/>
      <charset val="134"/>
    </font>
    <font>
      <b/>
      <sz val="9"/>
      <color theme="1"/>
      <name val="Calibri"/>
      <charset val="134"/>
    </font>
    <font>
      <b/>
      <sz val="14"/>
      <color theme="0"/>
      <name val="Century Gothic"/>
      <charset val="134"/>
    </font>
    <font>
      <sz val="12"/>
      <color theme="1"/>
      <name val="Arial"/>
      <charset val="134"/>
    </font>
    <font>
      <b/>
      <sz val="8"/>
      <color theme="1"/>
      <name val="Arial Narrow"/>
      <charset val="134"/>
    </font>
  </fonts>
  <fills count="17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365838"/>
        <bgColor rgb="FF365838"/>
      </patternFill>
    </fill>
    <fill>
      <patternFill patternType="solid">
        <fgColor rgb="FFFABF8F"/>
        <bgColor rgb="FFFABF8F"/>
      </patternFill>
    </fill>
    <fill>
      <patternFill patternType="solid">
        <fgColor rgb="FF336600"/>
        <bgColor rgb="FF336600"/>
      </patternFill>
    </fill>
    <fill>
      <patternFill patternType="solid">
        <fgColor rgb="FFFFFF00"/>
        <bgColor rgb="FFFFFF00"/>
      </patternFill>
    </fill>
    <fill>
      <patternFill patternType="solid">
        <fgColor theme="8"/>
        <bgColor theme="8"/>
      </patternFill>
    </fill>
    <fill>
      <patternFill patternType="solid">
        <fgColor rgb="FFBFBFBF"/>
        <bgColor rgb="FFBFBFBF"/>
      </patternFill>
    </fill>
    <fill>
      <patternFill patternType="solid">
        <fgColor rgb="FFB8CCE4"/>
        <bgColor rgb="FFB8CCE4"/>
      </patternFill>
    </fill>
    <fill>
      <patternFill patternType="solid">
        <fgColor rgb="FFB6DDE8"/>
        <bgColor rgb="FFB6DDE8"/>
      </patternFill>
    </fill>
    <fill>
      <patternFill patternType="solid">
        <fgColor rgb="FFE5B8B7"/>
        <bgColor rgb="FFE5B8B7"/>
      </patternFill>
    </fill>
    <fill>
      <patternFill patternType="solid">
        <fgColor rgb="FFD6E3BC"/>
        <bgColor rgb="FFD6E3BC"/>
      </patternFill>
    </fill>
    <fill>
      <patternFill patternType="solid">
        <fgColor rgb="FFFBD4B4"/>
        <bgColor rgb="FFFBD4B4"/>
      </patternFill>
    </fill>
    <fill>
      <patternFill patternType="solid">
        <fgColor rgb="FFCCC0D9"/>
        <bgColor rgb="FFCCC0D9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58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/>
      <top/>
      <bottom style="thin">
        <color rgb="FF00000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548DD4"/>
      </right>
      <top/>
      <bottom/>
      <diagonal/>
    </border>
    <border>
      <left/>
      <right/>
      <top style="thick">
        <color rgb="FF548DD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548DD4"/>
      </top>
      <bottom style="thin">
        <color rgb="FF000000"/>
      </bottom>
      <diagonal/>
    </border>
    <border>
      <left/>
      <right/>
      <top style="thick">
        <color rgb="FF548DD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ck">
        <color rgb="FF548DD4"/>
      </right>
      <top style="thick">
        <color rgb="FF548DD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ck">
        <color rgb="FF548DD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548DD4"/>
      </left>
      <right/>
      <top style="medium">
        <color rgb="FF548DD4"/>
      </top>
      <bottom style="thin">
        <color rgb="FF548DD4"/>
      </bottom>
      <diagonal/>
    </border>
    <border>
      <left/>
      <right/>
      <top style="medium">
        <color rgb="FF548DD4"/>
      </top>
      <bottom/>
      <diagonal/>
    </border>
    <border>
      <left style="medium">
        <color rgb="FF548DD4"/>
      </left>
      <right/>
      <top/>
      <bottom/>
      <diagonal/>
    </border>
    <border>
      <left style="medium">
        <color rgb="FF548DD4"/>
      </left>
      <right/>
      <top/>
      <bottom style="medium">
        <color rgb="FF548DD4"/>
      </bottom>
      <diagonal/>
    </border>
    <border>
      <left/>
      <right/>
      <top/>
      <bottom style="medium">
        <color rgb="FF548DD4"/>
      </bottom>
      <diagonal/>
    </border>
    <border>
      <left/>
      <right/>
      <top/>
      <bottom style="thick">
        <color rgb="FF548DD4"/>
      </bottom>
      <diagonal/>
    </border>
    <border>
      <left/>
      <right style="medium">
        <color rgb="FF548DD4"/>
      </right>
      <top style="medium">
        <color rgb="FF548DD4"/>
      </top>
      <bottom/>
      <diagonal/>
    </border>
    <border>
      <left/>
      <right style="medium">
        <color rgb="FF548DD4"/>
      </right>
      <top/>
      <bottom/>
      <diagonal/>
    </border>
    <border>
      <left/>
      <right style="medium">
        <color rgb="FF548DD4"/>
      </right>
      <top/>
      <bottom style="medium">
        <color rgb="FF548DD4"/>
      </bottom>
      <diagonal/>
    </border>
  </borders>
  <cellStyleXfs count="1">
    <xf numFmtId="0" fontId="0" fillId="0" borderId="0"/>
  </cellStyleXfs>
  <cellXfs count="287">
    <xf numFmtId="0" fontId="0" fillId="0" borderId="0" xfId="0" applyFont="1" applyAlignment="1"/>
    <xf numFmtId="0" fontId="1" fillId="0" borderId="0" xfId="0" applyFont="1"/>
    <xf numFmtId="168" fontId="1" fillId="0" borderId="0" xfId="0" applyNumberFormat="1" applyFont="1"/>
    <xf numFmtId="0" fontId="1" fillId="2" borderId="0" xfId="0" applyFont="1" applyFill="1" applyBorder="1"/>
    <xf numFmtId="0" fontId="2" fillId="3" borderId="1" xfId="0" applyFont="1" applyFill="1" applyBorder="1" applyAlignment="1">
      <alignment horizontal="center" vertical="center" wrapText="1" readingOrder="1"/>
    </xf>
    <xf numFmtId="0" fontId="2" fillId="3" borderId="2" xfId="0" applyFont="1" applyFill="1" applyBorder="1" applyAlignment="1">
      <alignment horizontal="center" vertical="center" wrapText="1" readingOrder="1"/>
    </xf>
    <xf numFmtId="0" fontId="4" fillId="5" borderId="0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 readingOrder="1"/>
    </xf>
    <xf numFmtId="49" fontId="6" fillId="0" borderId="5" xfId="0" applyNumberFormat="1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center" wrapText="1" readingOrder="1"/>
    </xf>
    <xf numFmtId="0" fontId="6" fillId="0" borderId="5" xfId="0" applyFont="1" applyBorder="1" applyAlignment="1">
      <alignment horizontal="center" vertical="center" wrapText="1" readingOrder="1"/>
    </xf>
    <xf numFmtId="0" fontId="8" fillId="4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 readingOrder="1"/>
    </xf>
    <xf numFmtId="0" fontId="1" fillId="4" borderId="0" xfId="0" applyFont="1" applyFill="1" applyBorder="1"/>
    <xf numFmtId="0" fontId="9" fillId="0" borderId="0" xfId="0" applyFont="1" applyAlignment="1">
      <alignment horizontal="center"/>
    </xf>
    <xf numFmtId="0" fontId="10" fillId="5" borderId="0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49" fontId="1" fillId="0" borderId="0" xfId="0" applyNumberFormat="1" applyFont="1"/>
    <xf numFmtId="0" fontId="6" fillId="6" borderId="5" xfId="0" applyFont="1" applyFill="1" applyBorder="1" applyAlignment="1">
      <alignment horizontal="center" vertical="center" wrapText="1" readingOrder="1"/>
    </xf>
    <xf numFmtId="0" fontId="6" fillId="6" borderId="5" xfId="0" applyFont="1" applyFill="1" applyBorder="1" applyAlignment="1">
      <alignment horizontal="left" vertical="center" wrapText="1" readingOrder="1"/>
    </xf>
    <xf numFmtId="0" fontId="11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169" fontId="12" fillId="0" borderId="0" xfId="0" applyNumberFormat="1" applyFont="1"/>
    <xf numFmtId="169" fontId="14" fillId="0" borderId="0" xfId="0" applyNumberFormat="1" applyFont="1" applyAlignment="1">
      <alignment horizontal="left"/>
    </xf>
    <xf numFmtId="169" fontId="14" fillId="0" borderId="0" xfId="0" applyNumberFormat="1" applyFont="1"/>
    <xf numFmtId="0" fontId="13" fillId="0" borderId="0" xfId="0" applyFont="1" applyAlignment="1">
      <alignment horizontal="left"/>
    </xf>
    <xf numFmtId="169" fontId="12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169" fontId="9" fillId="0" borderId="0" xfId="0" applyNumberFormat="1" applyFont="1"/>
    <xf numFmtId="0" fontId="15" fillId="7" borderId="6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textRotation="90"/>
    </xf>
    <xf numFmtId="0" fontId="15" fillId="7" borderId="7" xfId="0" applyFont="1" applyFill="1" applyBorder="1" applyAlignment="1">
      <alignment horizontal="center" vertical="center"/>
    </xf>
    <xf numFmtId="169" fontId="15" fillId="7" borderId="8" xfId="0" applyNumberFormat="1" applyFont="1" applyFill="1" applyBorder="1" applyAlignment="1">
      <alignment horizontal="center" vertical="center"/>
    </xf>
    <xf numFmtId="169" fontId="15" fillId="7" borderId="6" xfId="0" applyNumberFormat="1" applyFont="1" applyFill="1" applyBorder="1" applyAlignment="1">
      <alignment vertical="center"/>
    </xf>
    <xf numFmtId="169" fontId="15" fillId="7" borderId="8" xfId="0" applyNumberFormat="1" applyFont="1" applyFill="1" applyBorder="1" applyAlignment="1">
      <alignment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 wrapText="1"/>
    </xf>
    <xf numFmtId="169" fontId="15" fillId="7" borderId="0" xfId="0" applyNumberFormat="1" applyFont="1" applyFill="1" applyBorder="1" applyAlignment="1">
      <alignment horizontal="center" vertical="center"/>
    </xf>
    <xf numFmtId="169" fontId="15" fillId="7" borderId="11" xfId="0" applyNumberFormat="1" applyFont="1" applyFill="1" applyBorder="1" applyAlignment="1">
      <alignment vertical="center"/>
    </xf>
    <xf numFmtId="169" fontId="15" fillId="7" borderId="12" xfId="0" applyNumberFormat="1" applyFont="1" applyFill="1" applyBorder="1" applyAlignment="1">
      <alignment vertical="center"/>
    </xf>
    <xf numFmtId="0" fontId="15" fillId="7" borderId="10" xfId="0" applyFont="1" applyFill="1" applyBorder="1" applyAlignment="1">
      <alignment horizontal="center" vertical="center"/>
    </xf>
    <xf numFmtId="169" fontId="15" fillId="7" borderId="7" xfId="0" applyNumberFormat="1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15" fillId="7" borderId="13" xfId="0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textRotation="90"/>
    </xf>
    <xf numFmtId="0" fontId="15" fillId="7" borderId="13" xfId="0" applyFont="1" applyFill="1" applyBorder="1" applyAlignment="1">
      <alignment horizontal="center" vertical="center"/>
    </xf>
    <xf numFmtId="169" fontId="15" fillId="7" borderId="12" xfId="0" applyNumberFormat="1" applyFont="1" applyFill="1" applyBorder="1" applyAlignment="1">
      <alignment horizontal="center" vertical="center"/>
    </xf>
    <xf numFmtId="169" fontId="15" fillId="7" borderId="13" xfId="0" applyNumberFormat="1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16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vertical="center"/>
    </xf>
    <xf numFmtId="169" fontId="17" fillId="0" borderId="14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9" fillId="8" borderId="16" xfId="0" applyFont="1" applyFill="1" applyBorder="1" applyAlignment="1">
      <alignment horizontal="center" vertical="center"/>
    </xf>
    <xf numFmtId="0" fontId="9" fillId="8" borderId="17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left" vertical="center"/>
    </xf>
    <xf numFmtId="0" fontId="17" fillId="0" borderId="16" xfId="0" applyFont="1" applyBorder="1" applyAlignment="1">
      <alignment vertical="center"/>
    </xf>
    <xf numFmtId="169" fontId="17" fillId="0" borderId="16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8" fillId="0" borderId="0" xfId="0" applyFont="1"/>
    <xf numFmtId="0" fontId="18" fillId="0" borderId="0" xfId="0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169" fontId="17" fillId="0" borderId="0" xfId="0" applyNumberFormat="1" applyFont="1"/>
    <xf numFmtId="0" fontId="20" fillId="0" borderId="0" xfId="0" applyFont="1" applyAlignment="1">
      <alignment vertical="center"/>
    </xf>
    <xf numFmtId="0" fontId="12" fillId="0" borderId="0" xfId="0" applyFont="1"/>
    <xf numFmtId="169" fontId="12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169" fontId="15" fillId="7" borderId="18" xfId="0" applyNumberFormat="1" applyFont="1" applyFill="1" applyBorder="1" applyAlignment="1">
      <alignment vertical="center"/>
    </xf>
    <xf numFmtId="0" fontId="21" fillId="7" borderId="8" xfId="0" applyFont="1" applyFill="1" applyBorder="1" applyAlignment="1">
      <alignment horizontal="center" vertical="center"/>
    </xf>
    <xf numFmtId="0" fontId="15" fillId="7" borderId="19" xfId="0" applyFont="1" applyFill="1" applyBorder="1"/>
    <xf numFmtId="169" fontId="15" fillId="7" borderId="20" xfId="0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15" fillId="7" borderId="21" xfId="0" applyFont="1" applyFill="1" applyBorder="1"/>
    <xf numFmtId="0" fontId="15" fillId="7" borderId="22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horizontal="center" vertical="center"/>
    </xf>
    <xf numFmtId="0" fontId="15" fillId="7" borderId="14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applyFont="1" applyBorder="1" applyAlignment="1">
      <alignment horizontal="left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9" fillId="0" borderId="24" xfId="0" applyFont="1" applyBorder="1" applyAlignment="1">
      <alignment horizontal="center"/>
    </xf>
    <xf numFmtId="0" fontId="9" fillId="0" borderId="4" xfId="0" applyFont="1" applyBorder="1"/>
    <xf numFmtId="0" fontId="23" fillId="0" borderId="0" xfId="0" applyFont="1"/>
    <xf numFmtId="0" fontId="12" fillId="0" borderId="0" xfId="0" applyFont="1" applyAlignment="1">
      <alignment horizontal="left"/>
    </xf>
    <xf numFmtId="0" fontId="14" fillId="0" borderId="0" xfId="0" applyFont="1"/>
    <xf numFmtId="0" fontId="25" fillId="0" borderId="0" xfId="0" applyFont="1"/>
    <xf numFmtId="0" fontId="15" fillId="7" borderId="22" xfId="0" applyFont="1" applyFill="1" applyBorder="1"/>
    <xf numFmtId="0" fontId="15" fillId="7" borderId="25" xfId="0" applyFont="1" applyFill="1" applyBorder="1" applyAlignment="1">
      <alignment horizontal="center" vertical="center" wrapText="1"/>
    </xf>
    <xf numFmtId="0" fontId="26" fillId="0" borderId="0" xfId="0" applyFont="1"/>
    <xf numFmtId="0" fontId="15" fillId="7" borderId="26" xfId="0" applyFont="1" applyFill="1" applyBorder="1" applyAlignment="1">
      <alignment horizontal="center" vertical="center" wrapText="1"/>
    </xf>
    <xf numFmtId="0" fontId="15" fillId="7" borderId="17" xfId="0" applyFont="1" applyFill="1" applyBorder="1" applyAlignment="1">
      <alignment horizontal="center" vertical="center"/>
    </xf>
    <xf numFmtId="0" fontId="15" fillId="7" borderId="14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wrapText="1"/>
    </xf>
    <xf numFmtId="0" fontId="28" fillId="0" borderId="0" xfId="0" applyFont="1"/>
    <xf numFmtId="0" fontId="13" fillId="0" borderId="16" xfId="0" applyFont="1" applyBorder="1"/>
    <xf numFmtId="0" fontId="12" fillId="0" borderId="16" xfId="0" applyFont="1" applyBorder="1"/>
    <xf numFmtId="0" fontId="30" fillId="0" borderId="0" xfId="0" applyFont="1"/>
    <xf numFmtId="169" fontId="30" fillId="0" borderId="0" xfId="0" applyNumberFormat="1" applyFont="1"/>
    <xf numFmtId="0" fontId="31" fillId="0" borderId="0" xfId="0" applyFont="1" applyAlignment="1">
      <alignment horizontal="center"/>
    </xf>
    <xf numFmtId="0" fontId="32" fillId="9" borderId="25" xfId="0" applyFont="1" applyFill="1" applyBorder="1" applyAlignment="1">
      <alignment horizontal="center" vertical="center" wrapText="1"/>
    </xf>
    <xf numFmtId="0" fontId="17" fillId="9" borderId="16" xfId="0" applyFont="1" applyFill="1" applyBorder="1"/>
    <xf numFmtId="0" fontId="32" fillId="9" borderId="16" xfId="0" applyFont="1" applyFill="1" applyBorder="1" applyAlignment="1">
      <alignment horizontal="center" vertical="center" wrapText="1"/>
    </xf>
    <xf numFmtId="0" fontId="32" fillId="9" borderId="16" xfId="0" applyFont="1" applyFill="1" applyBorder="1" applyAlignment="1">
      <alignment horizontal="center" vertical="center" textRotation="90" wrapText="1"/>
    </xf>
    <xf numFmtId="0" fontId="9" fillId="0" borderId="16" xfId="0" applyFont="1" applyBorder="1" applyAlignment="1">
      <alignment horizontal="left" vertical="center"/>
    </xf>
    <xf numFmtId="169" fontId="17" fillId="0" borderId="16" xfId="0" applyNumberFormat="1" applyFont="1" applyBorder="1" applyAlignment="1">
      <alignment horizontal="right" vertical="center"/>
    </xf>
    <xf numFmtId="0" fontId="9" fillId="9" borderId="16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vertical="center"/>
    </xf>
    <xf numFmtId="0" fontId="3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2" fillId="0" borderId="16" xfId="0" applyFont="1" applyBorder="1" applyAlignment="1">
      <alignment horizontal="right"/>
    </xf>
    <xf numFmtId="0" fontId="24" fillId="0" borderId="0" xfId="0" applyFont="1" applyAlignment="1">
      <alignment horizontal="left"/>
    </xf>
    <xf numFmtId="0" fontId="24" fillId="0" borderId="0" xfId="0" applyFont="1"/>
    <xf numFmtId="0" fontId="30" fillId="0" borderId="0" xfId="0" applyFont="1" applyAlignment="1">
      <alignment horizontal="center"/>
    </xf>
    <xf numFmtId="0" fontId="34" fillId="9" borderId="16" xfId="0" applyFont="1" applyFill="1" applyBorder="1" applyAlignment="1">
      <alignment horizontal="center" vertical="top" wrapText="1"/>
    </xf>
    <xf numFmtId="0" fontId="34" fillId="0" borderId="0" xfId="0" applyFont="1"/>
    <xf numFmtId="0" fontId="34" fillId="9" borderId="16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" fontId="17" fillId="0" borderId="16" xfId="0" applyNumberFormat="1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4" fillId="0" borderId="16" xfId="0" applyFont="1" applyBorder="1" applyAlignment="1">
      <alignment horizontal="center"/>
    </xf>
    <xf numFmtId="0" fontId="24" fillId="0" borderId="4" xfId="0" applyFont="1" applyBorder="1"/>
    <xf numFmtId="0" fontId="24" fillId="0" borderId="19" xfId="0" applyFont="1" applyBorder="1"/>
    <xf numFmtId="0" fontId="13" fillId="0" borderId="19" xfId="0" applyFont="1" applyBorder="1"/>
    <xf numFmtId="0" fontId="34" fillId="0" borderId="0" xfId="0" applyFont="1" applyAlignment="1">
      <alignment horizontal="center" vertical="center"/>
    </xf>
    <xf numFmtId="0" fontId="34" fillId="9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5" fillId="9" borderId="16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1" fillId="0" borderId="4" xfId="0" applyFont="1" applyBorder="1"/>
    <xf numFmtId="0" fontId="13" fillId="0" borderId="4" xfId="0" applyFont="1" applyBorder="1"/>
    <xf numFmtId="0" fontId="13" fillId="0" borderId="19" xfId="0" applyFont="1" applyBorder="1" applyAlignment="1">
      <alignment horizontal="center"/>
    </xf>
    <xf numFmtId="0" fontId="11" fillId="0" borderId="19" xfId="0" applyFont="1" applyBorder="1"/>
    <xf numFmtId="0" fontId="34" fillId="0" borderId="27" xfId="0" applyFont="1" applyBorder="1"/>
    <xf numFmtId="0" fontId="9" fillId="9" borderId="0" xfId="0" applyFont="1" applyFill="1" applyBorder="1"/>
    <xf numFmtId="0" fontId="32" fillId="9" borderId="0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7" fillId="0" borderId="0" xfId="0" applyFont="1" applyAlignment="1">
      <alignment horizontal="left"/>
    </xf>
    <xf numFmtId="0" fontId="31" fillId="9" borderId="0" xfId="0" applyFont="1" applyFill="1" applyBorder="1" applyAlignment="1">
      <alignment horizontal="center"/>
    </xf>
    <xf numFmtId="0" fontId="17" fillId="9" borderId="0" xfId="0" applyFont="1" applyFill="1" applyBorder="1"/>
    <xf numFmtId="0" fontId="32" fillId="9" borderId="25" xfId="0" applyFont="1" applyFill="1" applyBorder="1" applyAlignment="1">
      <alignment horizontal="center" vertical="center" textRotation="90" wrapText="1"/>
    </xf>
    <xf numFmtId="0" fontId="1" fillId="9" borderId="0" xfId="0" applyFont="1" applyFill="1" applyBorder="1" applyAlignment="1">
      <alignment wrapText="1"/>
    </xf>
    <xf numFmtId="0" fontId="26" fillId="0" borderId="16" xfId="0" applyFont="1" applyBorder="1" applyAlignment="1">
      <alignment vertical="center" shrinkToFit="1"/>
    </xf>
    <xf numFmtId="0" fontId="32" fillId="0" borderId="21" xfId="0" applyFont="1" applyBorder="1"/>
    <xf numFmtId="0" fontId="32" fillId="0" borderId="0" xfId="0" applyFont="1"/>
    <xf numFmtId="0" fontId="1" fillId="10" borderId="0" xfId="0" applyFont="1" applyFill="1" applyBorder="1"/>
    <xf numFmtId="0" fontId="38" fillId="0" borderId="0" xfId="0" applyFont="1"/>
    <xf numFmtId="0" fontId="32" fillId="0" borderId="0" xfId="0" applyFont="1" applyAlignment="1">
      <alignment horizontal="center"/>
    </xf>
    <xf numFmtId="0" fontId="1" fillId="11" borderId="0" xfId="0" applyFont="1" applyFill="1" applyBorder="1"/>
    <xf numFmtId="0" fontId="1" fillId="12" borderId="0" xfId="0" applyFont="1" applyFill="1" applyBorder="1"/>
    <xf numFmtId="0" fontId="1" fillId="13" borderId="0" xfId="0" applyFont="1" applyFill="1" applyBorder="1"/>
    <xf numFmtId="0" fontId="1" fillId="14" borderId="0" xfId="0" applyFont="1" applyFill="1" applyBorder="1"/>
    <xf numFmtId="0" fontId="17" fillId="0" borderId="0" xfId="0" applyFont="1" applyAlignment="1">
      <alignment horizontal="left"/>
    </xf>
    <xf numFmtId="0" fontId="9" fillId="0" borderId="21" xfId="0" applyFont="1" applyBorder="1"/>
    <xf numFmtId="0" fontId="9" fillId="0" borderId="0" xfId="0" applyFont="1" applyAlignment="1">
      <alignment horizontal="left"/>
    </xf>
    <xf numFmtId="0" fontId="17" fillId="0" borderId="22" xfId="0" applyFont="1" applyBorder="1" applyAlignment="1">
      <alignment vertical="center"/>
    </xf>
    <xf numFmtId="0" fontId="13" fillId="0" borderId="0" xfId="0" applyFont="1" applyAlignment="1">
      <alignment wrapText="1"/>
    </xf>
    <xf numFmtId="0" fontId="12" fillId="0" borderId="31" xfId="0" applyFont="1" applyBorder="1" applyAlignment="1">
      <alignment horizontal="center"/>
    </xf>
    <xf numFmtId="0" fontId="13" fillId="0" borderId="33" xfId="0" applyFont="1" applyBorder="1"/>
    <xf numFmtId="0" fontId="13" fillId="0" borderId="36" xfId="0" applyFont="1" applyBorder="1"/>
    <xf numFmtId="0" fontId="13" fillId="0" borderId="37" xfId="0" applyFont="1" applyBorder="1"/>
    <xf numFmtId="169" fontId="30" fillId="0" borderId="0" xfId="0" applyNumberFormat="1" applyFont="1" applyAlignment="1">
      <alignment horizontal="center"/>
    </xf>
    <xf numFmtId="49" fontId="9" fillId="0" borderId="16" xfId="0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32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0" xfId="0" applyFont="1"/>
    <xf numFmtId="0" fontId="17" fillId="9" borderId="28" xfId="0" applyFont="1" applyFill="1" applyBorder="1" applyAlignment="1">
      <alignment horizontal="center" vertical="center"/>
    </xf>
    <xf numFmtId="0" fontId="17" fillId="9" borderId="25" xfId="0" applyFont="1" applyFill="1" applyBorder="1" applyAlignment="1">
      <alignment horizontal="center" vertical="center" wrapText="1"/>
    </xf>
    <xf numFmtId="0" fontId="17" fillId="9" borderId="29" xfId="0" applyFont="1" applyFill="1" applyBorder="1" applyAlignment="1">
      <alignment horizontal="center" vertical="center"/>
    </xf>
    <xf numFmtId="0" fontId="26" fillId="0" borderId="0" xfId="0" applyFont="1" applyAlignment="1">
      <alignment vertical="center" shrinkToFit="1"/>
    </xf>
    <xf numFmtId="0" fontId="17" fillId="15" borderId="16" xfId="0" applyFont="1" applyFill="1" applyBorder="1" applyAlignment="1">
      <alignment horizontal="center" vertical="center"/>
    </xf>
    <xf numFmtId="0" fontId="16" fillId="0" borderId="0" xfId="0" applyFont="1"/>
    <xf numFmtId="169" fontId="17" fillId="0" borderId="0" xfId="0" applyNumberFormat="1" applyFont="1" applyAlignment="1">
      <alignment horizontal="center"/>
    </xf>
    <xf numFmtId="0" fontId="32" fillId="9" borderId="16" xfId="0" applyFont="1" applyFill="1" applyBorder="1" applyAlignment="1">
      <alignment horizontal="center"/>
    </xf>
    <xf numFmtId="0" fontId="9" fillId="9" borderId="0" xfId="0" applyFont="1" applyFill="1" applyBorder="1" applyAlignment="1">
      <alignment horizontal="center" vertical="center"/>
    </xf>
    <xf numFmtId="0" fontId="1" fillId="9" borderId="0" xfId="0" applyFont="1" applyFill="1" applyBorder="1"/>
    <xf numFmtId="0" fontId="32" fillId="6" borderId="16" xfId="0" applyFont="1" applyFill="1" applyBorder="1" applyAlignment="1">
      <alignment horizontal="center"/>
    </xf>
    <xf numFmtId="0" fontId="17" fillId="6" borderId="0" xfId="0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 applyAlignment="1">
      <alignment horizontal="center"/>
    </xf>
    <xf numFmtId="0" fontId="17" fillId="0" borderId="49" xfId="0" applyFont="1" applyBorder="1"/>
    <xf numFmtId="0" fontId="17" fillId="0" borderId="50" xfId="0" applyFont="1" applyBorder="1"/>
    <xf numFmtId="0" fontId="17" fillId="0" borderId="51" xfId="0" applyFont="1" applyBorder="1"/>
    <xf numFmtId="0" fontId="17" fillId="0" borderId="52" xfId="0" applyFont="1" applyBorder="1"/>
    <xf numFmtId="0" fontId="17" fillId="0" borderId="53" xfId="0" applyFont="1" applyBorder="1"/>
    <xf numFmtId="0" fontId="9" fillId="0" borderId="0" xfId="0" applyFont="1" applyAlignment="1">
      <alignment horizontal="right"/>
    </xf>
    <xf numFmtId="0" fontId="17" fillId="0" borderId="54" xfId="0" applyFont="1" applyBorder="1"/>
    <xf numFmtId="0" fontId="17" fillId="0" borderId="50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17" fillId="0" borderId="55" xfId="0" applyFont="1" applyBorder="1" applyAlignment="1">
      <alignment vertical="center"/>
    </xf>
    <xf numFmtId="0" fontId="17" fillId="0" borderId="56" xfId="0" applyFont="1" applyBorder="1"/>
    <xf numFmtId="0" fontId="17" fillId="0" borderId="57" xfId="0" applyFont="1" applyBorder="1"/>
    <xf numFmtId="0" fontId="13" fillId="0" borderId="0" xfId="0" applyFont="1" applyAlignment="1">
      <alignment horizontal="center"/>
    </xf>
    <xf numFmtId="0" fontId="0" fillId="0" borderId="0" xfId="0" applyFont="1" applyAlignment="1"/>
    <xf numFmtId="0" fontId="28" fillId="9" borderId="0" xfId="0" applyFont="1" applyFill="1" applyBorder="1" applyAlignment="1">
      <alignment horizontal="center" vertical="center"/>
    </xf>
    <xf numFmtId="0" fontId="5" fillId="0" borderId="0" xfId="0" applyFont="1" applyBorder="1"/>
    <xf numFmtId="0" fontId="20" fillId="0" borderId="32" xfId="0" applyFont="1" applyBorder="1" applyAlignment="1">
      <alignment horizontal="center"/>
    </xf>
    <xf numFmtId="0" fontId="5" fillId="0" borderId="32" xfId="0" applyFont="1" applyBorder="1"/>
    <xf numFmtId="0" fontId="5" fillId="0" borderId="38" xfId="0" applyFont="1" applyBorder="1"/>
    <xf numFmtId="0" fontId="12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25" fillId="0" borderId="45" xfId="0" applyFont="1" applyBorder="1" applyAlignment="1">
      <alignment horizontal="center"/>
    </xf>
    <xf numFmtId="0" fontId="5" fillId="0" borderId="46" xfId="0" applyFont="1" applyBorder="1"/>
    <xf numFmtId="0" fontId="5" fillId="0" borderId="48" xfId="0" applyFont="1" applyBorder="1"/>
    <xf numFmtId="0" fontId="29" fillId="0" borderId="34" xfId="0" applyFont="1" applyBorder="1" applyAlignment="1">
      <alignment horizontal="left"/>
    </xf>
    <xf numFmtId="0" fontId="5" fillId="0" borderId="35" xfId="0" applyFont="1" applyBorder="1"/>
    <xf numFmtId="0" fontId="5" fillId="0" borderId="47" xfId="0" applyFont="1" applyBorder="1"/>
    <xf numFmtId="0" fontId="24" fillId="0" borderId="19" xfId="0" applyFont="1" applyBorder="1" applyAlignment="1">
      <alignment horizontal="left"/>
    </xf>
    <xf numFmtId="0" fontId="5" fillId="0" borderId="19" xfId="0" applyFont="1" applyBorder="1"/>
    <xf numFmtId="0" fontId="5" fillId="0" borderId="22" xfId="0" applyFont="1" applyBorder="1"/>
    <xf numFmtId="0" fontId="13" fillId="0" borderId="39" xfId="0" applyFont="1" applyBorder="1" applyAlignment="1">
      <alignment horizontal="left"/>
    </xf>
    <xf numFmtId="0" fontId="5" fillId="0" borderId="40" xfId="0" applyFont="1" applyBorder="1"/>
    <xf numFmtId="0" fontId="5" fillId="0" borderId="41" xfId="0" applyFont="1" applyBorder="1"/>
    <xf numFmtId="49" fontId="24" fillId="0" borderId="19" xfId="0" applyNumberFormat="1" applyFont="1" applyBorder="1" applyAlignment="1">
      <alignment horizontal="left"/>
    </xf>
    <xf numFmtId="0" fontId="13" fillId="0" borderId="42" xfId="0" applyFont="1" applyBorder="1" applyAlignment="1">
      <alignment horizontal="left"/>
    </xf>
    <xf numFmtId="0" fontId="5" fillId="0" borderId="43" xfId="0" applyFont="1" applyBorder="1"/>
    <xf numFmtId="0" fontId="5" fillId="0" borderId="44" xfId="0" applyFont="1" applyBorder="1"/>
    <xf numFmtId="0" fontId="9" fillId="9" borderId="17" xfId="0" applyFont="1" applyFill="1" applyBorder="1" applyAlignment="1">
      <alignment horizontal="center"/>
    </xf>
    <xf numFmtId="0" fontId="17" fillId="0" borderId="21" xfId="0" applyFont="1" applyBorder="1" applyAlignment="1">
      <alignment horizontal="left"/>
    </xf>
    <xf numFmtId="0" fontId="5" fillId="0" borderId="21" xfId="0" applyFont="1" applyBorder="1"/>
    <xf numFmtId="0" fontId="41" fillId="9" borderId="17" xfId="0" applyFont="1" applyFill="1" applyBorder="1" applyAlignment="1">
      <alignment horizontal="left"/>
    </xf>
    <xf numFmtId="0" fontId="9" fillId="0" borderId="0" xfId="0" applyFont="1" applyAlignment="1">
      <alignment horizontal="center" vertical="center"/>
    </xf>
    <xf numFmtId="0" fontId="5" fillId="0" borderId="56" xfId="0" applyFont="1" applyBorder="1"/>
    <xf numFmtId="0" fontId="41" fillId="6" borderId="17" xfId="0" applyFont="1" applyFill="1" applyBorder="1" applyAlignment="1">
      <alignment horizontal="left"/>
    </xf>
    <xf numFmtId="0" fontId="32" fillId="9" borderId="25" xfId="0" applyFont="1" applyFill="1" applyBorder="1" applyAlignment="1">
      <alignment horizontal="center" vertical="center" wrapText="1"/>
    </xf>
    <xf numFmtId="0" fontId="5" fillId="0" borderId="26" xfId="0" applyFont="1" applyBorder="1"/>
    <xf numFmtId="0" fontId="5" fillId="0" borderId="14" xfId="0" applyFont="1" applyBorder="1"/>
    <xf numFmtId="0" fontId="32" fillId="9" borderId="25" xfId="0" applyFont="1" applyFill="1" applyBorder="1" applyAlignment="1">
      <alignment horizontal="center" vertical="center" textRotation="90" wrapText="1"/>
    </xf>
    <xf numFmtId="0" fontId="3" fillId="9" borderId="25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5" fillId="0" borderId="8" xfId="0" applyFont="1" applyBorder="1"/>
    <xf numFmtId="0" fontId="5" fillId="0" borderId="18" xfId="0" applyFont="1" applyBorder="1"/>
    <xf numFmtId="0" fontId="5" fillId="0" borderId="9" xfId="0" applyFont="1" applyBorder="1"/>
    <xf numFmtId="0" fontId="5" fillId="0" borderId="3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20" xfId="0" applyFont="1" applyBorder="1"/>
    <xf numFmtId="0" fontId="13" fillId="0" borderId="0" xfId="0" applyFont="1" applyAlignment="1">
      <alignment horizontal="center" wrapText="1"/>
    </xf>
    <xf numFmtId="0" fontId="28" fillId="9" borderId="0" xfId="0" applyFont="1" applyFill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9" fillId="0" borderId="17" xfId="0" applyFont="1" applyBorder="1" applyAlignment="1">
      <alignment horizontal="left"/>
    </xf>
    <xf numFmtId="0" fontId="24" fillId="0" borderId="17" xfId="0" applyFont="1" applyBorder="1" applyAlignment="1">
      <alignment horizontal="left"/>
    </xf>
    <xf numFmtId="0" fontId="24" fillId="0" borderId="17" xfId="0" applyFont="1" applyBorder="1" applyAlignment="1">
      <alignment horizontal="center"/>
    </xf>
    <xf numFmtId="49" fontId="24" fillId="0" borderId="17" xfId="0" applyNumberFormat="1" applyFont="1" applyBorder="1" applyAlignment="1">
      <alignment horizontal="left"/>
    </xf>
    <xf numFmtId="0" fontId="34" fillId="9" borderId="17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 wrapText="1"/>
    </xf>
    <xf numFmtId="0" fontId="35" fillId="9" borderId="17" xfId="0" applyFont="1" applyFill="1" applyBorder="1" applyAlignment="1">
      <alignment horizontal="center" vertical="center"/>
    </xf>
    <xf numFmtId="0" fontId="17" fillId="0" borderId="17" xfId="0" applyFont="1" applyBorder="1" applyAlignment="1">
      <alignment vertical="center" wrapText="1"/>
    </xf>
    <xf numFmtId="0" fontId="17" fillId="0" borderId="17" xfId="0" applyFont="1" applyBorder="1" applyAlignment="1">
      <alignment horizontal="left" vertical="center"/>
    </xf>
    <xf numFmtId="0" fontId="32" fillId="9" borderId="28" xfId="0" applyFont="1" applyFill="1" applyBorder="1" applyAlignment="1">
      <alignment horizontal="center" vertical="center" wrapText="1"/>
    </xf>
    <xf numFmtId="0" fontId="5" fillId="0" borderId="29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23" xfId="0" applyFont="1" applyBorder="1"/>
    <xf numFmtId="0" fontId="24" fillId="0" borderId="0" xfId="0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5" fillId="7" borderId="9" xfId="0" applyFont="1" applyFill="1" applyBorder="1" applyAlignment="1">
      <alignment horizontal="center" vertical="center" textRotation="90"/>
    </xf>
    <xf numFmtId="0" fontId="21" fillId="7" borderId="7" xfId="0" applyFont="1" applyFill="1" applyBorder="1" applyAlignment="1">
      <alignment horizontal="center" vertical="center" textRotation="90" wrapText="1"/>
    </xf>
    <xf numFmtId="0" fontId="5" fillId="0" borderId="10" xfId="0" applyFont="1" applyBorder="1"/>
    <xf numFmtId="0" fontId="5" fillId="0" borderId="13" xfId="0" applyFont="1" applyBorder="1"/>
    <xf numFmtId="0" fontId="21" fillId="7" borderId="7" xfId="0" applyFont="1" applyFill="1" applyBorder="1" applyAlignment="1">
      <alignment horizontal="center" vertical="center" textRotation="90"/>
    </xf>
    <xf numFmtId="0" fontId="2" fillId="3" borderId="2" xfId="0" applyFont="1" applyFill="1" applyBorder="1" applyAlignment="1">
      <alignment horizontal="center" vertical="center" wrapText="1" readingOrder="1"/>
    </xf>
    <xf numFmtId="0" fontId="5" fillId="0" borderId="2" xfId="0" applyFont="1" applyBorder="1"/>
    <xf numFmtId="0" fontId="5" fillId="0" borderId="3" xfId="0" applyFont="1" applyBorder="1"/>
    <xf numFmtId="0" fontId="3" fillId="4" borderId="0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35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DDD9C3"/>
          <bgColor rgb="FFDDD9C3"/>
        </patternFill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E5B8B7"/>
          <bgColor rgb="FFE5B8B7"/>
        </patternFill>
      </fill>
    </dxf>
    <dxf>
      <fill>
        <patternFill patternType="solid">
          <fgColor rgb="FFD6E3BC"/>
          <bgColor rgb="FFD6E3BC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E5DFEC"/>
          <bgColor rgb="FFE5DFEC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DAEEF3"/>
          <bgColor rgb="FFDAEEF3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619125</xdr:colOff>
      <xdr:row>8</xdr:row>
      <xdr:rowOff>19050</xdr:rowOff>
    </xdr:from>
    <xdr:ext cx="3829050" cy="3476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19125" y="1543050"/>
          <a:ext cx="3829050" cy="3476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7200" b="1" cap="none">
              <a:solidFill>
                <a:srgbClr val="FFFFFF"/>
              </a:solidFill>
            </a:rPr>
            <a:t>Pegar el Oficio Aqui</a:t>
          </a:r>
          <a:endParaRPr sz="1400"/>
        </a:p>
      </xdr:txBody>
    </xdr:sp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8</xdr:col>
      <xdr:colOff>66675</xdr:colOff>
      <xdr:row>41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67425" cy="8010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228600</xdr:colOff>
      <xdr:row>5</xdr:row>
      <xdr:rowOff>9525</xdr:rowOff>
    </xdr:from>
    <xdr:ext cx="2981325" cy="7620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0125075" y="904875"/>
          <a:ext cx="2981325" cy="762000"/>
        </a:xfrm>
        <a:prstGeom prst="rect">
          <a:avLst/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Nota: Sr. Director, deberá registrar correctamente el Número de DNI y los demás datos del Personal; de no ser así se verá perjudicado el haber mensual del personal a su cargo.</a:t>
          </a:r>
          <a:endParaRPr sz="1100" b="1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</xdr:txBody>
    </xdr:sp>
    <xdr:clientData fLocksWithSheet="0"/>
  </xdr:oneCellAnchor>
  <xdr:oneCellAnchor>
    <xdr:from>
      <xdr:col>9</xdr:col>
      <xdr:colOff>76200</xdr:colOff>
      <xdr:row>167</xdr:row>
      <xdr:rowOff>28575</xdr:rowOff>
    </xdr:from>
    <xdr:ext cx="2038350" cy="5810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762625" y="8743950"/>
          <a:ext cx="2038350" cy="581025"/>
        </a:xfrm>
        <a:prstGeom prst="rect">
          <a:avLst/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Nota: Sr. Director, PEGAR AQUÍ SU FIRMA</a:t>
          </a:r>
          <a:endParaRPr sz="1400" b="1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</xdr:txBody>
    </xdr:sp>
    <xdr:clientData fLocksWithSheet="0"/>
  </xdr:oneCellAnchor>
  <xdr:oneCellAnchor>
    <xdr:from>
      <xdr:col>25</xdr:col>
      <xdr:colOff>180975</xdr:colOff>
      <xdr:row>167</xdr:row>
      <xdr:rowOff>0</xdr:rowOff>
    </xdr:from>
    <xdr:ext cx="2124075" cy="6000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9829800" y="8715375"/>
          <a:ext cx="2124075" cy="600075"/>
        </a:xfrm>
        <a:prstGeom prst="rect">
          <a:avLst/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Nota: Sr. Director, PEGAR AQUÍ FIRMA CONEI</a:t>
          </a:r>
          <a:endParaRPr sz="1400" b="1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</xdr:txBody>
    </xdr:sp>
    <xdr:clientData fLocksWithSheet="0"/>
  </xdr:oneCellAnchor>
  <xdr:oneCellAnchor>
    <xdr:from>
      <xdr:col>0</xdr:col>
      <xdr:colOff>38100</xdr:colOff>
      <xdr:row>0</xdr:row>
      <xdr:rowOff>47625</xdr:rowOff>
    </xdr:from>
    <xdr:ext cx="1095375" cy="4667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47625"/>
          <a:ext cx="1095375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9525</xdr:colOff>
      <xdr:row>0</xdr:row>
      <xdr:rowOff>28575</xdr:rowOff>
    </xdr:from>
    <xdr:ext cx="666750" cy="8001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00" y="28575"/>
          <a:ext cx="666750" cy="800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57151</xdr:colOff>
      <xdr:row>165</xdr:row>
      <xdr:rowOff>57149</xdr:rowOff>
    </xdr:from>
    <xdr:to>
      <xdr:col>17</xdr:col>
      <xdr:colOff>142878</xdr:colOff>
      <xdr:row>172</xdr:row>
      <xdr:rowOff>114298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53000" contrast="-40000"/>
                  </a14:imgEffect>
                  <a14:imgEffect>
                    <a14:sharpenSoften amoun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085" t="8105" r="5861" b="40568"/>
        <a:stretch>
          <a:fillRect/>
        </a:stretch>
      </xdr:blipFill>
      <xdr:spPr>
        <a:xfrm rot="16200000">
          <a:off x="6214745" y="7995920"/>
          <a:ext cx="1123950" cy="20669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25</xdr:col>
      <xdr:colOff>85725</xdr:colOff>
      <xdr:row>165</xdr:row>
      <xdr:rowOff>68899</xdr:rowOff>
    </xdr:from>
    <xdr:to>
      <xdr:col>34</xdr:col>
      <xdr:colOff>223839</xdr:colOff>
      <xdr:row>172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-40000"/>
                  </a14:imgEffect>
                  <a14:imgEffect>
                    <a14:sharpenSoften amoun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947" t="5999" b="42818"/>
        <a:stretch>
          <a:fillRect/>
        </a:stretch>
      </xdr:blipFill>
      <xdr:spPr>
        <a:xfrm rot="16200000">
          <a:off x="10356850" y="7856855"/>
          <a:ext cx="1122045" cy="236664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1</xdr:rowOff>
    </xdr:from>
    <xdr:ext cx="914400" cy="4953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9144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104775</xdr:colOff>
      <xdr:row>3</xdr:row>
      <xdr:rowOff>104775</xdr:rowOff>
    </xdr:from>
    <xdr:ext cx="657225" cy="7905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59175" y="590550"/>
          <a:ext cx="657225" cy="7905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413386</xdr:colOff>
      <xdr:row>163</xdr:row>
      <xdr:rowOff>24765</xdr:rowOff>
    </xdr:from>
    <xdr:to>
      <xdr:col>20</xdr:col>
      <xdr:colOff>196851</xdr:colOff>
      <xdr:row>168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53000" contrast="-40000"/>
                  </a14:imgEffect>
                  <a14:imgEffect>
                    <a14:sharpenSoften amoun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085" t="8105" r="5861" b="40568"/>
        <a:stretch>
          <a:fillRect/>
        </a:stretch>
      </xdr:blipFill>
      <xdr:spPr>
        <a:xfrm rot="16200000">
          <a:off x="9456420" y="8459470"/>
          <a:ext cx="1042035" cy="23647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57150</xdr:rowOff>
    </xdr:from>
    <xdr:ext cx="5324475" cy="53530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7150"/>
          <a:ext cx="5324475" cy="53530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1:A1000"/>
  <sheetViews>
    <sheetView workbookViewId="0">
      <selection activeCell="N20" sqref="N20"/>
    </sheetView>
  </sheetViews>
  <sheetFormatPr baseColWidth="10" defaultColWidth="14.42578125" defaultRowHeight="15" customHeight="1"/>
  <cols>
    <col min="1" max="6" width="11.42578125" customWidth="1"/>
    <col min="7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0866141732283505" right="0.70866141732283505" top="0.74803149606299202" bottom="0.74803149606299202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1000"/>
  <sheetViews>
    <sheetView tabSelected="1" topLeftCell="E1" workbookViewId="0">
      <pane ySplit="13" topLeftCell="A14" activePane="bottomLeft" state="frozen"/>
      <selection pane="bottomLeft" activeCell="R24" sqref="R24"/>
    </sheetView>
  </sheetViews>
  <sheetFormatPr baseColWidth="10" defaultColWidth="14.42578125" defaultRowHeight="15" customHeight="1"/>
  <cols>
    <col min="1" max="1" width="4" customWidth="1"/>
    <col min="2" max="2" width="5.7109375" hidden="1" customWidth="1"/>
    <col min="3" max="3" width="6.140625" hidden="1" customWidth="1"/>
    <col min="4" max="4" width="9.85546875" customWidth="1"/>
    <col min="5" max="5" width="36.5703125" customWidth="1"/>
    <col min="6" max="6" width="10.28515625" customWidth="1"/>
    <col min="7" max="7" width="11.140625" customWidth="1"/>
    <col min="8" max="8" width="9.7109375" customWidth="1"/>
    <col min="9" max="39" width="3.7109375" customWidth="1"/>
    <col min="40" max="48" width="3.7109375" hidden="1" customWidth="1"/>
    <col min="49" max="49" width="5.140625" hidden="1" customWidth="1"/>
    <col min="50" max="59" width="3.7109375" hidden="1" customWidth="1"/>
  </cols>
  <sheetData>
    <row r="1" spans="1:59" ht="12.75" customHeight="1">
      <c r="A1" s="173"/>
      <c r="B1" s="173"/>
      <c r="C1" s="173"/>
      <c r="D1" s="173"/>
      <c r="E1" s="256" t="s">
        <v>0</v>
      </c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173"/>
      <c r="AK1" s="173"/>
      <c r="AL1" s="173"/>
      <c r="AM1" s="173"/>
      <c r="AN1" s="173"/>
      <c r="AO1" s="173"/>
      <c r="AP1" s="106"/>
      <c r="AQ1" s="106"/>
      <c r="AR1" s="106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 t="s">
        <v>1</v>
      </c>
      <c r="BF1" s="71" t="s">
        <v>2</v>
      </c>
      <c r="BG1" s="71" t="s">
        <v>3</v>
      </c>
    </row>
    <row r="2" spans="1:59" ht="12.75" customHeight="1">
      <c r="A2" s="173"/>
      <c r="B2" s="173"/>
      <c r="C2" s="173"/>
      <c r="D2" s="173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173"/>
      <c r="AK2" s="173"/>
      <c r="AL2" s="173"/>
      <c r="AM2" s="173"/>
      <c r="AN2" s="173"/>
      <c r="AO2" s="173"/>
      <c r="AP2" s="106"/>
      <c r="AQ2" s="106"/>
      <c r="AR2" s="106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 t="s">
        <v>4</v>
      </c>
      <c r="BF2" s="71" t="s">
        <v>5</v>
      </c>
      <c r="BG2" s="71" t="s">
        <v>6</v>
      </c>
    </row>
    <row r="3" spans="1:59" ht="12.75" customHeight="1">
      <c r="A3" s="211" t="s">
        <v>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"/>
      <c r="AP3" s="21"/>
      <c r="AQ3" s="21"/>
      <c r="AR3" s="2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 t="s">
        <v>8</v>
      </c>
      <c r="BF3" s="71" t="s">
        <v>9</v>
      </c>
      <c r="BG3" s="71" t="s">
        <v>10</v>
      </c>
    </row>
    <row r="4" spans="1:59" ht="14.25" customHeight="1">
      <c r="A4" s="71"/>
      <c r="B4" s="107"/>
      <c r="C4" s="107"/>
      <c r="D4" s="107"/>
      <c r="E4" s="213" t="s">
        <v>11</v>
      </c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107"/>
      <c r="AL4" s="107"/>
      <c r="AM4" s="107"/>
      <c r="AN4" s="107"/>
      <c r="AO4" s="107"/>
      <c r="AP4" s="107"/>
      <c r="AQ4" s="107"/>
      <c r="AR4" s="107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 t="s">
        <v>12</v>
      </c>
      <c r="BF4" s="71" t="s">
        <v>13</v>
      </c>
      <c r="BG4" s="71" t="s">
        <v>14</v>
      </c>
    </row>
    <row r="5" spans="1:59" ht="18" customHeight="1">
      <c r="A5" s="25"/>
      <c r="B5" s="21"/>
      <c r="C5" s="21"/>
      <c r="D5" s="21"/>
      <c r="E5" s="25" t="s">
        <v>15</v>
      </c>
      <c r="F5" s="174" t="s">
        <v>16</v>
      </c>
      <c r="G5" s="215" t="s">
        <v>17</v>
      </c>
      <c r="H5" s="216"/>
      <c r="I5" s="216"/>
      <c r="J5" s="216"/>
      <c r="K5" s="217"/>
      <c r="L5" s="122">
        <f>VLOOKUP(G5,CALEND!$A$17:$B$28,2,FALSE)</f>
        <v>2</v>
      </c>
      <c r="M5" s="123"/>
      <c r="N5" s="21"/>
      <c r="O5" s="21"/>
      <c r="P5" s="181"/>
      <c r="Q5" s="218" t="s">
        <v>18</v>
      </c>
      <c r="R5" s="212"/>
      <c r="S5" s="219">
        <v>2025</v>
      </c>
      <c r="T5" s="212"/>
      <c r="U5" s="212"/>
      <c r="V5" s="153"/>
      <c r="W5" s="153"/>
      <c r="X5" s="183">
        <f>+AñoNatural</f>
        <v>2025</v>
      </c>
      <c r="Y5" s="153"/>
      <c r="Z5" s="95" t="s">
        <v>19</v>
      </c>
      <c r="AA5" s="74"/>
      <c r="AB5" s="153"/>
      <c r="AC5" s="220" t="s">
        <v>20</v>
      </c>
      <c r="AD5" s="221"/>
      <c r="AE5" s="221"/>
      <c r="AF5" s="221"/>
      <c r="AG5" s="221"/>
      <c r="AH5" s="221"/>
      <c r="AI5" s="222"/>
      <c r="AJ5" s="153"/>
      <c r="AK5" s="153"/>
      <c r="AL5" s="153"/>
      <c r="AM5" s="153"/>
      <c r="AN5" s="153"/>
      <c r="AO5" s="153"/>
      <c r="AP5" s="153"/>
      <c r="AQ5" s="153"/>
      <c r="AR5" s="153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71" t="s">
        <v>21</v>
      </c>
      <c r="BF5" s="71" t="s">
        <v>22</v>
      </c>
      <c r="BG5" s="71" t="s">
        <v>20</v>
      </c>
    </row>
    <row r="6" spans="1:59" ht="18" customHeight="1">
      <c r="A6" s="21"/>
      <c r="B6" s="21"/>
      <c r="C6" s="21"/>
      <c r="D6" s="21"/>
      <c r="E6" s="175" t="s">
        <v>23</v>
      </c>
      <c r="F6" s="223" t="str">
        <f>VLOOKUP($F$8,DATA!A4:D296,2,FALSE)</f>
        <v>PERU BIRF</v>
      </c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5"/>
      <c r="AA6" s="126"/>
      <c r="AB6" s="21"/>
      <c r="AC6" s="126"/>
      <c r="AD6" s="126"/>
      <c r="AE6" s="126"/>
      <c r="AF6" s="126"/>
      <c r="AG6" s="126"/>
      <c r="AH6" s="126"/>
      <c r="AI6" s="74"/>
      <c r="AJ6" s="94"/>
      <c r="AK6" s="74"/>
      <c r="AL6" s="154"/>
      <c r="AM6" s="21"/>
      <c r="AN6" s="145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71" t="s">
        <v>24</v>
      </c>
      <c r="BF6" s="71" t="s">
        <v>25</v>
      </c>
      <c r="BG6" s="21"/>
    </row>
    <row r="7" spans="1:59" ht="15" customHeight="1">
      <c r="A7" s="21"/>
      <c r="B7" s="21"/>
      <c r="C7" s="21"/>
      <c r="D7" s="21"/>
      <c r="E7" s="176" t="s">
        <v>26</v>
      </c>
      <c r="F7" s="226" t="str">
        <f>VLOOKUP($F$8,DATA!A4:D296,3,FALSE)</f>
        <v>F0 - Secundaria</v>
      </c>
      <c r="G7" s="227"/>
      <c r="H7" s="228"/>
      <c r="I7" s="125"/>
      <c r="J7" s="229" t="s">
        <v>27</v>
      </c>
      <c r="K7" s="230"/>
      <c r="L7" s="230"/>
      <c r="M7" s="231"/>
      <c r="N7" s="226" t="s">
        <v>28</v>
      </c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8"/>
      <c r="AA7" s="21"/>
      <c r="AB7" s="25"/>
      <c r="AC7" s="123"/>
      <c r="AD7" s="123"/>
      <c r="AE7" s="123"/>
      <c r="AF7" s="123"/>
      <c r="AG7" s="219"/>
      <c r="AH7" s="212"/>
      <c r="AI7" s="212"/>
      <c r="AJ7" s="212"/>
      <c r="AK7" s="212"/>
      <c r="AL7" s="134"/>
      <c r="AM7" s="134"/>
      <c r="AN7" s="74"/>
      <c r="AO7" s="154"/>
      <c r="AP7" s="154"/>
      <c r="AQ7" s="154"/>
      <c r="AR7" s="154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71" t="s">
        <v>29</v>
      </c>
      <c r="BF7" s="71"/>
      <c r="BG7" s="21"/>
    </row>
    <row r="8" spans="1:59" ht="15" customHeight="1">
      <c r="A8" s="21"/>
      <c r="B8" s="95"/>
      <c r="C8" s="95"/>
      <c r="D8" s="95"/>
      <c r="E8" s="177" t="s">
        <v>30</v>
      </c>
      <c r="F8" s="232" t="s">
        <v>31</v>
      </c>
      <c r="G8" s="227"/>
      <c r="H8" s="228"/>
      <c r="I8" s="126"/>
      <c r="J8" s="233" t="s">
        <v>32</v>
      </c>
      <c r="K8" s="234"/>
      <c r="L8" s="234"/>
      <c r="M8" s="235"/>
      <c r="N8" s="226" t="str">
        <f>VLOOKUP($F$8,DATA!A4:D296,4,FALSE)</f>
        <v>ILAVE / JOSE CARLOS MARIATEGUI</v>
      </c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8"/>
      <c r="AA8" s="145"/>
      <c r="AB8" s="21"/>
      <c r="AC8" s="21"/>
      <c r="AD8" s="21"/>
      <c r="AE8" s="21"/>
      <c r="AF8" s="21"/>
      <c r="AG8" s="21"/>
      <c r="AH8" s="21"/>
      <c r="AI8" s="21"/>
      <c r="AJ8" s="21"/>
      <c r="AK8" s="154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 t="s">
        <v>33</v>
      </c>
      <c r="BF8" s="21"/>
      <c r="BG8" s="21"/>
    </row>
    <row r="9" spans="1:59" ht="3" customHeight="1">
      <c r="A9" s="71"/>
      <c r="B9" s="71"/>
      <c r="C9" s="71"/>
      <c r="D9" s="71"/>
      <c r="E9" s="110"/>
      <c r="F9" s="178"/>
      <c r="G9" s="112"/>
      <c r="H9" s="112"/>
      <c r="I9" s="112"/>
      <c r="J9" s="112"/>
      <c r="K9" s="112"/>
      <c r="L9" s="112"/>
      <c r="M9" s="112"/>
      <c r="N9" s="71"/>
      <c r="O9" s="127"/>
      <c r="P9" s="127"/>
      <c r="Q9" s="127"/>
      <c r="R9" s="127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84"/>
      <c r="AD9" s="184"/>
      <c r="AE9" s="184"/>
      <c r="AF9" s="127"/>
      <c r="AG9" s="127"/>
      <c r="AH9" s="127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 t="s">
        <v>34</v>
      </c>
      <c r="BF9" s="71"/>
      <c r="BG9" s="71"/>
    </row>
    <row r="10" spans="1:59" ht="13.5" customHeight="1">
      <c r="A10" s="243" t="s">
        <v>35</v>
      </c>
      <c r="B10" s="114"/>
      <c r="C10" s="114"/>
      <c r="D10" s="243" t="s">
        <v>36</v>
      </c>
      <c r="E10" s="243" t="s">
        <v>37</v>
      </c>
      <c r="F10" s="243" t="s">
        <v>1</v>
      </c>
      <c r="G10" s="247" t="s">
        <v>2</v>
      </c>
      <c r="H10" s="247" t="s">
        <v>38</v>
      </c>
      <c r="I10" s="236" t="s">
        <v>39</v>
      </c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8"/>
      <c r="AN10" s="155"/>
      <c r="AO10" s="155"/>
      <c r="AP10" s="155"/>
      <c r="AQ10" s="155"/>
      <c r="AR10" s="155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 t="s">
        <v>40</v>
      </c>
      <c r="BF10" s="156"/>
      <c r="BG10" s="156"/>
    </row>
    <row r="11" spans="1:59" ht="15" customHeight="1">
      <c r="A11" s="244"/>
      <c r="B11" s="243" t="s">
        <v>41</v>
      </c>
      <c r="C11" s="246" t="s">
        <v>42</v>
      </c>
      <c r="D11" s="244"/>
      <c r="E11" s="244"/>
      <c r="F11" s="244"/>
      <c r="G11" s="244"/>
      <c r="H11" s="244"/>
      <c r="I11" s="115">
        <v>1</v>
      </c>
      <c r="J11" s="115">
        <v>2</v>
      </c>
      <c r="K11" s="115">
        <v>3</v>
      </c>
      <c r="L11" s="115">
        <v>4</v>
      </c>
      <c r="M11" s="115">
        <v>5</v>
      </c>
      <c r="N11" s="115">
        <v>6</v>
      </c>
      <c r="O11" s="115">
        <v>7</v>
      </c>
      <c r="P11" s="115">
        <v>8</v>
      </c>
      <c r="Q11" s="115">
        <v>9</v>
      </c>
      <c r="R11" s="115">
        <v>10</v>
      </c>
      <c r="S11" s="115">
        <v>11</v>
      </c>
      <c r="T11" s="115">
        <v>12</v>
      </c>
      <c r="U11" s="115">
        <v>13</v>
      </c>
      <c r="V11" s="115">
        <v>14</v>
      </c>
      <c r="W11" s="115">
        <v>15</v>
      </c>
      <c r="X11" s="115">
        <v>16</v>
      </c>
      <c r="Y11" s="115">
        <v>17</v>
      </c>
      <c r="Z11" s="115">
        <v>18</v>
      </c>
      <c r="AA11" s="115">
        <v>19</v>
      </c>
      <c r="AB11" s="115">
        <v>20</v>
      </c>
      <c r="AC11" s="115">
        <v>21</v>
      </c>
      <c r="AD11" s="115">
        <v>22</v>
      </c>
      <c r="AE11" s="115">
        <v>23</v>
      </c>
      <c r="AF11" s="115">
        <v>24</v>
      </c>
      <c r="AG11" s="115">
        <v>25</v>
      </c>
      <c r="AH11" s="115">
        <v>26</v>
      </c>
      <c r="AI11" s="115">
        <v>27</v>
      </c>
      <c r="AJ11" s="115">
        <v>28</v>
      </c>
      <c r="AK11" s="115"/>
      <c r="AL11" s="115" t="str">
        <f>IF(G5="FEBRERO","",30)</f>
        <v/>
      </c>
      <c r="AM11" s="115" t="str">
        <f>IF(G5="FEBRERO","",31)</f>
        <v/>
      </c>
      <c r="AN11" s="246" t="s">
        <v>43</v>
      </c>
      <c r="AO11" s="243" t="s">
        <v>44</v>
      </c>
      <c r="AP11" s="151"/>
      <c r="AQ11" s="151"/>
      <c r="AR11" s="151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71" t="s">
        <v>45</v>
      </c>
      <c r="BF11" s="158"/>
      <c r="BG11" s="158"/>
    </row>
    <row r="12" spans="1:59" ht="15.75" customHeight="1">
      <c r="A12" s="245"/>
      <c r="B12" s="245"/>
      <c r="C12" s="245"/>
      <c r="D12" s="245"/>
      <c r="E12" s="245"/>
      <c r="F12" s="245"/>
      <c r="G12" s="245"/>
      <c r="H12" s="245"/>
      <c r="I12" s="182" t="str">
        <f>IF(LEN(VLOOKUP($L$5,CALEND!$A$2:$AF$13,I$11+1,FALSE))&gt;0,VLOOKUP($L$5,CALEND!$A$2:$AF$13,I$11+1,FALSE),"")</f>
        <v>sá</v>
      </c>
      <c r="J12" s="182" t="str">
        <f>IF(LEN(VLOOKUP($L$5,CALEND!$A$2:$AF$13,J$11+1,FALSE))&gt;0,VLOOKUP($L$5,CALEND!$A$2:$AF$13,J$11+1,FALSE),"")</f>
        <v>do</v>
      </c>
      <c r="K12" s="182" t="str">
        <f>IF(LEN(VLOOKUP($L$5,CALEND!$A$2:$AF$13,K$11+1,FALSE))&gt;0,VLOOKUP($L$5,CALEND!$A$2:$AF$13,K$11+1,FALSE),"")</f>
        <v>lu</v>
      </c>
      <c r="L12" s="182" t="str">
        <f>IF(LEN(VLOOKUP($L$5,CALEND!$A$2:$AF$13,L$11+1,FALSE))&gt;0,VLOOKUP($L$5,CALEND!$A$2:$AF$13,L$11+1,FALSE),"")</f>
        <v>ma</v>
      </c>
      <c r="M12" s="182" t="str">
        <f>IF(LEN(VLOOKUP($L$5,CALEND!$A$2:$AF$13,M$11+1,FALSE))&gt;0,VLOOKUP($L$5,CALEND!$A$2:$AF$13,M$11+1,FALSE),"")</f>
        <v>mi</v>
      </c>
      <c r="N12" s="182" t="str">
        <f>IF(LEN(VLOOKUP($L$5,CALEND!$A$2:$AF$13,N$11+1,FALSE))&gt;0,VLOOKUP($L$5,CALEND!$A$2:$AF$13,N$11+1,FALSE),"")</f>
        <v>ju</v>
      </c>
      <c r="O12" s="182" t="str">
        <f>IF(LEN(VLOOKUP($L$5,CALEND!$A$2:$AF$13,O$11+1,FALSE))&gt;0,VLOOKUP($L$5,CALEND!$A$2:$AF$13,O$11+1,FALSE),"")</f>
        <v>vi</v>
      </c>
      <c r="P12" s="182" t="str">
        <f>IF(LEN(VLOOKUP($L$5,CALEND!$A$2:$AF$13,P$11+1,FALSE))&gt;0,VLOOKUP($L$5,CALEND!$A$2:$AF$13,P$11+1,FALSE),"")</f>
        <v>sá</v>
      </c>
      <c r="Q12" s="182" t="str">
        <f>IF(LEN(VLOOKUP($L$5,CALEND!$A$2:$AF$13,Q$11+1,FALSE))&gt;0,VLOOKUP($L$5,CALEND!$A$2:$AF$13,Q$11+1,FALSE),"")</f>
        <v>do</v>
      </c>
      <c r="R12" s="182" t="str">
        <f>IF(LEN(VLOOKUP($L$5,CALEND!$A$2:$AF$13,R$11+1,FALSE))&gt;0,VLOOKUP($L$5,CALEND!$A$2:$AF$13,R$11+1,FALSE),"")</f>
        <v>lu</v>
      </c>
      <c r="S12" s="182" t="str">
        <f>IF(LEN(VLOOKUP($L$5,CALEND!$A$2:$AF$13,S$11+1,FALSE))&gt;0,VLOOKUP($L$5,CALEND!$A$2:$AF$13,S$11+1,FALSE),"")</f>
        <v>ma</v>
      </c>
      <c r="T12" s="182" t="str">
        <f>IF(LEN(VLOOKUP($L$5,CALEND!$A$2:$AF$13,T$11+1,FALSE))&gt;0,VLOOKUP($L$5,CALEND!$A$2:$AF$13,T$11+1,FALSE),"")</f>
        <v>mi</v>
      </c>
      <c r="U12" s="182" t="str">
        <f>IF(LEN(VLOOKUP($L$5,CALEND!$A$2:$AF$13,U$11+1,FALSE))&gt;0,VLOOKUP($L$5,CALEND!$A$2:$AF$13,U$11+1,FALSE),"")</f>
        <v>ju</v>
      </c>
      <c r="V12" s="182" t="str">
        <f>IF(LEN(VLOOKUP($L$5,CALEND!$A$2:$AF$13,V$11+1,FALSE))&gt;0,VLOOKUP($L$5,CALEND!$A$2:$AF$13,V$11+1,FALSE),"")</f>
        <v>vi</v>
      </c>
      <c r="W12" s="182" t="str">
        <f>IF(LEN(VLOOKUP($L$5,CALEND!$A$2:$AF$13,W$11+1,FALSE))&gt;0,VLOOKUP($L$5,CALEND!$A$2:$AF$13,W$11+1,FALSE),"")</f>
        <v>sá</v>
      </c>
      <c r="X12" s="182" t="str">
        <f>IF(LEN(VLOOKUP($L$5,CALEND!$A$2:$AF$13,X$11+1,FALSE))&gt;0,VLOOKUP($L$5,CALEND!$A$2:$AF$13,X$11+1,FALSE),"")</f>
        <v>do</v>
      </c>
      <c r="Y12" s="182" t="str">
        <f>IF(LEN(VLOOKUP($L$5,CALEND!$A$2:$AF$13,Y$11+1,FALSE))&gt;0,VLOOKUP($L$5,CALEND!$A$2:$AF$13,Y$11+1,FALSE),"")</f>
        <v>lu</v>
      </c>
      <c r="Z12" s="182" t="str">
        <f>IF(LEN(VLOOKUP($L$5,CALEND!$A$2:$AF$13,Z$11+1,FALSE))&gt;0,VLOOKUP($L$5,CALEND!$A$2:$AF$13,Z$11+1,FALSE),"")</f>
        <v>ma</v>
      </c>
      <c r="AA12" s="182" t="str">
        <f>IF(LEN(VLOOKUP($L$5,CALEND!$A$2:$AF$13,AA$11+1,FALSE))&gt;0,VLOOKUP($L$5,CALEND!$A$2:$AF$13,AA$11+1,FALSE),"")</f>
        <v>mi</v>
      </c>
      <c r="AB12" s="182" t="str">
        <f>IF(LEN(VLOOKUP($L$5,CALEND!$A$2:$AF$13,AB$11+1,FALSE))&gt;0,VLOOKUP($L$5,CALEND!$A$2:$AF$13,AB$11+1,FALSE),"")</f>
        <v>ju</v>
      </c>
      <c r="AC12" s="182" t="str">
        <f>IF(LEN(VLOOKUP($L$5,CALEND!$A$2:$AF$13,AC$11+1,FALSE))&gt;0,VLOOKUP($L$5,CALEND!$A$2:$AF$13,AC$11+1,FALSE),"")</f>
        <v>vi</v>
      </c>
      <c r="AD12" s="182" t="str">
        <f>IF(LEN(VLOOKUP($L$5,CALEND!$A$2:$AF$13,AD$11+1,FALSE))&gt;0,VLOOKUP($L$5,CALEND!$A$2:$AF$13,AD$11+1,FALSE),"")</f>
        <v>sá</v>
      </c>
      <c r="AE12" s="182" t="str">
        <f>IF(LEN(VLOOKUP($L$5,CALEND!$A$2:$AF$13,AE$11+1,FALSE))&gt;0,VLOOKUP($L$5,CALEND!$A$2:$AF$13,AE$11+1,FALSE),"")</f>
        <v>do</v>
      </c>
      <c r="AF12" s="182" t="str">
        <f>IF(LEN(VLOOKUP($L$5,CALEND!$A$2:$AF$13,AF$11+1,FALSE))&gt;0,VLOOKUP($L$5,CALEND!$A$2:$AF$13,AF$11+1,FALSE),"")</f>
        <v>lu</v>
      </c>
      <c r="AG12" s="182" t="str">
        <f>IF(LEN(VLOOKUP($L$5,CALEND!$A$2:$AF$13,AG$11+1,FALSE))&gt;0,VLOOKUP($L$5,CALEND!$A$2:$AF$13,AG$11+1,FALSE),"")</f>
        <v>ma</v>
      </c>
      <c r="AH12" s="182" t="str">
        <f>IF(LEN(VLOOKUP($L$5,CALEND!$A$2:$AF$13,AH$11+1,FALSE))&gt;0,VLOOKUP($L$5,CALEND!$A$2:$AF$13,AH$11+1,FALSE),"")</f>
        <v>mi</v>
      </c>
      <c r="AI12" s="182" t="str">
        <f>IF(LEN(VLOOKUP($L$5,CALEND!$A$2:$AF$13,AI$11+1,FALSE))&gt;0,VLOOKUP($L$5,CALEND!$A$2:$AF$13,AI$11+1,FALSE),"")</f>
        <v>ju</v>
      </c>
      <c r="AJ12" s="182" t="str">
        <f>IF(LEN(VLOOKUP($L$5,CALEND!$A$2:$AF$13,AJ$11+1,FALSE))&gt;0,VLOOKUP($L$5,CALEND!$A$2:$AF$13,AJ$11+1,FALSE),"")</f>
        <v>vi</v>
      </c>
      <c r="AK12" s="182"/>
      <c r="AL12" s="182" t="str">
        <f>IF(AL11="","",IF(LEN(VLOOKUP($L$5,CALEND!$A$2:$AF$13,AL$11+1,FALSE))&gt;0,VLOOKUP($L$5,CALEND!$A$2:$AF$13,AL$11+1,FALSE),""))</f>
        <v/>
      </c>
      <c r="AM12" s="182" t="str">
        <f>IF(AL11="","",IF(LEN(VLOOKUP($L$5,CALEND!$A$2:$AF$13,AM$11+1,FALSE))&gt;0,VLOOKUP($L$5,CALEND!$A$2:$AF$13,AM$11+1,FALSE),""))</f>
        <v/>
      </c>
      <c r="AN12" s="245"/>
      <c r="AO12" s="245"/>
      <c r="AP12" s="151"/>
      <c r="AQ12" s="185" t="s">
        <v>46</v>
      </c>
      <c r="AR12" s="186" t="s">
        <v>47</v>
      </c>
      <c r="AS12" s="186" t="s">
        <v>48</v>
      </c>
      <c r="AT12" s="187" t="s">
        <v>49</v>
      </c>
      <c r="AU12" s="187" t="s">
        <v>50</v>
      </c>
      <c r="AV12" s="187" t="s">
        <v>51</v>
      </c>
      <c r="AW12" s="187" t="s">
        <v>52</v>
      </c>
      <c r="AX12" s="158"/>
      <c r="AY12" s="158"/>
      <c r="AZ12" s="158"/>
      <c r="BA12" s="158"/>
      <c r="BB12" s="158"/>
      <c r="BC12" s="158"/>
      <c r="BD12" s="158"/>
      <c r="BE12" s="156" t="s">
        <v>53</v>
      </c>
      <c r="BF12" s="158"/>
      <c r="BG12" s="158"/>
    </row>
    <row r="13" spans="1:59" ht="12.75" hidden="1" customHeight="1">
      <c r="A13" s="119"/>
      <c r="B13" s="60" t="str">
        <f>IF(LEN(C13)&gt;0,VLOOKUP($F$6,DATA!$A:$S,2,FALSE),"")</f>
        <v/>
      </c>
      <c r="C13" s="117" t="str">
        <f t="shared" ref="C13:C44" si="0">IF(LEN(E13)&gt;0,$G$5,"")</f>
        <v/>
      </c>
      <c r="D13" s="117"/>
      <c r="E13" s="63"/>
      <c r="F13" s="64"/>
      <c r="G13" s="88"/>
      <c r="H13" s="89"/>
      <c r="I13" s="65" t="str">
        <f t="shared" ref="I13:AM13" si="1">IF(AND(LEN($E13)&gt;0,I$12&lt;&gt;"sá.",I$12&lt;&gt;"do.",I$12&lt;&gt;""),"C","")</f>
        <v/>
      </c>
      <c r="J13" s="65" t="str">
        <f t="shared" si="1"/>
        <v/>
      </c>
      <c r="K13" s="65" t="str">
        <f t="shared" si="1"/>
        <v/>
      </c>
      <c r="L13" s="65" t="str">
        <f t="shared" si="1"/>
        <v/>
      </c>
      <c r="M13" s="65" t="str">
        <f t="shared" si="1"/>
        <v/>
      </c>
      <c r="N13" s="65" t="str">
        <f t="shared" si="1"/>
        <v/>
      </c>
      <c r="O13" s="65" t="str">
        <f t="shared" si="1"/>
        <v/>
      </c>
      <c r="P13" s="65" t="str">
        <f t="shared" si="1"/>
        <v/>
      </c>
      <c r="Q13" s="65" t="str">
        <f t="shared" si="1"/>
        <v/>
      </c>
      <c r="R13" s="65" t="str">
        <f t="shared" si="1"/>
        <v/>
      </c>
      <c r="S13" s="65" t="str">
        <f t="shared" si="1"/>
        <v/>
      </c>
      <c r="T13" s="65" t="str">
        <f t="shared" si="1"/>
        <v/>
      </c>
      <c r="U13" s="65" t="str">
        <f t="shared" si="1"/>
        <v/>
      </c>
      <c r="V13" s="65" t="str">
        <f t="shared" si="1"/>
        <v/>
      </c>
      <c r="W13" s="65" t="str">
        <f t="shared" si="1"/>
        <v/>
      </c>
      <c r="X13" s="65" t="str">
        <f t="shared" si="1"/>
        <v/>
      </c>
      <c r="Y13" s="65" t="str">
        <f t="shared" si="1"/>
        <v/>
      </c>
      <c r="Z13" s="65" t="str">
        <f t="shared" si="1"/>
        <v/>
      </c>
      <c r="AA13" s="65" t="str">
        <f t="shared" si="1"/>
        <v/>
      </c>
      <c r="AB13" s="65" t="str">
        <f t="shared" si="1"/>
        <v/>
      </c>
      <c r="AC13" s="65" t="str">
        <f t="shared" si="1"/>
        <v/>
      </c>
      <c r="AD13" s="65" t="str">
        <f t="shared" si="1"/>
        <v/>
      </c>
      <c r="AE13" s="65" t="str">
        <f t="shared" si="1"/>
        <v/>
      </c>
      <c r="AF13" s="65" t="str">
        <f t="shared" si="1"/>
        <v/>
      </c>
      <c r="AG13" s="65" t="str">
        <f t="shared" si="1"/>
        <v/>
      </c>
      <c r="AH13" s="65" t="str">
        <f t="shared" si="1"/>
        <v/>
      </c>
      <c r="AI13" s="65" t="str">
        <f t="shared" si="1"/>
        <v/>
      </c>
      <c r="AJ13" s="65" t="str">
        <f t="shared" si="1"/>
        <v/>
      </c>
      <c r="AK13" s="65" t="str">
        <f t="shared" si="1"/>
        <v/>
      </c>
      <c r="AL13" s="65" t="str">
        <f t="shared" si="1"/>
        <v/>
      </c>
      <c r="AM13" s="65" t="str">
        <f t="shared" si="1"/>
        <v/>
      </c>
      <c r="AN13" s="63" t="str">
        <f>IF(OR(COUNTIF($I13:$AM13,"X")&gt;0,COUNTIF($I13:$AM13,"L")&gt;0),COUNTIF($I13:$AM13,"X")+COUNTIF($I13:$AM13,"L"),"")</f>
        <v/>
      </c>
      <c r="AO13" s="159"/>
      <c r="AP13" s="188"/>
      <c r="AQ13" s="189">
        <f>COUNTIF(J13:AM13,$AO$9)</f>
        <v>0</v>
      </c>
      <c r="AR13" s="189">
        <f>COUNTIF(J13:AM13,$AP$9)</f>
        <v>0</v>
      </c>
      <c r="AS13" s="189">
        <f>COUNTIF(J13:AM13,$AQ$9)</f>
        <v>0</v>
      </c>
      <c r="AT13" s="189">
        <f>COUNTIF(J13:AM13,$AR$9)</f>
        <v>0</v>
      </c>
      <c r="AU13" s="189">
        <f>COUNTIF(J13:AM13,$AS$9)</f>
        <v>0</v>
      </c>
      <c r="AV13" s="189">
        <f>COUNTIF(J13:AM13,$AT$9)</f>
        <v>0</v>
      </c>
      <c r="AW13" s="105"/>
      <c r="AX13" s="105"/>
      <c r="AY13" s="105"/>
      <c r="AZ13" s="105"/>
      <c r="BA13" s="105"/>
      <c r="BB13" s="105"/>
      <c r="BC13" s="105"/>
      <c r="BD13" s="105"/>
      <c r="BE13" s="156" t="s">
        <v>54</v>
      </c>
      <c r="BF13" s="105"/>
      <c r="BG13" s="105"/>
    </row>
    <row r="14" spans="1:59" ht="14.25" customHeight="1">
      <c r="A14" s="119">
        <f t="shared" ref="A14:A162" si="2">IF(LEN(B14)&gt;0,1+A13,"")</f>
        <v>1</v>
      </c>
      <c r="B14" s="60" t="str">
        <f>IF(LEN(C14)&gt;0,VLOOKUP($F$8,DATA!$A$4:$A$296,1,FALSE),"")</f>
        <v>1761857</v>
      </c>
      <c r="C14" s="117" t="str">
        <f t="shared" si="0"/>
        <v>FEBRERO</v>
      </c>
      <c r="D14" s="179" t="s">
        <v>55</v>
      </c>
      <c r="E14" s="63" t="s">
        <v>56</v>
      </c>
      <c r="F14" s="180" t="s">
        <v>4</v>
      </c>
      <c r="G14" s="180" t="s">
        <v>25</v>
      </c>
      <c r="H14" s="88">
        <v>40</v>
      </c>
      <c r="I14" s="65"/>
      <c r="J14" s="65"/>
      <c r="K14" s="65" t="s">
        <v>57</v>
      </c>
      <c r="L14" s="65" t="s">
        <v>57</v>
      </c>
      <c r="M14" s="65" t="s">
        <v>57</v>
      </c>
      <c r="N14" s="65" t="s">
        <v>57</v>
      </c>
      <c r="O14" s="65" t="s">
        <v>57</v>
      </c>
      <c r="P14" s="65"/>
      <c r="Q14" s="65"/>
      <c r="R14" s="65" t="s">
        <v>57</v>
      </c>
      <c r="S14" s="65" t="s">
        <v>57</v>
      </c>
      <c r="T14" s="65" t="s">
        <v>57</v>
      </c>
      <c r="U14" s="65" t="s">
        <v>57</v>
      </c>
      <c r="V14" s="65" t="s">
        <v>57</v>
      </c>
      <c r="W14" s="65"/>
      <c r="X14" s="65"/>
      <c r="Y14" s="65" t="s">
        <v>57</v>
      </c>
      <c r="Z14" s="65" t="s">
        <v>57</v>
      </c>
      <c r="AA14" s="65" t="s">
        <v>57</v>
      </c>
      <c r="AB14" s="65" t="s">
        <v>57</v>
      </c>
      <c r="AC14" s="65" t="s">
        <v>57</v>
      </c>
      <c r="AD14" s="65"/>
      <c r="AE14" s="65"/>
      <c r="AF14" s="65" t="s">
        <v>57</v>
      </c>
      <c r="AG14" s="65" t="s">
        <v>57</v>
      </c>
      <c r="AH14" s="65" t="s">
        <v>57</v>
      </c>
      <c r="AI14" s="65" t="s">
        <v>57</v>
      </c>
      <c r="AJ14" s="65" t="s">
        <v>57</v>
      </c>
      <c r="AK14" s="65"/>
      <c r="AL14" s="65"/>
      <c r="AM14" s="65"/>
      <c r="AN14" s="65" t="str">
        <f t="shared" ref="AN14:AN163" si="3">IF(AND(LEN($E14)&gt;0,AN$12&lt;&gt;"sá.",AN$12&lt;&gt;"do.",AN$12&lt;&gt;""),"TR","")</f>
        <v/>
      </c>
      <c r="AO14" s="159"/>
      <c r="AP14" s="188"/>
      <c r="AQ14" s="189">
        <f t="shared" ref="AQ14:AQ163" si="4">COUNTIF(I14:AM14,$AQ$12)</f>
        <v>0</v>
      </c>
      <c r="AR14" s="189">
        <f t="shared" ref="AR14:AR163" si="5">COUNTIF(I14:AM14,$AR$12)</f>
        <v>0</v>
      </c>
      <c r="AS14" s="189">
        <f t="shared" ref="AS14:AS163" si="6">COUNTIF(I14:AM14,$AS$12)</f>
        <v>0</v>
      </c>
      <c r="AT14" s="189">
        <f t="shared" ref="AT14:AT163" si="7">COUNTIF(I14:AM14,$AT$12)</f>
        <v>0</v>
      </c>
      <c r="AU14" s="189">
        <f t="shared" ref="AU14:AU163" si="8">COUNTIF(I14:AM14,$AU$12)</f>
        <v>0</v>
      </c>
      <c r="AV14" s="189">
        <f t="shared" ref="AV14:AV163" si="9">COUNTIF(I14:AM14,$AV$12)</f>
        <v>0</v>
      </c>
      <c r="AW14" s="189">
        <f t="shared" ref="AW14:AW163" si="10">COUNTIF(I14:AM14,$AW$12)</f>
        <v>0</v>
      </c>
      <c r="AX14" s="105"/>
      <c r="AY14" s="105"/>
      <c r="AZ14" s="105"/>
      <c r="BA14" s="105"/>
      <c r="BB14" s="105"/>
      <c r="BC14" s="105">
        <f t="shared" ref="BC14:BC163" si="11">COUNTIF(I14:AM14,"T")</f>
        <v>0</v>
      </c>
      <c r="BD14" s="105">
        <f t="shared" ref="BD14:BD163" si="12">INT(BC14/3)</f>
        <v>0</v>
      </c>
      <c r="BE14" s="156" t="s">
        <v>58</v>
      </c>
      <c r="BF14" s="105"/>
      <c r="BG14" s="105"/>
    </row>
    <row r="15" spans="1:59" ht="14.25" customHeight="1">
      <c r="A15" s="119">
        <f t="shared" si="2"/>
        <v>2</v>
      </c>
      <c r="B15" s="60" t="str">
        <f>IF(LEN(C15)&gt;0,VLOOKUP($F$8,DATA!$A$4:$A$296,1,FALSE),"")</f>
        <v>1761857</v>
      </c>
      <c r="C15" s="117" t="str">
        <f t="shared" si="0"/>
        <v>FEBRERO</v>
      </c>
      <c r="D15" s="179" t="s">
        <v>59</v>
      </c>
      <c r="E15" s="63" t="s">
        <v>60</v>
      </c>
      <c r="F15" s="180" t="s">
        <v>24</v>
      </c>
      <c r="G15" s="180" t="s">
        <v>5</v>
      </c>
      <c r="H15" s="88">
        <v>30</v>
      </c>
      <c r="I15" s="65"/>
      <c r="J15" s="65"/>
      <c r="K15" s="65" t="s">
        <v>61</v>
      </c>
      <c r="L15" s="65" t="s">
        <v>61</v>
      </c>
      <c r="M15" s="65" t="s">
        <v>61</v>
      </c>
      <c r="N15" s="65" t="s">
        <v>61</v>
      </c>
      <c r="O15" s="65" t="s">
        <v>61</v>
      </c>
      <c r="P15" s="65"/>
      <c r="Q15" s="65"/>
      <c r="R15" s="65" t="s">
        <v>61</v>
      </c>
      <c r="S15" s="65" t="s">
        <v>61</v>
      </c>
      <c r="T15" s="65" t="s">
        <v>61</v>
      </c>
      <c r="U15" s="65" t="s">
        <v>61</v>
      </c>
      <c r="V15" s="65" t="s">
        <v>61</v>
      </c>
      <c r="W15" s="65"/>
      <c r="X15" s="65"/>
      <c r="Y15" s="65" t="s">
        <v>61</v>
      </c>
      <c r="Z15" s="65" t="s">
        <v>61</v>
      </c>
      <c r="AA15" s="65" t="s">
        <v>61</v>
      </c>
      <c r="AB15" s="65" t="s">
        <v>61</v>
      </c>
      <c r="AC15" s="65" t="s">
        <v>61</v>
      </c>
      <c r="AD15" s="65"/>
      <c r="AE15" s="65"/>
      <c r="AF15" s="65" t="s">
        <v>61</v>
      </c>
      <c r="AG15" s="65" t="s">
        <v>61</v>
      </c>
      <c r="AH15" s="65" t="s">
        <v>61</v>
      </c>
      <c r="AI15" s="65" t="s">
        <v>61</v>
      </c>
      <c r="AJ15" s="65" t="s">
        <v>61</v>
      </c>
      <c r="AK15" s="65"/>
      <c r="AL15" s="65"/>
      <c r="AM15" s="65"/>
      <c r="AN15" s="65" t="str">
        <f t="shared" si="3"/>
        <v/>
      </c>
      <c r="AO15" s="159"/>
      <c r="AP15" s="188"/>
      <c r="AQ15" s="189">
        <f t="shared" si="4"/>
        <v>0</v>
      </c>
      <c r="AR15" s="189">
        <f t="shared" si="5"/>
        <v>0</v>
      </c>
      <c r="AS15" s="189">
        <f t="shared" si="6"/>
        <v>0</v>
      </c>
      <c r="AT15" s="189">
        <f t="shared" si="7"/>
        <v>0</v>
      </c>
      <c r="AU15" s="189">
        <f t="shared" si="8"/>
        <v>0</v>
      </c>
      <c r="AV15" s="189">
        <f t="shared" si="9"/>
        <v>0</v>
      </c>
      <c r="AW15" s="189">
        <f t="shared" si="10"/>
        <v>0</v>
      </c>
      <c r="AX15" s="105"/>
      <c r="AY15" s="105"/>
      <c r="AZ15" s="105"/>
      <c r="BA15" s="105"/>
      <c r="BB15" s="105"/>
      <c r="BC15" s="105">
        <f t="shared" si="11"/>
        <v>0</v>
      </c>
      <c r="BD15" s="105">
        <f t="shared" si="12"/>
        <v>0</v>
      </c>
      <c r="BE15" s="71" t="s">
        <v>62</v>
      </c>
      <c r="BF15" s="105"/>
      <c r="BG15" s="105"/>
    </row>
    <row r="16" spans="1:59" ht="14.25" customHeight="1">
      <c r="A16" s="119">
        <f t="shared" si="2"/>
        <v>3</v>
      </c>
      <c r="B16" s="60" t="str">
        <f>IF(LEN(C16)&gt;0,VLOOKUP($F$8,DATA!$A$4:$A$296,1,FALSE),"")</f>
        <v>1761857</v>
      </c>
      <c r="C16" s="117" t="str">
        <f t="shared" si="0"/>
        <v>FEBRERO</v>
      </c>
      <c r="D16" s="179" t="s">
        <v>63</v>
      </c>
      <c r="E16" s="63" t="s">
        <v>64</v>
      </c>
      <c r="F16" s="180" t="s">
        <v>24</v>
      </c>
      <c r="G16" s="180" t="s">
        <v>5</v>
      </c>
      <c r="H16" s="88">
        <v>30</v>
      </c>
      <c r="I16" s="65"/>
      <c r="J16" s="65"/>
      <c r="K16" s="65" t="s">
        <v>61</v>
      </c>
      <c r="L16" s="65" t="s">
        <v>61</v>
      </c>
      <c r="M16" s="65" t="s">
        <v>61</v>
      </c>
      <c r="N16" s="65" t="s">
        <v>61</v>
      </c>
      <c r="O16" s="65" t="s">
        <v>61</v>
      </c>
      <c r="P16" s="65"/>
      <c r="Q16" s="65"/>
      <c r="R16" s="65" t="s">
        <v>61</v>
      </c>
      <c r="S16" s="65" t="s">
        <v>61</v>
      </c>
      <c r="T16" s="65" t="s">
        <v>61</v>
      </c>
      <c r="U16" s="65" t="s">
        <v>61</v>
      </c>
      <c r="V16" s="65" t="s">
        <v>61</v>
      </c>
      <c r="W16" s="65"/>
      <c r="X16" s="65"/>
      <c r="Y16" s="65" t="s">
        <v>61</v>
      </c>
      <c r="Z16" s="65" t="s">
        <v>61</v>
      </c>
      <c r="AA16" s="65" t="s">
        <v>61</v>
      </c>
      <c r="AB16" s="65" t="s">
        <v>61</v>
      </c>
      <c r="AC16" s="65" t="s">
        <v>61</v>
      </c>
      <c r="AD16" s="65"/>
      <c r="AE16" s="65"/>
      <c r="AF16" s="65" t="s">
        <v>61</v>
      </c>
      <c r="AG16" s="65" t="s">
        <v>61</v>
      </c>
      <c r="AH16" s="65" t="s">
        <v>61</v>
      </c>
      <c r="AI16" s="65" t="s">
        <v>61</v>
      </c>
      <c r="AJ16" s="65" t="s">
        <v>61</v>
      </c>
      <c r="AK16" s="65"/>
      <c r="AL16" s="65"/>
      <c r="AM16" s="65"/>
      <c r="AN16" s="65" t="str">
        <f t="shared" si="3"/>
        <v/>
      </c>
      <c r="AO16" s="159"/>
      <c r="AP16" s="188"/>
      <c r="AQ16" s="189">
        <f t="shared" si="4"/>
        <v>0</v>
      </c>
      <c r="AR16" s="189">
        <f t="shared" si="5"/>
        <v>0</v>
      </c>
      <c r="AS16" s="189">
        <f t="shared" si="6"/>
        <v>0</v>
      </c>
      <c r="AT16" s="189">
        <f t="shared" si="7"/>
        <v>0</v>
      </c>
      <c r="AU16" s="189">
        <f t="shared" si="8"/>
        <v>0</v>
      </c>
      <c r="AV16" s="189">
        <f t="shared" si="9"/>
        <v>0</v>
      </c>
      <c r="AW16" s="189">
        <f t="shared" si="10"/>
        <v>0</v>
      </c>
      <c r="AX16" s="105"/>
      <c r="AY16" s="105"/>
      <c r="AZ16" s="105"/>
      <c r="BA16" s="105"/>
      <c r="BB16" s="105"/>
      <c r="BC16" s="105">
        <f t="shared" si="11"/>
        <v>0</v>
      </c>
      <c r="BD16" s="105">
        <f t="shared" si="12"/>
        <v>0</v>
      </c>
      <c r="BE16" s="71" t="s">
        <v>65</v>
      </c>
      <c r="BF16" s="105"/>
      <c r="BG16" s="105"/>
    </row>
    <row r="17" spans="1:59" ht="14.25" customHeight="1">
      <c r="A17" s="119">
        <f t="shared" si="2"/>
        <v>4</v>
      </c>
      <c r="B17" s="60" t="str">
        <f>IF(LEN(C17)&gt;0,VLOOKUP($F$8,DATA!$A$4:$A$296,1,FALSE),"")</f>
        <v>1761857</v>
      </c>
      <c r="C17" s="117" t="str">
        <f t="shared" si="0"/>
        <v>FEBRERO</v>
      </c>
      <c r="D17" s="179" t="s">
        <v>66</v>
      </c>
      <c r="E17" s="63" t="s">
        <v>67</v>
      </c>
      <c r="F17" s="180" t="s">
        <v>24</v>
      </c>
      <c r="G17" s="180" t="s">
        <v>5</v>
      </c>
      <c r="H17" s="88">
        <v>30</v>
      </c>
      <c r="I17" s="65"/>
      <c r="J17" s="65"/>
      <c r="K17" s="65" t="s">
        <v>61</v>
      </c>
      <c r="L17" s="65" t="s">
        <v>61</v>
      </c>
      <c r="M17" s="65" t="s">
        <v>61</v>
      </c>
      <c r="N17" s="65" t="s">
        <v>61</v>
      </c>
      <c r="O17" s="65" t="s">
        <v>61</v>
      </c>
      <c r="P17" s="65"/>
      <c r="Q17" s="65"/>
      <c r="R17" s="65" t="s">
        <v>61</v>
      </c>
      <c r="S17" s="65" t="s">
        <v>61</v>
      </c>
      <c r="T17" s="65" t="s">
        <v>61</v>
      </c>
      <c r="U17" s="65" t="s">
        <v>61</v>
      </c>
      <c r="V17" s="65" t="s">
        <v>61</v>
      </c>
      <c r="W17" s="65"/>
      <c r="X17" s="65"/>
      <c r="Y17" s="65" t="s">
        <v>61</v>
      </c>
      <c r="Z17" s="65" t="s">
        <v>61</v>
      </c>
      <c r="AA17" s="65" t="s">
        <v>61</v>
      </c>
      <c r="AB17" s="65" t="s">
        <v>61</v>
      </c>
      <c r="AC17" s="65" t="s">
        <v>61</v>
      </c>
      <c r="AD17" s="65"/>
      <c r="AE17" s="65"/>
      <c r="AF17" s="65" t="s">
        <v>61</v>
      </c>
      <c r="AG17" s="65" t="s">
        <v>61</v>
      </c>
      <c r="AH17" s="65" t="s">
        <v>61</v>
      </c>
      <c r="AI17" s="65" t="s">
        <v>61</v>
      </c>
      <c r="AJ17" s="65" t="s">
        <v>61</v>
      </c>
      <c r="AK17" s="65"/>
      <c r="AL17" s="65"/>
      <c r="AM17" s="65"/>
      <c r="AN17" s="65" t="str">
        <f t="shared" si="3"/>
        <v/>
      </c>
      <c r="AO17" s="159"/>
      <c r="AP17" s="188"/>
      <c r="AQ17" s="189">
        <f t="shared" si="4"/>
        <v>0</v>
      </c>
      <c r="AR17" s="189">
        <f t="shared" si="5"/>
        <v>0</v>
      </c>
      <c r="AS17" s="189">
        <f t="shared" si="6"/>
        <v>0</v>
      </c>
      <c r="AT17" s="189">
        <f t="shared" si="7"/>
        <v>0</v>
      </c>
      <c r="AU17" s="189">
        <f t="shared" si="8"/>
        <v>0</v>
      </c>
      <c r="AV17" s="189">
        <f t="shared" si="9"/>
        <v>0</v>
      </c>
      <c r="AW17" s="189">
        <f t="shared" si="10"/>
        <v>0</v>
      </c>
      <c r="AX17" s="105"/>
      <c r="AY17" s="105"/>
      <c r="AZ17" s="105"/>
      <c r="BA17" s="105"/>
      <c r="BB17" s="105"/>
      <c r="BC17" s="105">
        <f t="shared" si="11"/>
        <v>0</v>
      </c>
      <c r="BD17" s="105">
        <f t="shared" si="12"/>
        <v>0</v>
      </c>
      <c r="BE17" s="71" t="s">
        <v>68</v>
      </c>
      <c r="BF17" s="105"/>
      <c r="BG17" s="105"/>
    </row>
    <row r="18" spans="1:59" ht="14.25" customHeight="1">
      <c r="A18" s="119">
        <f t="shared" si="2"/>
        <v>5</v>
      </c>
      <c r="B18" s="60" t="str">
        <f>IF(LEN(C18)&gt;0,VLOOKUP($F$8,DATA!$A$4:$A$296,1,FALSE),"")</f>
        <v>1761857</v>
      </c>
      <c r="C18" s="117" t="str">
        <f t="shared" si="0"/>
        <v>FEBRERO</v>
      </c>
      <c r="D18" s="179" t="s">
        <v>69</v>
      </c>
      <c r="E18" s="63" t="s">
        <v>70</v>
      </c>
      <c r="F18" s="180" t="s">
        <v>24</v>
      </c>
      <c r="G18" s="180" t="s">
        <v>5</v>
      </c>
      <c r="H18" s="88">
        <v>30</v>
      </c>
      <c r="I18" s="65"/>
      <c r="J18" s="65"/>
      <c r="K18" s="65" t="s">
        <v>61</v>
      </c>
      <c r="L18" s="65" t="s">
        <v>61</v>
      </c>
      <c r="M18" s="65" t="s">
        <v>61</v>
      </c>
      <c r="N18" s="65" t="s">
        <v>61</v>
      </c>
      <c r="O18" s="65" t="s">
        <v>61</v>
      </c>
      <c r="P18" s="65"/>
      <c r="Q18" s="65"/>
      <c r="R18" s="65" t="s">
        <v>61</v>
      </c>
      <c r="S18" s="65" t="s">
        <v>61</v>
      </c>
      <c r="T18" s="65" t="s">
        <v>61</v>
      </c>
      <c r="U18" s="65" t="s">
        <v>61</v>
      </c>
      <c r="V18" s="65" t="s">
        <v>61</v>
      </c>
      <c r="W18" s="65"/>
      <c r="X18" s="65"/>
      <c r="Y18" s="65" t="s">
        <v>61</v>
      </c>
      <c r="Z18" s="65" t="s">
        <v>61</v>
      </c>
      <c r="AA18" s="65" t="s">
        <v>61</v>
      </c>
      <c r="AB18" s="65" t="s">
        <v>61</v>
      </c>
      <c r="AC18" s="65" t="s">
        <v>61</v>
      </c>
      <c r="AD18" s="65"/>
      <c r="AE18" s="65"/>
      <c r="AF18" s="65" t="s">
        <v>61</v>
      </c>
      <c r="AG18" s="65" t="s">
        <v>61</v>
      </c>
      <c r="AH18" s="65" t="s">
        <v>61</v>
      </c>
      <c r="AI18" s="65" t="s">
        <v>61</v>
      </c>
      <c r="AJ18" s="65" t="s">
        <v>61</v>
      </c>
      <c r="AK18" s="65"/>
      <c r="AL18" s="65"/>
      <c r="AM18" s="65"/>
      <c r="AN18" s="65" t="str">
        <f t="shared" si="3"/>
        <v/>
      </c>
      <c r="AO18" s="159"/>
      <c r="AP18" s="188"/>
      <c r="AQ18" s="189">
        <f t="shared" si="4"/>
        <v>0</v>
      </c>
      <c r="AR18" s="189">
        <f t="shared" si="5"/>
        <v>0</v>
      </c>
      <c r="AS18" s="189">
        <f t="shared" si="6"/>
        <v>0</v>
      </c>
      <c r="AT18" s="189">
        <f t="shared" si="7"/>
        <v>0</v>
      </c>
      <c r="AU18" s="189">
        <f t="shared" si="8"/>
        <v>0</v>
      </c>
      <c r="AV18" s="189">
        <f t="shared" si="9"/>
        <v>0</v>
      </c>
      <c r="AW18" s="189">
        <f t="shared" si="10"/>
        <v>0</v>
      </c>
      <c r="AX18" s="105"/>
      <c r="AY18" s="105"/>
      <c r="AZ18" s="105"/>
      <c r="BA18" s="105"/>
      <c r="BB18" s="105"/>
      <c r="BC18" s="105">
        <f t="shared" si="11"/>
        <v>0</v>
      </c>
      <c r="BD18" s="105">
        <f t="shared" si="12"/>
        <v>0</v>
      </c>
      <c r="BE18" s="71" t="s">
        <v>71</v>
      </c>
      <c r="BF18" s="105"/>
      <c r="BG18" s="105"/>
    </row>
    <row r="19" spans="1:59" ht="14.25" customHeight="1">
      <c r="A19" s="119">
        <f t="shared" si="2"/>
        <v>6</v>
      </c>
      <c r="B19" s="60" t="str">
        <f>IF(LEN(C19)&gt;0,VLOOKUP($F$8,DATA!$A$4:$A$296,1,FALSE),"")</f>
        <v>1761857</v>
      </c>
      <c r="C19" s="117" t="str">
        <f t="shared" si="0"/>
        <v>FEBRERO</v>
      </c>
      <c r="D19" s="179" t="s">
        <v>72</v>
      </c>
      <c r="E19" s="63" t="s">
        <v>73</v>
      </c>
      <c r="F19" s="180" t="s">
        <v>24</v>
      </c>
      <c r="G19" s="180" t="s">
        <v>5</v>
      </c>
      <c r="H19" s="88">
        <v>30</v>
      </c>
      <c r="I19" s="65"/>
      <c r="J19" s="65"/>
      <c r="K19" s="65" t="s">
        <v>61</v>
      </c>
      <c r="L19" s="65" t="s">
        <v>61</v>
      </c>
      <c r="M19" s="65" t="s">
        <v>61</v>
      </c>
      <c r="N19" s="65" t="s">
        <v>61</v>
      </c>
      <c r="O19" s="65" t="s">
        <v>61</v>
      </c>
      <c r="P19" s="65"/>
      <c r="Q19" s="65"/>
      <c r="R19" s="65" t="s">
        <v>61</v>
      </c>
      <c r="S19" s="65" t="s">
        <v>61</v>
      </c>
      <c r="T19" s="65" t="s">
        <v>61</v>
      </c>
      <c r="U19" s="65" t="s">
        <v>61</v>
      </c>
      <c r="V19" s="65" t="s">
        <v>61</v>
      </c>
      <c r="W19" s="65"/>
      <c r="X19" s="65"/>
      <c r="Y19" s="65" t="s">
        <v>61</v>
      </c>
      <c r="Z19" s="65" t="s">
        <v>61</v>
      </c>
      <c r="AA19" s="65" t="s">
        <v>61</v>
      </c>
      <c r="AB19" s="65" t="s">
        <v>61</v>
      </c>
      <c r="AC19" s="65" t="s">
        <v>61</v>
      </c>
      <c r="AD19" s="65"/>
      <c r="AE19" s="65"/>
      <c r="AF19" s="65" t="s">
        <v>61</v>
      </c>
      <c r="AG19" s="65" t="s">
        <v>61</v>
      </c>
      <c r="AH19" s="65" t="s">
        <v>61</v>
      </c>
      <c r="AI19" s="65" t="s">
        <v>61</v>
      </c>
      <c r="AJ19" s="65" t="s">
        <v>61</v>
      </c>
      <c r="AK19" s="65"/>
      <c r="AL19" s="65"/>
      <c r="AM19" s="65"/>
      <c r="AN19" s="65" t="str">
        <f t="shared" si="3"/>
        <v/>
      </c>
      <c r="AO19" s="159"/>
      <c r="AP19" s="188"/>
      <c r="AQ19" s="189">
        <f t="shared" si="4"/>
        <v>0</v>
      </c>
      <c r="AR19" s="189">
        <f t="shared" si="5"/>
        <v>0</v>
      </c>
      <c r="AS19" s="189">
        <f t="shared" si="6"/>
        <v>0</v>
      </c>
      <c r="AT19" s="189">
        <f t="shared" si="7"/>
        <v>0</v>
      </c>
      <c r="AU19" s="189">
        <f t="shared" si="8"/>
        <v>0</v>
      </c>
      <c r="AV19" s="189">
        <f t="shared" si="9"/>
        <v>0</v>
      </c>
      <c r="AW19" s="189">
        <f t="shared" si="10"/>
        <v>0</v>
      </c>
      <c r="AX19" s="105"/>
      <c r="AY19" s="105"/>
      <c r="AZ19" s="105"/>
      <c r="BA19" s="105"/>
      <c r="BB19" s="105"/>
      <c r="BC19" s="105">
        <f t="shared" si="11"/>
        <v>0</v>
      </c>
      <c r="BD19" s="105">
        <f t="shared" si="12"/>
        <v>0</v>
      </c>
      <c r="BE19" s="105"/>
      <c r="BF19" s="105"/>
      <c r="BG19" s="105"/>
    </row>
    <row r="20" spans="1:59" ht="14.25" customHeight="1">
      <c r="A20" s="119">
        <f t="shared" si="2"/>
        <v>7</v>
      </c>
      <c r="B20" s="60" t="str">
        <f>IF(LEN(C20)&gt;0,VLOOKUP($F$8,DATA!$A$4:$A$296,1,FALSE),"")</f>
        <v>1761857</v>
      </c>
      <c r="C20" s="117" t="str">
        <f t="shared" si="0"/>
        <v>FEBRERO</v>
      </c>
      <c r="D20" s="179" t="s">
        <v>74</v>
      </c>
      <c r="E20" s="63" t="s">
        <v>75</v>
      </c>
      <c r="F20" s="180" t="s">
        <v>24</v>
      </c>
      <c r="G20" s="180" t="s">
        <v>5</v>
      </c>
      <c r="H20" s="88">
        <v>30</v>
      </c>
      <c r="I20" s="65"/>
      <c r="J20" s="65"/>
      <c r="K20" s="65" t="s">
        <v>61</v>
      </c>
      <c r="L20" s="65" t="s">
        <v>61</v>
      </c>
      <c r="M20" s="65" t="s">
        <v>61</v>
      </c>
      <c r="N20" s="65" t="s">
        <v>61</v>
      </c>
      <c r="O20" s="65" t="s">
        <v>61</v>
      </c>
      <c r="P20" s="65"/>
      <c r="Q20" s="65"/>
      <c r="R20" s="65" t="s">
        <v>61</v>
      </c>
      <c r="S20" s="65" t="s">
        <v>61</v>
      </c>
      <c r="T20" s="65" t="s">
        <v>61</v>
      </c>
      <c r="U20" s="65" t="s">
        <v>61</v>
      </c>
      <c r="V20" s="65" t="s">
        <v>61</v>
      </c>
      <c r="W20" s="65"/>
      <c r="X20" s="65"/>
      <c r="Y20" s="65" t="s">
        <v>61</v>
      </c>
      <c r="Z20" s="65" t="s">
        <v>61</v>
      </c>
      <c r="AA20" s="65" t="s">
        <v>61</v>
      </c>
      <c r="AB20" s="65" t="s">
        <v>61</v>
      </c>
      <c r="AC20" s="65" t="s">
        <v>61</v>
      </c>
      <c r="AD20" s="65"/>
      <c r="AE20" s="65"/>
      <c r="AF20" s="65" t="s">
        <v>61</v>
      </c>
      <c r="AG20" s="65" t="s">
        <v>61</v>
      </c>
      <c r="AH20" s="65" t="s">
        <v>61</v>
      </c>
      <c r="AI20" s="65" t="s">
        <v>61</v>
      </c>
      <c r="AJ20" s="65" t="s">
        <v>61</v>
      </c>
      <c r="AK20" s="65"/>
      <c r="AL20" s="65"/>
      <c r="AM20" s="65"/>
      <c r="AN20" s="65" t="str">
        <f t="shared" si="3"/>
        <v/>
      </c>
      <c r="AO20" s="159"/>
      <c r="AP20" s="188"/>
      <c r="AQ20" s="189">
        <f t="shared" si="4"/>
        <v>0</v>
      </c>
      <c r="AR20" s="189">
        <f t="shared" si="5"/>
        <v>0</v>
      </c>
      <c r="AS20" s="189">
        <f t="shared" si="6"/>
        <v>0</v>
      </c>
      <c r="AT20" s="189">
        <f t="shared" si="7"/>
        <v>0</v>
      </c>
      <c r="AU20" s="189">
        <f t="shared" si="8"/>
        <v>0</v>
      </c>
      <c r="AV20" s="189">
        <f t="shared" si="9"/>
        <v>0</v>
      </c>
      <c r="AW20" s="189">
        <f t="shared" si="10"/>
        <v>0</v>
      </c>
      <c r="AX20" s="105"/>
      <c r="AY20" s="105"/>
      <c r="AZ20" s="105"/>
      <c r="BA20" s="105"/>
      <c r="BB20" s="105"/>
      <c r="BC20" s="105">
        <f t="shared" si="11"/>
        <v>0</v>
      </c>
      <c r="BD20" s="105">
        <f t="shared" si="12"/>
        <v>0</v>
      </c>
      <c r="BE20" s="105"/>
      <c r="BF20" s="105"/>
      <c r="BG20" s="105"/>
    </row>
    <row r="21" spans="1:59" ht="14.25" customHeight="1">
      <c r="A21" s="119">
        <f t="shared" si="2"/>
        <v>8</v>
      </c>
      <c r="B21" s="60" t="str">
        <f>IF(LEN(C21)&gt;0,VLOOKUP($F$8,DATA!$A$4:$A$296,1,FALSE),"")</f>
        <v>1761857</v>
      </c>
      <c r="C21" s="117" t="str">
        <f t="shared" si="0"/>
        <v>FEBRERO</v>
      </c>
      <c r="D21" s="179" t="s">
        <v>76</v>
      </c>
      <c r="E21" s="63" t="s">
        <v>77</v>
      </c>
      <c r="F21" s="180" t="s">
        <v>24</v>
      </c>
      <c r="G21" s="180" t="s">
        <v>5</v>
      </c>
      <c r="H21" s="88">
        <v>30</v>
      </c>
      <c r="I21" s="65"/>
      <c r="J21" s="65"/>
      <c r="K21" s="65" t="s">
        <v>61</v>
      </c>
      <c r="L21" s="65" t="s">
        <v>61</v>
      </c>
      <c r="M21" s="65" t="s">
        <v>61</v>
      </c>
      <c r="N21" s="65" t="s">
        <v>61</v>
      </c>
      <c r="O21" s="65" t="s">
        <v>61</v>
      </c>
      <c r="P21" s="65"/>
      <c r="Q21" s="65"/>
      <c r="R21" s="65" t="s">
        <v>61</v>
      </c>
      <c r="S21" s="65" t="s">
        <v>61</v>
      </c>
      <c r="T21" s="65" t="s">
        <v>61</v>
      </c>
      <c r="U21" s="65" t="s">
        <v>61</v>
      </c>
      <c r="V21" s="65" t="s">
        <v>61</v>
      </c>
      <c r="W21" s="65"/>
      <c r="X21" s="65"/>
      <c r="Y21" s="65" t="s">
        <v>61</v>
      </c>
      <c r="Z21" s="65" t="s">
        <v>61</v>
      </c>
      <c r="AA21" s="65" t="s">
        <v>61</v>
      </c>
      <c r="AB21" s="65" t="s">
        <v>61</v>
      </c>
      <c r="AC21" s="65" t="s">
        <v>61</v>
      </c>
      <c r="AD21" s="65"/>
      <c r="AE21" s="65"/>
      <c r="AF21" s="65" t="s">
        <v>61</v>
      </c>
      <c r="AG21" s="65" t="s">
        <v>61</v>
      </c>
      <c r="AH21" s="65" t="s">
        <v>61</v>
      </c>
      <c r="AI21" s="65" t="s">
        <v>61</v>
      </c>
      <c r="AJ21" s="65" t="s">
        <v>61</v>
      </c>
      <c r="AK21" s="65"/>
      <c r="AL21" s="65"/>
      <c r="AM21" s="65"/>
      <c r="AN21" s="65" t="str">
        <f t="shared" si="3"/>
        <v/>
      </c>
      <c r="AO21" s="159"/>
      <c r="AP21" s="188"/>
      <c r="AQ21" s="189">
        <f t="shared" si="4"/>
        <v>0</v>
      </c>
      <c r="AR21" s="189">
        <f t="shared" si="5"/>
        <v>0</v>
      </c>
      <c r="AS21" s="189">
        <f t="shared" si="6"/>
        <v>0</v>
      </c>
      <c r="AT21" s="189">
        <f t="shared" si="7"/>
        <v>0</v>
      </c>
      <c r="AU21" s="189">
        <f t="shared" si="8"/>
        <v>0</v>
      </c>
      <c r="AV21" s="189">
        <f t="shared" si="9"/>
        <v>0</v>
      </c>
      <c r="AW21" s="189">
        <f t="shared" si="10"/>
        <v>0</v>
      </c>
      <c r="AX21" s="105"/>
      <c r="AY21" s="105"/>
      <c r="AZ21" s="105"/>
      <c r="BA21" s="105"/>
      <c r="BB21" s="105"/>
      <c r="BC21" s="105">
        <f t="shared" si="11"/>
        <v>0</v>
      </c>
      <c r="BD21" s="105">
        <f t="shared" si="12"/>
        <v>0</v>
      </c>
      <c r="BE21" s="105"/>
      <c r="BF21" s="105"/>
      <c r="BG21" s="105"/>
    </row>
    <row r="22" spans="1:59" ht="14.25" customHeight="1">
      <c r="A22" s="119">
        <f t="shared" si="2"/>
        <v>9</v>
      </c>
      <c r="B22" s="60" t="str">
        <f>IF(LEN(C22)&gt;0,VLOOKUP($F$8,DATA!$A$4:$A$296,1,FALSE),"")</f>
        <v>1761857</v>
      </c>
      <c r="C22" s="117" t="str">
        <f t="shared" si="0"/>
        <v>FEBRERO</v>
      </c>
      <c r="D22" s="179" t="s">
        <v>78</v>
      </c>
      <c r="E22" s="63" t="s">
        <v>79</v>
      </c>
      <c r="F22" s="180" t="s">
        <v>24</v>
      </c>
      <c r="G22" s="180" t="s">
        <v>5</v>
      </c>
      <c r="H22" s="88">
        <v>30</v>
      </c>
      <c r="I22" s="65"/>
      <c r="J22" s="65"/>
      <c r="K22" s="65" t="s">
        <v>61</v>
      </c>
      <c r="L22" s="65" t="s">
        <v>61</v>
      </c>
      <c r="M22" s="65" t="s">
        <v>61</v>
      </c>
      <c r="N22" s="65" t="s">
        <v>61</v>
      </c>
      <c r="O22" s="65" t="s">
        <v>61</v>
      </c>
      <c r="P22" s="65"/>
      <c r="Q22" s="65"/>
      <c r="R22" s="65" t="s">
        <v>61</v>
      </c>
      <c r="S22" s="65" t="s">
        <v>61</v>
      </c>
      <c r="T22" s="65" t="s">
        <v>61</v>
      </c>
      <c r="U22" s="65" t="s">
        <v>61</v>
      </c>
      <c r="V22" s="65" t="s">
        <v>61</v>
      </c>
      <c r="W22" s="65"/>
      <c r="X22" s="65"/>
      <c r="Y22" s="65" t="s">
        <v>61</v>
      </c>
      <c r="Z22" s="65" t="s">
        <v>61</v>
      </c>
      <c r="AA22" s="65" t="s">
        <v>61</v>
      </c>
      <c r="AB22" s="65" t="s">
        <v>61</v>
      </c>
      <c r="AC22" s="65" t="s">
        <v>61</v>
      </c>
      <c r="AD22" s="65"/>
      <c r="AE22" s="65"/>
      <c r="AF22" s="65" t="s">
        <v>61</v>
      </c>
      <c r="AG22" s="65" t="s">
        <v>61</v>
      </c>
      <c r="AH22" s="65" t="s">
        <v>61</v>
      </c>
      <c r="AI22" s="65" t="s">
        <v>61</v>
      </c>
      <c r="AJ22" s="65" t="s">
        <v>61</v>
      </c>
      <c r="AK22" s="65"/>
      <c r="AL22" s="65"/>
      <c r="AM22" s="65"/>
      <c r="AN22" s="65" t="str">
        <f t="shared" si="3"/>
        <v/>
      </c>
      <c r="AO22" s="159"/>
      <c r="AP22" s="188"/>
      <c r="AQ22" s="189">
        <f t="shared" si="4"/>
        <v>0</v>
      </c>
      <c r="AR22" s="189">
        <f t="shared" si="5"/>
        <v>0</v>
      </c>
      <c r="AS22" s="189">
        <f t="shared" si="6"/>
        <v>0</v>
      </c>
      <c r="AT22" s="189">
        <f t="shared" si="7"/>
        <v>0</v>
      </c>
      <c r="AU22" s="189">
        <f t="shared" si="8"/>
        <v>0</v>
      </c>
      <c r="AV22" s="189">
        <f t="shared" si="9"/>
        <v>0</v>
      </c>
      <c r="AW22" s="189">
        <f t="shared" si="10"/>
        <v>0</v>
      </c>
      <c r="AX22" s="105"/>
      <c r="AY22" s="105"/>
      <c r="AZ22" s="105"/>
      <c r="BA22" s="105"/>
      <c r="BB22" s="105"/>
      <c r="BC22" s="105">
        <f t="shared" si="11"/>
        <v>0</v>
      </c>
      <c r="BD22" s="105">
        <f t="shared" si="12"/>
        <v>0</v>
      </c>
      <c r="BE22" s="105"/>
      <c r="BF22" s="105"/>
      <c r="BG22" s="105"/>
    </row>
    <row r="23" spans="1:59" ht="14.25" customHeight="1">
      <c r="A23" s="119">
        <f t="shared" si="2"/>
        <v>10</v>
      </c>
      <c r="B23" s="60" t="str">
        <f>IF(LEN(C23)&gt;0,VLOOKUP($F$8,DATA!$A$4:$A$296,1,FALSE),"")</f>
        <v>1761857</v>
      </c>
      <c r="C23" s="117" t="str">
        <f t="shared" si="0"/>
        <v>FEBRERO</v>
      </c>
      <c r="D23" s="179" t="s">
        <v>80</v>
      </c>
      <c r="E23" s="63" t="s">
        <v>81</v>
      </c>
      <c r="F23" s="180" t="s">
        <v>29</v>
      </c>
      <c r="G23" s="180" t="s">
        <v>5</v>
      </c>
      <c r="H23" s="88">
        <v>30</v>
      </c>
      <c r="I23" s="65"/>
      <c r="J23" s="65"/>
      <c r="K23" s="65" t="s">
        <v>61</v>
      </c>
      <c r="L23" s="65" t="s">
        <v>61</v>
      </c>
      <c r="M23" s="65" t="s">
        <v>61</v>
      </c>
      <c r="N23" s="65" t="s">
        <v>61</v>
      </c>
      <c r="O23" s="65" t="s">
        <v>61</v>
      </c>
      <c r="P23" s="65"/>
      <c r="Q23" s="65"/>
      <c r="R23" s="65" t="s">
        <v>61</v>
      </c>
      <c r="S23" s="65" t="s">
        <v>61</v>
      </c>
      <c r="T23" s="65" t="s">
        <v>61</v>
      </c>
      <c r="U23" s="65" t="s">
        <v>61</v>
      </c>
      <c r="V23" s="65" t="s">
        <v>61</v>
      </c>
      <c r="W23" s="65"/>
      <c r="X23" s="65"/>
      <c r="Y23" s="65" t="s">
        <v>61</v>
      </c>
      <c r="Z23" s="65" t="s">
        <v>61</v>
      </c>
      <c r="AA23" s="65" t="s">
        <v>61</v>
      </c>
      <c r="AB23" s="65" t="s">
        <v>61</v>
      </c>
      <c r="AC23" s="65" t="s">
        <v>61</v>
      </c>
      <c r="AD23" s="65"/>
      <c r="AE23" s="65"/>
      <c r="AF23" s="65" t="s">
        <v>61</v>
      </c>
      <c r="AG23" s="65" t="s">
        <v>61</v>
      </c>
      <c r="AH23" s="65" t="s">
        <v>61</v>
      </c>
      <c r="AI23" s="65" t="s">
        <v>61</v>
      </c>
      <c r="AJ23" s="65" t="s">
        <v>61</v>
      </c>
      <c r="AK23" s="65"/>
      <c r="AL23" s="65"/>
      <c r="AM23" s="65"/>
      <c r="AN23" s="65" t="str">
        <f t="shared" si="3"/>
        <v/>
      </c>
      <c r="AO23" s="159"/>
      <c r="AP23" s="188"/>
      <c r="AQ23" s="189">
        <f t="shared" si="4"/>
        <v>0</v>
      </c>
      <c r="AR23" s="189">
        <f t="shared" si="5"/>
        <v>0</v>
      </c>
      <c r="AS23" s="189">
        <f t="shared" si="6"/>
        <v>0</v>
      </c>
      <c r="AT23" s="189">
        <f t="shared" si="7"/>
        <v>0</v>
      </c>
      <c r="AU23" s="189">
        <f t="shared" si="8"/>
        <v>0</v>
      </c>
      <c r="AV23" s="189">
        <f t="shared" si="9"/>
        <v>0</v>
      </c>
      <c r="AW23" s="189">
        <f t="shared" si="10"/>
        <v>0</v>
      </c>
      <c r="AX23" s="105"/>
      <c r="AY23" s="105"/>
      <c r="AZ23" s="105"/>
      <c r="BA23" s="105"/>
      <c r="BB23" s="105"/>
      <c r="BC23" s="105">
        <f t="shared" si="11"/>
        <v>0</v>
      </c>
      <c r="BD23" s="105">
        <f t="shared" si="12"/>
        <v>0</v>
      </c>
      <c r="BE23" s="105"/>
      <c r="BF23" s="105"/>
      <c r="BG23" s="105"/>
    </row>
    <row r="24" spans="1:59" ht="14.25" customHeight="1">
      <c r="A24" s="119">
        <f t="shared" si="2"/>
        <v>11</v>
      </c>
      <c r="B24" s="60" t="str">
        <f>IF(LEN(C24)&gt;0,VLOOKUP($F$8,DATA!$A$4:$A$296,1,FALSE),"")</f>
        <v>1761857</v>
      </c>
      <c r="C24" s="117" t="str">
        <f t="shared" si="0"/>
        <v>FEBRERO</v>
      </c>
      <c r="D24" s="179" t="s">
        <v>82</v>
      </c>
      <c r="E24" s="63" t="s">
        <v>83</v>
      </c>
      <c r="F24" s="180" t="s">
        <v>45</v>
      </c>
      <c r="G24" s="180" t="s">
        <v>9</v>
      </c>
      <c r="H24" s="88">
        <v>40</v>
      </c>
      <c r="I24" s="65"/>
      <c r="J24" s="65"/>
      <c r="K24" s="65" t="s">
        <v>61</v>
      </c>
      <c r="L24" s="65" t="s">
        <v>61</v>
      </c>
      <c r="M24" s="65" t="s">
        <v>61</v>
      </c>
      <c r="N24" s="65" t="s">
        <v>61</v>
      </c>
      <c r="O24" s="65" t="s">
        <v>61</v>
      </c>
      <c r="P24" s="65"/>
      <c r="Q24" s="65"/>
      <c r="R24" s="65" t="s">
        <v>61</v>
      </c>
      <c r="S24" s="65" t="s">
        <v>57</v>
      </c>
      <c r="T24" s="65" t="s">
        <v>57</v>
      </c>
      <c r="U24" s="65" t="s">
        <v>57</v>
      </c>
      <c r="V24" s="65" t="s">
        <v>57</v>
      </c>
      <c r="W24" s="65"/>
      <c r="X24" s="65"/>
      <c r="Y24" s="65" t="s">
        <v>57</v>
      </c>
      <c r="Z24" s="65" t="s">
        <v>57</v>
      </c>
      <c r="AA24" s="65" t="s">
        <v>57</v>
      </c>
      <c r="AB24" s="65" t="s">
        <v>57</v>
      </c>
      <c r="AC24" s="65" t="s">
        <v>57</v>
      </c>
      <c r="AD24" s="65"/>
      <c r="AE24" s="65"/>
      <c r="AF24" s="65" t="s">
        <v>57</v>
      </c>
      <c r="AG24" s="65" t="s">
        <v>57</v>
      </c>
      <c r="AH24" s="65" t="s">
        <v>57</v>
      </c>
      <c r="AI24" s="65" t="s">
        <v>57</v>
      </c>
      <c r="AJ24" s="65" t="s">
        <v>57</v>
      </c>
      <c r="AK24" s="65"/>
      <c r="AL24" s="65"/>
      <c r="AM24" s="65"/>
      <c r="AN24" s="65" t="str">
        <f t="shared" si="3"/>
        <v/>
      </c>
      <c r="AO24" s="159"/>
      <c r="AP24" s="188"/>
      <c r="AQ24" s="189">
        <f t="shared" si="4"/>
        <v>0</v>
      </c>
      <c r="AR24" s="189">
        <f t="shared" si="5"/>
        <v>0</v>
      </c>
      <c r="AS24" s="189">
        <f t="shared" si="6"/>
        <v>0</v>
      </c>
      <c r="AT24" s="189">
        <f t="shared" si="7"/>
        <v>0</v>
      </c>
      <c r="AU24" s="189">
        <f t="shared" si="8"/>
        <v>0</v>
      </c>
      <c r="AV24" s="189">
        <f t="shared" si="9"/>
        <v>0</v>
      </c>
      <c r="AW24" s="189">
        <f t="shared" si="10"/>
        <v>0</v>
      </c>
      <c r="AX24" s="105"/>
      <c r="AY24" s="105"/>
      <c r="AZ24" s="105"/>
      <c r="BA24" s="105"/>
      <c r="BB24" s="105"/>
      <c r="BC24" s="105">
        <f t="shared" si="11"/>
        <v>0</v>
      </c>
      <c r="BD24" s="105">
        <f t="shared" si="12"/>
        <v>0</v>
      </c>
      <c r="BE24" s="105"/>
      <c r="BF24" s="105"/>
      <c r="BG24" s="105"/>
    </row>
    <row r="25" spans="1:59" ht="14.25" customHeight="1">
      <c r="A25" s="119" t="str">
        <f t="shared" si="2"/>
        <v/>
      </c>
      <c r="B25" s="60" t="str">
        <f>IF(LEN(C25)&gt;0,VLOOKUP($F$8,DATA!$A$4:$A$296,1,FALSE),"")</f>
        <v/>
      </c>
      <c r="C25" s="117" t="str">
        <f t="shared" si="0"/>
        <v/>
      </c>
      <c r="D25" s="179"/>
      <c r="E25" s="63"/>
      <c r="F25" s="180"/>
      <c r="G25" s="180"/>
      <c r="H25" s="88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 t="str">
        <f t="shared" si="3"/>
        <v/>
      </c>
      <c r="AO25" s="159"/>
      <c r="AP25" s="188"/>
      <c r="AQ25" s="189">
        <f t="shared" si="4"/>
        <v>0</v>
      </c>
      <c r="AR25" s="189">
        <f t="shared" si="5"/>
        <v>0</v>
      </c>
      <c r="AS25" s="189">
        <f t="shared" si="6"/>
        <v>0</v>
      </c>
      <c r="AT25" s="189">
        <f t="shared" si="7"/>
        <v>0</v>
      </c>
      <c r="AU25" s="189">
        <f t="shared" si="8"/>
        <v>0</v>
      </c>
      <c r="AV25" s="189">
        <f t="shared" si="9"/>
        <v>0</v>
      </c>
      <c r="AW25" s="189">
        <f t="shared" si="10"/>
        <v>0</v>
      </c>
      <c r="AX25" s="105"/>
      <c r="AY25" s="105"/>
      <c r="AZ25" s="105"/>
      <c r="BA25" s="105"/>
      <c r="BB25" s="105"/>
      <c r="BC25" s="105">
        <f t="shared" si="11"/>
        <v>0</v>
      </c>
      <c r="BD25" s="105">
        <f t="shared" si="12"/>
        <v>0</v>
      </c>
      <c r="BE25" s="105"/>
      <c r="BF25" s="105"/>
      <c r="BG25" s="105"/>
    </row>
    <row r="26" spans="1:59" ht="14.25" customHeight="1">
      <c r="A26" s="119" t="str">
        <f t="shared" si="2"/>
        <v/>
      </c>
      <c r="B26" s="60" t="str">
        <f>IF(LEN(C26)&gt;0,VLOOKUP($F$8,DATA!$A$4:$A$296,1,FALSE),"")</f>
        <v/>
      </c>
      <c r="C26" s="117" t="str">
        <f t="shared" si="0"/>
        <v/>
      </c>
      <c r="D26" s="179"/>
      <c r="E26" s="63"/>
      <c r="F26" s="180"/>
      <c r="G26" s="180"/>
      <c r="H26" s="88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 t="str">
        <f t="shared" si="3"/>
        <v/>
      </c>
      <c r="AO26" s="159"/>
      <c r="AP26" s="188"/>
      <c r="AQ26" s="189">
        <f t="shared" si="4"/>
        <v>0</v>
      </c>
      <c r="AR26" s="189">
        <f t="shared" si="5"/>
        <v>0</v>
      </c>
      <c r="AS26" s="189">
        <f t="shared" si="6"/>
        <v>0</v>
      </c>
      <c r="AT26" s="189">
        <f t="shared" si="7"/>
        <v>0</v>
      </c>
      <c r="AU26" s="189">
        <f t="shared" si="8"/>
        <v>0</v>
      </c>
      <c r="AV26" s="189">
        <f t="shared" si="9"/>
        <v>0</v>
      </c>
      <c r="AW26" s="189">
        <f t="shared" si="10"/>
        <v>0</v>
      </c>
      <c r="AX26" s="105"/>
      <c r="AY26" s="105"/>
      <c r="AZ26" s="105"/>
      <c r="BA26" s="105"/>
      <c r="BB26" s="105"/>
      <c r="BC26" s="105">
        <f t="shared" si="11"/>
        <v>0</v>
      </c>
      <c r="BD26" s="105">
        <f t="shared" si="12"/>
        <v>0</v>
      </c>
      <c r="BE26" s="105"/>
      <c r="BF26" s="105"/>
      <c r="BG26" s="105"/>
    </row>
    <row r="27" spans="1:59" ht="14.25" customHeight="1">
      <c r="A27" s="119" t="str">
        <f t="shared" si="2"/>
        <v/>
      </c>
      <c r="B27" s="60" t="str">
        <f>IF(LEN(C27)&gt;0,VLOOKUP($F$8,DATA!$A$4:$A$296,1,FALSE),"")</f>
        <v/>
      </c>
      <c r="C27" s="117" t="str">
        <f t="shared" si="0"/>
        <v/>
      </c>
      <c r="D27" s="179"/>
      <c r="E27" s="63"/>
      <c r="F27" s="180"/>
      <c r="G27" s="180"/>
      <c r="H27" s="88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 t="str">
        <f t="shared" si="3"/>
        <v/>
      </c>
      <c r="AO27" s="159"/>
      <c r="AP27" s="188"/>
      <c r="AQ27" s="189">
        <f t="shared" si="4"/>
        <v>0</v>
      </c>
      <c r="AR27" s="189">
        <f t="shared" si="5"/>
        <v>0</v>
      </c>
      <c r="AS27" s="189">
        <f t="shared" si="6"/>
        <v>0</v>
      </c>
      <c r="AT27" s="189">
        <f t="shared" si="7"/>
        <v>0</v>
      </c>
      <c r="AU27" s="189">
        <f t="shared" si="8"/>
        <v>0</v>
      </c>
      <c r="AV27" s="189">
        <f t="shared" si="9"/>
        <v>0</v>
      </c>
      <c r="AW27" s="189">
        <f t="shared" si="10"/>
        <v>0</v>
      </c>
      <c r="AX27" s="105"/>
      <c r="AY27" s="105"/>
      <c r="AZ27" s="105"/>
      <c r="BA27" s="105"/>
      <c r="BB27" s="105"/>
      <c r="BC27" s="105">
        <f t="shared" si="11"/>
        <v>0</v>
      </c>
      <c r="BD27" s="105">
        <f t="shared" si="12"/>
        <v>0</v>
      </c>
      <c r="BE27" s="105"/>
      <c r="BF27" s="105"/>
      <c r="BG27" s="105"/>
    </row>
    <row r="28" spans="1:59" ht="14.25" customHeight="1">
      <c r="A28" s="119" t="str">
        <f t="shared" si="2"/>
        <v/>
      </c>
      <c r="B28" s="60" t="str">
        <f>IF(LEN(C28)&gt;0,VLOOKUP($F$8,DATA!$A$4:$A$296,1,FALSE),"")</f>
        <v/>
      </c>
      <c r="C28" s="117" t="str">
        <f t="shared" si="0"/>
        <v/>
      </c>
      <c r="D28" s="179"/>
      <c r="E28" s="63"/>
      <c r="F28" s="180"/>
      <c r="G28" s="180"/>
      <c r="H28" s="88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 t="str">
        <f t="shared" si="3"/>
        <v/>
      </c>
      <c r="AO28" s="159"/>
      <c r="AP28" s="188"/>
      <c r="AQ28" s="189">
        <f t="shared" si="4"/>
        <v>0</v>
      </c>
      <c r="AR28" s="189">
        <f t="shared" si="5"/>
        <v>0</v>
      </c>
      <c r="AS28" s="189">
        <f t="shared" si="6"/>
        <v>0</v>
      </c>
      <c r="AT28" s="189">
        <f t="shared" si="7"/>
        <v>0</v>
      </c>
      <c r="AU28" s="189">
        <f t="shared" si="8"/>
        <v>0</v>
      </c>
      <c r="AV28" s="189">
        <f t="shared" si="9"/>
        <v>0</v>
      </c>
      <c r="AW28" s="189">
        <f t="shared" si="10"/>
        <v>0</v>
      </c>
      <c r="AX28" s="105"/>
      <c r="AY28" s="105"/>
      <c r="AZ28" s="105"/>
      <c r="BA28" s="105"/>
      <c r="BB28" s="105"/>
      <c r="BC28" s="105">
        <f t="shared" si="11"/>
        <v>0</v>
      </c>
      <c r="BD28" s="105">
        <f t="shared" si="12"/>
        <v>0</v>
      </c>
      <c r="BE28" s="105"/>
      <c r="BF28" s="105"/>
      <c r="BG28" s="105"/>
    </row>
    <row r="29" spans="1:59" ht="14.25" customHeight="1">
      <c r="A29" s="119" t="str">
        <f t="shared" si="2"/>
        <v/>
      </c>
      <c r="B29" s="60" t="str">
        <f>IF(LEN(C29)&gt;0,VLOOKUP($F$8,DATA!$A$4:$A$296,1,FALSE),"")</f>
        <v/>
      </c>
      <c r="C29" s="117" t="str">
        <f t="shared" si="0"/>
        <v/>
      </c>
      <c r="D29" s="179"/>
      <c r="E29" s="63"/>
      <c r="F29" s="180"/>
      <c r="G29" s="180"/>
      <c r="H29" s="88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 t="str">
        <f t="shared" si="3"/>
        <v/>
      </c>
      <c r="AO29" s="159"/>
      <c r="AP29" s="188"/>
      <c r="AQ29" s="189">
        <f t="shared" si="4"/>
        <v>0</v>
      </c>
      <c r="AR29" s="189">
        <f t="shared" si="5"/>
        <v>0</v>
      </c>
      <c r="AS29" s="189">
        <f t="shared" si="6"/>
        <v>0</v>
      </c>
      <c r="AT29" s="189">
        <f t="shared" si="7"/>
        <v>0</v>
      </c>
      <c r="AU29" s="189">
        <f t="shared" si="8"/>
        <v>0</v>
      </c>
      <c r="AV29" s="189">
        <f t="shared" si="9"/>
        <v>0</v>
      </c>
      <c r="AW29" s="189">
        <f t="shared" si="10"/>
        <v>0</v>
      </c>
      <c r="AX29" s="105"/>
      <c r="AY29" s="105"/>
      <c r="AZ29" s="105"/>
      <c r="BA29" s="105"/>
      <c r="BB29" s="105"/>
      <c r="BC29" s="105">
        <f t="shared" si="11"/>
        <v>0</v>
      </c>
      <c r="BD29" s="105">
        <f t="shared" si="12"/>
        <v>0</v>
      </c>
      <c r="BE29" s="105"/>
      <c r="BF29" s="105"/>
      <c r="BG29" s="105"/>
    </row>
    <row r="30" spans="1:59" ht="14.25" customHeight="1">
      <c r="A30" s="119" t="str">
        <f t="shared" si="2"/>
        <v/>
      </c>
      <c r="B30" s="60" t="str">
        <f>IF(LEN(C30)&gt;0,VLOOKUP($F$8,DATA!$A$4:$A$296,1,FALSE),"")</f>
        <v/>
      </c>
      <c r="C30" s="117" t="str">
        <f t="shared" si="0"/>
        <v/>
      </c>
      <c r="D30" s="179"/>
      <c r="E30" s="63"/>
      <c r="F30" s="180"/>
      <c r="G30" s="180"/>
      <c r="H30" s="88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 t="str">
        <f t="shared" si="3"/>
        <v/>
      </c>
      <c r="AO30" s="159"/>
      <c r="AP30" s="188"/>
      <c r="AQ30" s="189">
        <f t="shared" si="4"/>
        <v>0</v>
      </c>
      <c r="AR30" s="189">
        <f t="shared" si="5"/>
        <v>0</v>
      </c>
      <c r="AS30" s="189">
        <f t="shared" si="6"/>
        <v>0</v>
      </c>
      <c r="AT30" s="189">
        <f t="shared" si="7"/>
        <v>0</v>
      </c>
      <c r="AU30" s="189">
        <f t="shared" si="8"/>
        <v>0</v>
      </c>
      <c r="AV30" s="189">
        <f t="shared" si="9"/>
        <v>0</v>
      </c>
      <c r="AW30" s="189">
        <f t="shared" si="10"/>
        <v>0</v>
      </c>
      <c r="AX30" s="105"/>
      <c r="AY30" s="105"/>
      <c r="AZ30" s="105"/>
      <c r="BA30" s="105"/>
      <c r="BB30" s="105"/>
      <c r="BC30" s="105">
        <f t="shared" si="11"/>
        <v>0</v>
      </c>
      <c r="BD30" s="105">
        <f t="shared" si="12"/>
        <v>0</v>
      </c>
      <c r="BE30" s="105"/>
      <c r="BF30" s="105"/>
      <c r="BG30" s="105"/>
    </row>
    <row r="31" spans="1:59" ht="14.25" customHeight="1">
      <c r="A31" s="119" t="str">
        <f t="shared" si="2"/>
        <v/>
      </c>
      <c r="B31" s="60" t="str">
        <f>IF(LEN(C31)&gt;0,VLOOKUP($F$8,DATA!$A$4:$A$296,1,FALSE),"")</f>
        <v/>
      </c>
      <c r="C31" s="117" t="str">
        <f t="shared" si="0"/>
        <v/>
      </c>
      <c r="D31" s="179"/>
      <c r="E31" s="63"/>
      <c r="F31" s="180"/>
      <c r="G31" s="180"/>
      <c r="H31" s="88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 t="str">
        <f t="shared" si="3"/>
        <v/>
      </c>
      <c r="AO31" s="159"/>
      <c r="AP31" s="188"/>
      <c r="AQ31" s="189">
        <f t="shared" si="4"/>
        <v>0</v>
      </c>
      <c r="AR31" s="189">
        <f t="shared" si="5"/>
        <v>0</v>
      </c>
      <c r="AS31" s="189">
        <f t="shared" si="6"/>
        <v>0</v>
      </c>
      <c r="AT31" s="189">
        <f t="shared" si="7"/>
        <v>0</v>
      </c>
      <c r="AU31" s="189">
        <f t="shared" si="8"/>
        <v>0</v>
      </c>
      <c r="AV31" s="189">
        <f t="shared" si="9"/>
        <v>0</v>
      </c>
      <c r="AW31" s="189">
        <f t="shared" si="10"/>
        <v>0</v>
      </c>
      <c r="AX31" s="105"/>
      <c r="AY31" s="105"/>
      <c r="AZ31" s="105"/>
      <c r="BA31" s="105"/>
      <c r="BB31" s="105"/>
      <c r="BC31" s="105">
        <f t="shared" si="11"/>
        <v>0</v>
      </c>
      <c r="BD31" s="105">
        <f t="shared" si="12"/>
        <v>0</v>
      </c>
      <c r="BE31" s="105"/>
      <c r="BF31" s="105"/>
      <c r="BG31" s="105"/>
    </row>
    <row r="32" spans="1:59" ht="14.25" customHeight="1">
      <c r="A32" s="119" t="str">
        <f t="shared" si="2"/>
        <v/>
      </c>
      <c r="B32" s="60" t="str">
        <f>IF(LEN(C32)&gt;0,VLOOKUP($F$8,DATA!$A$4:$A$296,1,FALSE),"")</f>
        <v/>
      </c>
      <c r="C32" s="117" t="str">
        <f t="shared" si="0"/>
        <v/>
      </c>
      <c r="D32" s="179"/>
      <c r="E32" s="63"/>
      <c r="F32" s="180"/>
      <c r="G32" s="180"/>
      <c r="H32" s="88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 t="str">
        <f t="shared" si="3"/>
        <v/>
      </c>
      <c r="AO32" s="159"/>
      <c r="AP32" s="188"/>
      <c r="AQ32" s="189">
        <f t="shared" si="4"/>
        <v>0</v>
      </c>
      <c r="AR32" s="189">
        <f t="shared" si="5"/>
        <v>0</v>
      </c>
      <c r="AS32" s="189">
        <f t="shared" si="6"/>
        <v>0</v>
      </c>
      <c r="AT32" s="189">
        <f t="shared" si="7"/>
        <v>0</v>
      </c>
      <c r="AU32" s="189">
        <f t="shared" si="8"/>
        <v>0</v>
      </c>
      <c r="AV32" s="189">
        <f t="shared" si="9"/>
        <v>0</v>
      </c>
      <c r="AW32" s="189">
        <f t="shared" si="10"/>
        <v>0</v>
      </c>
      <c r="AX32" s="105"/>
      <c r="AY32" s="105"/>
      <c r="AZ32" s="105"/>
      <c r="BA32" s="105"/>
      <c r="BB32" s="105"/>
      <c r="BC32" s="105">
        <f t="shared" si="11"/>
        <v>0</v>
      </c>
      <c r="BD32" s="105">
        <f t="shared" si="12"/>
        <v>0</v>
      </c>
      <c r="BE32" s="105"/>
      <c r="BF32" s="105"/>
      <c r="BG32" s="105"/>
    </row>
    <row r="33" spans="1:59" ht="14.25" customHeight="1">
      <c r="A33" s="119" t="str">
        <f t="shared" si="2"/>
        <v/>
      </c>
      <c r="B33" s="60" t="str">
        <f>IF(LEN(C33)&gt;0,VLOOKUP($F$8,DATA!$A$4:$A$296,1,FALSE),"")</f>
        <v/>
      </c>
      <c r="C33" s="117" t="str">
        <f t="shared" si="0"/>
        <v/>
      </c>
      <c r="D33" s="179"/>
      <c r="E33" s="63"/>
      <c r="F33" s="180"/>
      <c r="G33" s="180"/>
      <c r="H33" s="88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 t="str">
        <f t="shared" si="3"/>
        <v/>
      </c>
      <c r="AO33" s="159"/>
      <c r="AP33" s="188"/>
      <c r="AQ33" s="189">
        <f t="shared" si="4"/>
        <v>0</v>
      </c>
      <c r="AR33" s="189">
        <f t="shared" si="5"/>
        <v>0</v>
      </c>
      <c r="AS33" s="189">
        <f t="shared" si="6"/>
        <v>0</v>
      </c>
      <c r="AT33" s="189">
        <f t="shared" si="7"/>
        <v>0</v>
      </c>
      <c r="AU33" s="189">
        <f t="shared" si="8"/>
        <v>0</v>
      </c>
      <c r="AV33" s="189">
        <f t="shared" si="9"/>
        <v>0</v>
      </c>
      <c r="AW33" s="189">
        <f t="shared" si="10"/>
        <v>0</v>
      </c>
      <c r="AX33" s="105"/>
      <c r="AY33" s="105"/>
      <c r="AZ33" s="105"/>
      <c r="BA33" s="105"/>
      <c r="BB33" s="105"/>
      <c r="BC33" s="105">
        <f t="shared" si="11"/>
        <v>0</v>
      </c>
      <c r="BD33" s="105">
        <f t="shared" si="12"/>
        <v>0</v>
      </c>
      <c r="BE33" s="105"/>
      <c r="BF33" s="105"/>
      <c r="BG33" s="105"/>
    </row>
    <row r="34" spans="1:59" ht="14.25" customHeight="1">
      <c r="A34" s="119" t="str">
        <f t="shared" si="2"/>
        <v/>
      </c>
      <c r="B34" s="60" t="str">
        <f>IF(LEN(C34)&gt;0,VLOOKUP($F$8,DATA!$A$4:$A$296,1,FALSE),"")</f>
        <v/>
      </c>
      <c r="C34" s="117" t="str">
        <f t="shared" si="0"/>
        <v/>
      </c>
      <c r="D34" s="179"/>
      <c r="E34" s="63"/>
      <c r="F34" s="180"/>
      <c r="G34" s="180"/>
      <c r="H34" s="88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 t="str">
        <f t="shared" si="3"/>
        <v/>
      </c>
      <c r="AO34" s="159"/>
      <c r="AP34" s="188"/>
      <c r="AQ34" s="189">
        <f t="shared" si="4"/>
        <v>0</v>
      </c>
      <c r="AR34" s="189">
        <f t="shared" si="5"/>
        <v>0</v>
      </c>
      <c r="AS34" s="189">
        <f t="shared" si="6"/>
        <v>0</v>
      </c>
      <c r="AT34" s="189">
        <f t="shared" si="7"/>
        <v>0</v>
      </c>
      <c r="AU34" s="189">
        <f t="shared" si="8"/>
        <v>0</v>
      </c>
      <c r="AV34" s="189">
        <f t="shared" si="9"/>
        <v>0</v>
      </c>
      <c r="AW34" s="189">
        <f t="shared" si="10"/>
        <v>0</v>
      </c>
      <c r="AX34" s="105"/>
      <c r="AY34" s="105"/>
      <c r="AZ34" s="105"/>
      <c r="BA34" s="105"/>
      <c r="BB34" s="105"/>
      <c r="BC34" s="105">
        <f t="shared" si="11"/>
        <v>0</v>
      </c>
      <c r="BD34" s="105">
        <f t="shared" si="12"/>
        <v>0</v>
      </c>
      <c r="BE34" s="105"/>
      <c r="BF34" s="105"/>
      <c r="BG34" s="105"/>
    </row>
    <row r="35" spans="1:59" ht="14.25" customHeight="1">
      <c r="A35" s="119" t="str">
        <f t="shared" si="2"/>
        <v/>
      </c>
      <c r="B35" s="60" t="str">
        <f>IF(LEN(C35)&gt;0,VLOOKUP($F$8,DATA!$A$4:$A$296,1,FALSE),"")</f>
        <v/>
      </c>
      <c r="C35" s="117" t="str">
        <f t="shared" si="0"/>
        <v/>
      </c>
      <c r="D35" s="179"/>
      <c r="E35" s="63"/>
      <c r="F35" s="180"/>
      <c r="G35" s="180"/>
      <c r="H35" s="88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 t="str">
        <f t="shared" si="3"/>
        <v/>
      </c>
      <c r="AO35" s="159"/>
      <c r="AP35" s="188"/>
      <c r="AQ35" s="189">
        <f t="shared" si="4"/>
        <v>0</v>
      </c>
      <c r="AR35" s="189">
        <f t="shared" si="5"/>
        <v>0</v>
      </c>
      <c r="AS35" s="189">
        <f t="shared" si="6"/>
        <v>0</v>
      </c>
      <c r="AT35" s="189">
        <f t="shared" si="7"/>
        <v>0</v>
      </c>
      <c r="AU35" s="189">
        <f t="shared" si="8"/>
        <v>0</v>
      </c>
      <c r="AV35" s="189">
        <f t="shared" si="9"/>
        <v>0</v>
      </c>
      <c r="AW35" s="189">
        <f t="shared" si="10"/>
        <v>0</v>
      </c>
      <c r="AX35" s="105"/>
      <c r="AY35" s="105"/>
      <c r="AZ35" s="105"/>
      <c r="BA35" s="105"/>
      <c r="BB35" s="105"/>
      <c r="BC35" s="105">
        <f t="shared" si="11"/>
        <v>0</v>
      </c>
      <c r="BD35" s="105">
        <f t="shared" si="12"/>
        <v>0</v>
      </c>
      <c r="BE35" s="105"/>
      <c r="BF35" s="105"/>
      <c r="BG35" s="105"/>
    </row>
    <row r="36" spans="1:59" ht="14.25" customHeight="1">
      <c r="A36" s="119" t="str">
        <f t="shared" si="2"/>
        <v/>
      </c>
      <c r="B36" s="60" t="str">
        <f>IF(LEN(C36)&gt;0,VLOOKUP($F$8,DATA!$A$4:$A$296,1,FALSE),"")</f>
        <v/>
      </c>
      <c r="C36" s="117" t="str">
        <f t="shared" si="0"/>
        <v/>
      </c>
      <c r="D36" s="179"/>
      <c r="E36" s="63"/>
      <c r="F36" s="180"/>
      <c r="G36" s="180"/>
      <c r="H36" s="88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 t="str">
        <f t="shared" si="3"/>
        <v/>
      </c>
      <c r="AO36" s="159"/>
      <c r="AP36" s="188"/>
      <c r="AQ36" s="189">
        <f t="shared" si="4"/>
        <v>0</v>
      </c>
      <c r="AR36" s="189">
        <f t="shared" si="5"/>
        <v>0</v>
      </c>
      <c r="AS36" s="189">
        <f t="shared" si="6"/>
        <v>0</v>
      </c>
      <c r="AT36" s="189">
        <f t="shared" si="7"/>
        <v>0</v>
      </c>
      <c r="AU36" s="189">
        <f t="shared" si="8"/>
        <v>0</v>
      </c>
      <c r="AV36" s="189">
        <f t="shared" si="9"/>
        <v>0</v>
      </c>
      <c r="AW36" s="189">
        <f t="shared" si="10"/>
        <v>0</v>
      </c>
      <c r="AX36" s="105"/>
      <c r="AY36" s="105"/>
      <c r="AZ36" s="105"/>
      <c r="BA36" s="105"/>
      <c r="BB36" s="105"/>
      <c r="BC36" s="105">
        <f t="shared" si="11"/>
        <v>0</v>
      </c>
      <c r="BD36" s="105">
        <f t="shared" si="12"/>
        <v>0</v>
      </c>
      <c r="BE36" s="105"/>
      <c r="BF36" s="105"/>
      <c r="BG36" s="105"/>
    </row>
    <row r="37" spans="1:59" ht="14.25" customHeight="1">
      <c r="A37" s="119" t="str">
        <f t="shared" si="2"/>
        <v/>
      </c>
      <c r="B37" s="60" t="str">
        <f>IF(LEN(C37)&gt;0,VLOOKUP($F$8,DATA!$A$4:$A$296,1,FALSE),"")</f>
        <v/>
      </c>
      <c r="C37" s="117" t="str">
        <f t="shared" si="0"/>
        <v/>
      </c>
      <c r="D37" s="179"/>
      <c r="E37" s="63"/>
      <c r="F37" s="180"/>
      <c r="G37" s="180"/>
      <c r="H37" s="88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 t="str">
        <f t="shared" si="3"/>
        <v/>
      </c>
      <c r="AO37" s="159"/>
      <c r="AP37" s="188"/>
      <c r="AQ37" s="189">
        <f t="shared" si="4"/>
        <v>0</v>
      </c>
      <c r="AR37" s="189">
        <f t="shared" si="5"/>
        <v>0</v>
      </c>
      <c r="AS37" s="189">
        <f t="shared" si="6"/>
        <v>0</v>
      </c>
      <c r="AT37" s="189">
        <f t="shared" si="7"/>
        <v>0</v>
      </c>
      <c r="AU37" s="189">
        <f t="shared" si="8"/>
        <v>0</v>
      </c>
      <c r="AV37" s="189">
        <f t="shared" si="9"/>
        <v>0</v>
      </c>
      <c r="AW37" s="189">
        <f t="shared" si="10"/>
        <v>0</v>
      </c>
      <c r="AX37" s="105"/>
      <c r="AY37" s="105"/>
      <c r="AZ37" s="105"/>
      <c r="BA37" s="105"/>
      <c r="BB37" s="105"/>
      <c r="BC37" s="105">
        <f t="shared" si="11"/>
        <v>0</v>
      </c>
      <c r="BD37" s="105">
        <f t="shared" si="12"/>
        <v>0</v>
      </c>
      <c r="BE37" s="105"/>
      <c r="BF37" s="105"/>
      <c r="BG37" s="105"/>
    </row>
    <row r="38" spans="1:59" ht="14.25" customHeight="1">
      <c r="A38" s="119" t="str">
        <f t="shared" si="2"/>
        <v/>
      </c>
      <c r="B38" s="60" t="str">
        <f>IF(LEN(C38)&gt;0,VLOOKUP($F$8,DATA!$A$4:$A$296,1,FALSE),"")</f>
        <v/>
      </c>
      <c r="C38" s="117" t="str">
        <f t="shared" si="0"/>
        <v/>
      </c>
      <c r="D38" s="179"/>
      <c r="E38" s="63"/>
      <c r="F38" s="180"/>
      <c r="G38" s="180"/>
      <c r="H38" s="88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 t="str">
        <f t="shared" si="3"/>
        <v/>
      </c>
      <c r="AO38" s="159"/>
      <c r="AP38" s="188"/>
      <c r="AQ38" s="189">
        <f t="shared" si="4"/>
        <v>0</v>
      </c>
      <c r="AR38" s="189">
        <f t="shared" si="5"/>
        <v>0</v>
      </c>
      <c r="AS38" s="189">
        <f t="shared" si="6"/>
        <v>0</v>
      </c>
      <c r="AT38" s="189">
        <f t="shared" si="7"/>
        <v>0</v>
      </c>
      <c r="AU38" s="189">
        <f t="shared" si="8"/>
        <v>0</v>
      </c>
      <c r="AV38" s="189">
        <f t="shared" si="9"/>
        <v>0</v>
      </c>
      <c r="AW38" s="189">
        <f t="shared" si="10"/>
        <v>0</v>
      </c>
      <c r="AX38" s="105"/>
      <c r="AY38" s="105"/>
      <c r="AZ38" s="105"/>
      <c r="BA38" s="105"/>
      <c r="BB38" s="105"/>
      <c r="BC38" s="105">
        <f t="shared" si="11"/>
        <v>0</v>
      </c>
      <c r="BD38" s="105">
        <f t="shared" si="12"/>
        <v>0</v>
      </c>
      <c r="BE38" s="105"/>
      <c r="BF38" s="105"/>
      <c r="BG38" s="105"/>
    </row>
    <row r="39" spans="1:59" ht="14.25" customHeight="1">
      <c r="A39" s="119" t="str">
        <f t="shared" si="2"/>
        <v/>
      </c>
      <c r="B39" s="60" t="str">
        <f>IF(LEN(C39)&gt;0,VLOOKUP($F$8,DATA!$A$4:$A$296,1,FALSE),"")</f>
        <v/>
      </c>
      <c r="C39" s="117" t="str">
        <f t="shared" si="0"/>
        <v/>
      </c>
      <c r="D39" s="179"/>
      <c r="E39" s="63"/>
      <c r="F39" s="180"/>
      <c r="G39" s="180"/>
      <c r="H39" s="88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 t="str">
        <f t="shared" si="3"/>
        <v/>
      </c>
      <c r="AO39" s="159"/>
      <c r="AP39" s="188"/>
      <c r="AQ39" s="189">
        <f t="shared" si="4"/>
        <v>0</v>
      </c>
      <c r="AR39" s="189">
        <f t="shared" si="5"/>
        <v>0</v>
      </c>
      <c r="AS39" s="189">
        <f t="shared" si="6"/>
        <v>0</v>
      </c>
      <c r="AT39" s="189">
        <f t="shared" si="7"/>
        <v>0</v>
      </c>
      <c r="AU39" s="189">
        <f t="shared" si="8"/>
        <v>0</v>
      </c>
      <c r="AV39" s="189">
        <f t="shared" si="9"/>
        <v>0</v>
      </c>
      <c r="AW39" s="189">
        <f t="shared" si="10"/>
        <v>0</v>
      </c>
      <c r="AX39" s="105"/>
      <c r="AY39" s="105"/>
      <c r="AZ39" s="105"/>
      <c r="BA39" s="105"/>
      <c r="BB39" s="105"/>
      <c r="BC39" s="105">
        <f t="shared" si="11"/>
        <v>0</v>
      </c>
      <c r="BD39" s="105">
        <f t="shared" si="12"/>
        <v>0</v>
      </c>
      <c r="BE39" s="105"/>
      <c r="BF39" s="105"/>
      <c r="BG39" s="105"/>
    </row>
    <row r="40" spans="1:59" ht="14.25" customHeight="1">
      <c r="A40" s="119" t="str">
        <f t="shared" si="2"/>
        <v/>
      </c>
      <c r="B40" s="60" t="str">
        <f>IF(LEN(C40)&gt;0,VLOOKUP($F$8,DATA!$A$4:$A$296,1,FALSE),"")</f>
        <v/>
      </c>
      <c r="C40" s="117" t="str">
        <f t="shared" si="0"/>
        <v/>
      </c>
      <c r="D40" s="179"/>
      <c r="E40" s="63"/>
      <c r="F40" s="180"/>
      <c r="G40" s="180"/>
      <c r="H40" s="88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 t="str">
        <f t="shared" si="3"/>
        <v/>
      </c>
      <c r="AO40" s="159"/>
      <c r="AP40" s="188"/>
      <c r="AQ40" s="189">
        <f t="shared" si="4"/>
        <v>0</v>
      </c>
      <c r="AR40" s="189">
        <f t="shared" si="5"/>
        <v>0</v>
      </c>
      <c r="AS40" s="189">
        <f t="shared" si="6"/>
        <v>0</v>
      </c>
      <c r="AT40" s="189">
        <f t="shared" si="7"/>
        <v>0</v>
      </c>
      <c r="AU40" s="189">
        <f t="shared" si="8"/>
        <v>0</v>
      </c>
      <c r="AV40" s="189">
        <f t="shared" si="9"/>
        <v>0</v>
      </c>
      <c r="AW40" s="189">
        <f t="shared" si="10"/>
        <v>0</v>
      </c>
      <c r="AX40" s="105"/>
      <c r="AY40" s="105"/>
      <c r="AZ40" s="105"/>
      <c r="BA40" s="105"/>
      <c r="BB40" s="105"/>
      <c r="BC40" s="105">
        <f t="shared" si="11"/>
        <v>0</v>
      </c>
      <c r="BD40" s="105">
        <f t="shared" si="12"/>
        <v>0</v>
      </c>
      <c r="BE40" s="105"/>
      <c r="BF40" s="105"/>
      <c r="BG40" s="105"/>
    </row>
    <row r="41" spans="1:59" ht="14.25" customHeight="1">
      <c r="A41" s="119" t="str">
        <f t="shared" si="2"/>
        <v/>
      </c>
      <c r="B41" s="60" t="str">
        <f>IF(LEN(C41)&gt;0,VLOOKUP($F$8,DATA!$A$4:$A$296,1,FALSE),"")</f>
        <v/>
      </c>
      <c r="C41" s="117" t="str">
        <f t="shared" si="0"/>
        <v/>
      </c>
      <c r="D41" s="179"/>
      <c r="E41" s="63"/>
      <c r="F41" s="180"/>
      <c r="G41" s="180"/>
      <c r="H41" s="88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 t="str">
        <f t="shared" si="3"/>
        <v/>
      </c>
      <c r="AO41" s="159"/>
      <c r="AP41" s="188"/>
      <c r="AQ41" s="189">
        <f t="shared" si="4"/>
        <v>0</v>
      </c>
      <c r="AR41" s="189">
        <f t="shared" si="5"/>
        <v>0</v>
      </c>
      <c r="AS41" s="189">
        <f t="shared" si="6"/>
        <v>0</v>
      </c>
      <c r="AT41" s="189">
        <f t="shared" si="7"/>
        <v>0</v>
      </c>
      <c r="AU41" s="189">
        <f t="shared" si="8"/>
        <v>0</v>
      </c>
      <c r="AV41" s="189">
        <f t="shared" si="9"/>
        <v>0</v>
      </c>
      <c r="AW41" s="189">
        <f t="shared" si="10"/>
        <v>0</v>
      </c>
      <c r="AX41" s="105"/>
      <c r="AY41" s="105"/>
      <c r="AZ41" s="105"/>
      <c r="BA41" s="105"/>
      <c r="BB41" s="105"/>
      <c r="BC41" s="105">
        <f t="shared" si="11"/>
        <v>0</v>
      </c>
      <c r="BD41" s="105">
        <f t="shared" si="12"/>
        <v>0</v>
      </c>
      <c r="BE41" s="105"/>
      <c r="BF41" s="105"/>
      <c r="BG41" s="105"/>
    </row>
    <row r="42" spans="1:59" ht="14.25" customHeight="1">
      <c r="A42" s="119" t="str">
        <f t="shared" si="2"/>
        <v/>
      </c>
      <c r="B42" s="60" t="str">
        <f>IF(LEN(C42)&gt;0,VLOOKUP($F$8,DATA!$A$4:$A$296,1,FALSE),"")</f>
        <v/>
      </c>
      <c r="C42" s="117" t="str">
        <f t="shared" si="0"/>
        <v/>
      </c>
      <c r="D42" s="179"/>
      <c r="E42" s="63"/>
      <c r="F42" s="180"/>
      <c r="G42" s="180"/>
      <c r="H42" s="88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 t="str">
        <f t="shared" si="3"/>
        <v/>
      </c>
      <c r="AO42" s="159"/>
      <c r="AP42" s="188"/>
      <c r="AQ42" s="189">
        <f t="shared" si="4"/>
        <v>0</v>
      </c>
      <c r="AR42" s="189">
        <f t="shared" si="5"/>
        <v>0</v>
      </c>
      <c r="AS42" s="189">
        <f t="shared" si="6"/>
        <v>0</v>
      </c>
      <c r="AT42" s="189">
        <f t="shared" si="7"/>
        <v>0</v>
      </c>
      <c r="AU42" s="189">
        <f t="shared" si="8"/>
        <v>0</v>
      </c>
      <c r="AV42" s="189">
        <f t="shared" si="9"/>
        <v>0</v>
      </c>
      <c r="AW42" s="189">
        <f t="shared" si="10"/>
        <v>0</v>
      </c>
      <c r="AX42" s="105"/>
      <c r="AY42" s="105"/>
      <c r="AZ42" s="105"/>
      <c r="BA42" s="105"/>
      <c r="BB42" s="105"/>
      <c r="BC42" s="105">
        <f t="shared" si="11"/>
        <v>0</v>
      </c>
      <c r="BD42" s="105">
        <f t="shared" si="12"/>
        <v>0</v>
      </c>
      <c r="BE42" s="105"/>
      <c r="BF42" s="105"/>
      <c r="BG42" s="105"/>
    </row>
    <row r="43" spans="1:59" ht="14.25" customHeight="1">
      <c r="A43" s="119" t="str">
        <f t="shared" si="2"/>
        <v/>
      </c>
      <c r="B43" s="60" t="str">
        <f>IF(LEN(C43)&gt;0,VLOOKUP($F$8,DATA!$A$4:$A$296,1,FALSE),"")</f>
        <v/>
      </c>
      <c r="C43" s="117" t="str">
        <f t="shared" si="0"/>
        <v/>
      </c>
      <c r="D43" s="179"/>
      <c r="E43" s="63"/>
      <c r="F43" s="180"/>
      <c r="G43" s="180"/>
      <c r="H43" s="88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 t="str">
        <f t="shared" si="3"/>
        <v/>
      </c>
      <c r="AO43" s="159"/>
      <c r="AP43" s="188"/>
      <c r="AQ43" s="189">
        <f t="shared" si="4"/>
        <v>0</v>
      </c>
      <c r="AR43" s="189">
        <f t="shared" si="5"/>
        <v>0</v>
      </c>
      <c r="AS43" s="189">
        <f t="shared" si="6"/>
        <v>0</v>
      </c>
      <c r="AT43" s="189">
        <f t="shared" si="7"/>
        <v>0</v>
      </c>
      <c r="AU43" s="189">
        <f t="shared" si="8"/>
        <v>0</v>
      </c>
      <c r="AV43" s="189">
        <f t="shared" si="9"/>
        <v>0</v>
      </c>
      <c r="AW43" s="189">
        <f t="shared" si="10"/>
        <v>0</v>
      </c>
      <c r="AX43" s="105"/>
      <c r="AY43" s="105"/>
      <c r="AZ43" s="105"/>
      <c r="BA43" s="105"/>
      <c r="BB43" s="105"/>
      <c r="BC43" s="105">
        <f t="shared" si="11"/>
        <v>0</v>
      </c>
      <c r="BD43" s="105">
        <f t="shared" si="12"/>
        <v>0</v>
      </c>
      <c r="BE43" s="105"/>
      <c r="BF43" s="105"/>
      <c r="BG43" s="105"/>
    </row>
    <row r="44" spans="1:59" ht="14.25" customHeight="1">
      <c r="A44" s="119" t="str">
        <f t="shared" si="2"/>
        <v/>
      </c>
      <c r="B44" s="60" t="str">
        <f>IF(LEN(C44)&gt;0,VLOOKUP($F$8,DATA!$A$4:$A$296,1,FALSE),"")</f>
        <v/>
      </c>
      <c r="C44" s="117" t="str">
        <f t="shared" si="0"/>
        <v/>
      </c>
      <c r="D44" s="179"/>
      <c r="E44" s="63"/>
      <c r="F44" s="180"/>
      <c r="G44" s="180"/>
      <c r="H44" s="88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 t="str">
        <f t="shared" si="3"/>
        <v/>
      </c>
      <c r="AO44" s="159"/>
      <c r="AP44" s="188"/>
      <c r="AQ44" s="189">
        <f t="shared" si="4"/>
        <v>0</v>
      </c>
      <c r="AR44" s="189">
        <f t="shared" si="5"/>
        <v>0</v>
      </c>
      <c r="AS44" s="189">
        <f t="shared" si="6"/>
        <v>0</v>
      </c>
      <c r="AT44" s="189">
        <f t="shared" si="7"/>
        <v>0</v>
      </c>
      <c r="AU44" s="189">
        <f t="shared" si="8"/>
        <v>0</v>
      </c>
      <c r="AV44" s="189">
        <f t="shared" si="9"/>
        <v>0</v>
      </c>
      <c r="AW44" s="189">
        <f t="shared" si="10"/>
        <v>0</v>
      </c>
      <c r="AX44" s="105"/>
      <c r="AY44" s="105"/>
      <c r="AZ44" s="105"/>
      <c r="BA44" s="105"/>
      <c r="BB44" s="105"/>
      <c r="BC44" s="105">
        <f t="shared" si="11"/>
        <v>0</v>
      </c>
      <c r="BD44" s="105">
        <f t="shared" si="12"/>
        <v>0</v>
      </c>
      <c r="BE44" s="105"/>
      <c r="BF44" s="105"/>
      <c r="BG44" s="105"/>
    </row>
    <row r="45" spans="1:59" ht="14.25" customHeight="1">
      <c r="A45" s="119" t="str">
        <f t="shared" si="2"/>
        <v/>
      </c>
      <c r="B45" s="60" t="str">
        <f>IF(LEN(C45)&gt;0,VLOOKUP($F$8,DATA!$A$4:$A$296,1,FALSE),"")</f>
        <v/>
      </c>
      <c r="C45" s="117"/>
      <c r="D45" s="179"/>
      <c r="E45" s="63"/>
      <c r="F45" s="180"/>
      <c r="G45" s="180"/>
      <c r="H45" s="88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 t="str">
        <f t="shared" si="3"/>
        <v/>
      </c>
      <c r="AO45" s="159"/>
      <c r="AP45" s="188"/>
      <c r="AQ45" s="189">
        <f t="shared" si="4"/>
        <v>0</v>
      </c>
      <c r="AR45" s="189">
        <f t="shared" si="5"/>
        <v>0</v>
      </c>
      <c r="AS45" s="189">
        <f t="shared" si="6"/>
        <v>0</v>
      </c>
      <c r="AT45" s="189">
        <f t="shared" si="7"/>
        <v>0</v>
      </c>
      <c r="AU45" s="189">
        <f t="shared" si="8"/>
        <v>0</v>
      </c>
      <c r="AV45" s="189">
        <f t="shared" si="9"/>
        <v>0</v>
      </c>
      <c r="AW45" s="189">
        <f t="shared" si="10"/>
        <v>0</v>
      </c>
      <c r="AX45" s="105"/>
      <c r="AY45" s="105"/>
      <c r="AZ45" s="105"/>
      <c r="BA45" s="105"/>
      <c r="BB45" s="105"/>
      <c r="BC45" s="105">
        <f t="shared" si="11"/>
        <v>0</v>
      </c>
      <c r="BD45" s="105">
        <f t="shared" si="12"/>
        <v>0</v>
      </c>
      <c r="BE45" s="105"/>
      <c r="BF45" s="105"/>
      <c r="BG45" s="105"/>
    </row>
    <row r="46" spans="1:59" ht="14.25" hidden="1" customHeight="1">
      <c r="A46" s="119" t="str">
        <f t="shared" si="2"/>
        <v/>
      </c>
      <c r="B46" s="60" t="str">
        <f>IF(LEN(C46)&gt;0,VLOOKUP($F$8,DATA!$A$4:$A$296,1,FALSE),"")</f>
        <v/>
      </c>
      <c r="C46" s="117"/>
      <c r="D46" s="179"/>
      <c r="E46" s="63"/>
      <c r="F46" s="180"/>
      <c r="G46" s="180"/>
      <c r="H46" s="88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 t="str">
        <f t="shared" si="3"/>
        <v/>
      </c>
      <c r="AO46" s="159"/>
      <c r="AP46" s="188"/>
      <c r="AQ46" s="189">
        <f t="shared" si="4"/>
        <v>0</v>
      </c>
      <c r="AR46" s="189">
        <f t="shared" si="5"/>
        <v>0</v>
      </c>
      <c r="AS46" s="189">
        <f t="shared" si="6"/>
        <v>0</v>
      </c>
      <c r="AT46" s="189">
        <f t="shared" si="7"/>
        <v>0</v>
      </c>
      <c r="AU46" s="189">
        <f t="shared" si="8"/>
        <v>0</v>
      </c>
      <c r="AV46" s="189">
        <f t="shared" si="9"/>
        <v>0</v>
      </c>
      <c r="AW46" s="189">
        <f t="shared" si="10"/>
        <v>0</v>
      </c>
      <c r="AX46" s="105"/>
      <c r="AY46" s="105"/>
      <c r="AZ46" s="105"/>
      <c r="BA46" s="105"/>
      <c r="BB46" s="105"/>
      <c r="BC46" s="105">
        <f t="shared" si="11"/>
        <v>0</v>
      </c>
      <c r="BD46" s="105">
        <f t="shared" si="12"/>
        <v>0</v>
      </c>
      <c r="BE46" s="105"/>
      <c r="BF46" s="105"/>
      <c r="BG46" s="105"/>
    </row>
    <row r="47" spans="1:59" ht="14.25" hidden="1" customHeight="1">
      <c r="A47" s="119" t="str">
        <f t="shared" si="2"/>
        <v/>
      </c>
      <c r="B47" s="60" t="str">
        <f>IF(LEN(C47)&gt;0,VLOOKUP($F$8,DATA!$A$4:$A$296,1,FALSE),"")</f>
        <v/>
      </c>
      <c r="C47" s="117"/>
      <c r="D47" s="179"/>
      <c r="E47" s="63"/>
      <c r="F47" s="180"/>
      <c r="G47" s="180"/>
      <c r="H47" s="88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 t="str">
        <f t="shared" si="3"/>
        <v/>
      </c>
      <c r="AO47" s="159"/>
      <c r="AP47" s="188"/>
      <c r="AQ47" s="189">
        <f t="shared" si="4"/>
        <v>0</v>
      </c>
      <c r="AR47" s="189">
        <f t="shared" si="5"/>
        <v>0</v>
      </c>
      <c r="AS47" s="189">
        <f t="shared" si="6"/>
        <v>0</v>
      </c>
      <c r="AT47" s="189">
        <f t="shared" si="7"/>
        <v>0</v>
      </c>
      <c r="AU47" s="189">
        <f t="shared" si="8"/>
        <v>0</v>
      </c>
      <c r="AV47" s="189">
        <f t="shared" si="9"/>
        <v>0</v>
      </c>
      <c r="AW47" s="189">
        <f t="shared" si="10"/>
        <v>0</v>
      </c>
      <c r="AX47" s="105"/>
      <c r="AY47" s="105"/>
      <c r="AZ47" s="105"/>
      <c r="BA47" s="105"/>
      <c r="BB47" s="105"/>
      <c r="BC47" s="105">
        <f t="shared" si="11"/>
        <v>0</v>
      </c>
      <c r="BD47" s="105">
        <f t="shared" si="12"/>
        <v>0</v>
      </c>
      <c r="BE47" s="105"/>
      <c r="BF47" s="105"/>
      <c r="BG47" s="105"/>
    </row>
    <row r="48" spans="1:59" ht="14.25" hidden="1" customHeight="1">
      <c r="A48" s="119" t="str">
        <f t="shared" si="2"/>
        <v/>
      </c>
      <c r="B48" s="60" t="str">
        <f>IF(LEN(C48)&gt;0,VLOOKUP($F$8,DATA!$A$4:$A$296,1,FALSE),"")</f>
        <v/>
      </c>
      <c r="C48" s="117"/>
      <c r="D48" s="179"/>
      <c r="E48" s="63"/>
      <c r="F48" s="180"/>
      <c r="G48" s="180"/>
      <c r="H48" s="88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 t="str">
        <f t="shared" si="3"/>
        <v/>
      </c>
      <c r="AO48" s="159"/>
      <c r="AP48" s="188"/>
      <c r="AQ48" s="189">
        <f t="shared" si="4"/>
        <v>0</v>
      </c>
      <c r="AR48" s="189">
        <f t="shared" si="5"/>
        <v>0</v>
      </c>
      <c r="AS48" s="189">
        <f t="shared" si="6"/>
        <v>0</v>
      </c>
      <c r="AT48" s="189">
        <f t="shared" si="7"/>
        <v>0</v>
      </c>
      <c r="AU48" s="189">
        <f t="shared" si="8"/>
        <v>0</v>
      </c>
      <c r="AV48" s="189">
        <f t="shared" si="9"/>
        <v>0</v>
      </c>
      <c r="AW48" s="189">
        <f t="shared" si="10"/>
        <v>0</v>
      </c>
      <c r="AX48" s="105"/>
      <c r="AY48" s="105"/>
      <c r="AZ48" s="105"/>
      <c r="BA48" s="105"/>
      <c r="BB48" s="105"/>
      <c r="BC48" s="105">
        <f t="shared" si="11"/>
        <v>0</v>
      </c>
      <c r="BD48" s="105">
        <f t="shared" si="12"/>
        <v>0</v>
      </c>
      <c r="BE48" s="105"/>
      <c r="BF48" s="105"/>
      <c r="BG48" s="105"/>
    </row>
    <row r="49" spans="1:59" ht="14.25" hidden="1" customHeight="1">
      <c r="A49" s="119" t="str">
        <f t="shared" si="2"/>
        <v/>
      </c>
      <c r="B49" s="60" t="str">
        <f>IF(LEN(C49)&gt;0,VLOOKUP($F$8,DATA!$A$4:$A$296,1,FALSE),"")</f>
        <v/>
      </c>
      <c r="C49" s="117"/>
      <c r="D49" s="179"/>
      <c r="E49" s="63"/>
      <c r="F49" s="180"/>
      <c r="G49" s="180"/>
      <c r="H49" s="88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 t="str">
        <f t="shared" si="3"/>
        <v/>
      </c>
      <c r="AO49" s="159"/>
      <c r="AP49" s="188"/>
      <c r="AQ49" s="189">
        <f t="shared" si="4"/>
        <v>0</v>
      </c>
      <c r="AR49" s="189">
        <f t="shared" si="5"/>
        <v>0</v>
      </c>
      <c r="AS49" s="189">
        <f t="shared" si="6"/>
        <v>0</v>
      </c>
      <c r="AT49" s="189">
        <f t="shared" si="7"/>
        <v>0</v>
      </c>
      <c r="AU49" s="189">
        <f t="shared" si="8"/>
        <v>0</v>
      </c>
      <c r="AV49" s="189">
        <f t="shared" si="9"/>
        <v>0</v>
      </c>
      <c r="AW49" s="189">
        <f t="shared" si="10"/>
        <v>0</v>
      </c>
      <c r="AX49" s="105"/>
      <c r="AY49" s="105"/>
      <c r="AZ49" s="105"/>
      <c r="BA49" s="105"/>
      <c r="BB49" s="105"/>
      <c r="BC49" s="105">
        <f t="shared" si="11"/>
        <v>0</v>
      </c>
      <c r="BD49" s="105">
        <f t="shared" si="12"/>
        <v>0</v>
      </c>
      <c r="BE49" s="105"/>
      <c r="BF49" s="105"/>
      <c r="BG49" s="105"/>
    </row>
    <row r="50" spans="1:59" ht="14.25" hidden="1" customHeight="1">
      <c r="A50" s="119" t="str">
        <f t="shared" si="2"/>
        <v/>
      </c>
      <c r="B50" s="60" t="str">
        <f>IF(LEN(C50)&gt;0,VLOOKUP($F$8,DATA!$A$4:$A$296,1,FALSE),"")</f>
        <v/>
      </c>
      <c r="C50" s="117"/>
      <c r="D50" s="179"/>
      <c r="E50" s="63"/>
      <c r="F50" s="180"/>
      <c r="G50" s="180"/>
      <c r="H50" s="88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 t="str">
        <f t="shared" si="3"/>
        <v/>
      </c>
      <c r="AO50" s="159"/>
      <c r="AP50" s="188"/>
      <c r="AQ50" s="189">
        <f t="shared" si="4"/>
        <v>0</v>
      </c>
      <c r="AR50" s="189">
        <f t="shared" si="5"/>
        <v>0</v>
      </c>
      <c r="AS50" s="189">
        <f t="shared" si="6"/>
        <v>0</v>
      </c>
      <c r="AT50" s="189">
        <f t="shared" si="7"/>
        <v>0</v>
      </c>
      <c r="AU50" s="189">
        <f t="shared" si="8"/>
        <v>0</v>
      </c>
      <c r="AV50" s="189">
        <f t="shared" si="9"/>
        <v>0</v>
      </c>
      <c r="AW50" s="189">
        <f t="shared" si="10"/>
        <v>0</v>
      </c>
      <c r="AX50" s="105"/>
      <c r="AY50" s="105"/>
      <c r="AZ50" s="105"/>
      <c r="BA50" s="105"/>
      <c r="BB50" s="105"/>
      <c r="BC50" s="105">
        <f t="shared" si="11"/>
        <v>0</v>
      </c>
      <c r="BD50" s="105">
        <f t="shared" si="12"/>
        <v>0</v>
      </c>
      <c r="BE50" s="105"/>
      <c r="BF50" s="105"/>
      <c r="BG50" s="105"/>
    </row>
    <row r="51" spans="1:59" ht="14.25" hidden="1" customHeight="1">
      <c r="A51" s="119" t="str">
        <f t="shared" si="2"/>
        <v/>
      </c>
      <c r="B51" s="60" t="str">
        <f>IF(LEN(C51)&gt;0,VLOOKUP($F$8,DATA!$A$4:$A$296,1,FALSE),"")</f>
        <v/>
      </c>
      <c r="C51" s="117"/>
      <c r="D51" s="179"/>
      <c r="E51" s="63"/>
      <c r="F51" s="180"/>
      <c r="G51" s="180"/>
      <c r="H51" s="88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 t="str">
        <f t="shared" si="3"/>
        <v/>
      </c>
      <c r="AO51" s="159"/>
      <c r="AP51" s="188"/>
      <c r="AQ51" s="189">
        <f t="shared" si="4"/>
        <v>0</v>
      </c>
      <c r="AR51" s="189">
        <f t="shared" si="5"/>
        <v>0</v>
      </c>
      <c r="AS51" s="189">
        <f t="shared" si="6"/>
        <v>0</v>
      </c>
      <c r="AT51" s="189">
        <f t="shared" si="7"/>
        <v>0</v>
      </c>
      <c r="AU51" s="189">
        <f t="shared" si="8"/>
        <v>0</v>
      </c>
      <c r="AV51" s="189">
        <f t="shared" si="9"/>
        <v>0</v>
      </c>
      <c r="AW51" s="189">
        <f t="shared" si="10"/>
        <v>0</v>
      </c>
      <c r="AX51" s="105"/>
      <c r="AY51" s="105"/>
      <c r="AZ51" s="105"/>
      <c r="BA51" s="105"/>
      <c r="BB51" s="105"/>
      <c r="BC51" s="105">
        <f t="shared" si="11"/>
        <v>0</v>
      </c>
      <c r="BD51" s="105">
        <f t="shared" si="12"/>
        <v>0</v>
      </c>
      <c r="BE51" s="105"/>
      <c r="BF51" s="105"/>
      <c r="BG51" s="105"/>
    </row>
    <row r="52" spans="1:59" ht="14.25" hidden="1" customHeight="1">
      <c r="A52" s="119" t="str">
        <f t="shared" si="2"/>
        <v/>
      </c>
      <c r="B52" s="60" t="str">
        <f>IF(LEN(C52)&gt;0,VLOOKUP($F$8,DATA!$A$4:$A$296,1,FALSE),"")</f>
        <v/>
      </c>
      <c r="C52" s="117"/>
      <c r="D52" s="179"/>
      <c r="E52" s="63"/>
      <c r="F52" s="180"/>
      <c r="G52" s="180"/>
      <c r="H52" s="88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 t="str">
        <f t="shared" si="3"/>
        <v/>
      </c>
      <c r="AO52" s="159"/>
      <c r="AP52" s="188"/>
      <c r="AQ52" s="189">
        <f t="shared" si="4"/>
        <v>0</v>
      </c>
      <c r="AR52" s="189">
        <f t="shared" si="5"/>
        <v>0</v>
      </c>
      <c r="AS52" s="189">
        <f t="shared" si="6"/>
        <v>0</v>
      </c>
      <c r="AT52" s="189">
        <f t="shared" si="7"/>
        <v>0</v>
      </c>
      <c r="AU52" s="189">
        <f t="shared" si="8"/>
        <v>0</v>
      </c>
      <c r="AV52" s="189">
        <f t="shared" si="9"/>
        <v>0</v>
      </c>
      <c r="AW52" s="189">
        <f t="shared" si="10"/>
        <v>0</v>
      </c>
      <c r="AX52" s="105"/>
      <c r="AY52" s="105"/>
      <c r="AZ52" s="105"/>
      <c r="BA52" s="105"/>
      <c r="BB52" s="105"/>
      <c r="BC52" s="105">
        <f t="shared" si="11"/>
        <v>0</v>
      </c>
      <c r="BD52" s="105">
        <f t="shared" si="12"/>
        <v>0</v>
      </c>
      <c r="BE52" s="105"/>
      <c r="BF52" s="105"/>
      <c r="BG52" s="105"/>
    </row>
    <row r="53" spans="1:59" ht="14.25" hidden="1" customHeight="1">
      <c r="A53" s="119" t="str">
        <f t="shared" si="2"/>
        <v/>
      </c>
      <c r="B53" s="60" t="str">
        <f>IF(LEN(C53)&gt;0,VLOOKUP($F$8,DATA!$A$4:$A$296,1,FALSE),"")</f>
        <v/>
      </c>
      <c r="C53" s="117"/>
      <c r="D53" s="179"/>
      <c r="E53" s="63"/>
      <c r="F53" s="180"/>
      <c r="G53" s="180"/>
      <c r="H53" s="88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 t="str">
        <f t="shared" si="3"/>
        <v/>
      </c>
      <c r="AO53" s="159"/>
      <c r="AP53" s="188"/>
      <c r="AQ53" s="189">
        <f t="shared" si="4"/>
        <v>0</v>
      </c>
      <c r="AR53" s="189">
        <f t="shared" si="5"/>
        <v>0</v>
      </c>
      <c r="AS53" s="189">
        <f t="shared" si="6"/>
        <v>0</v>
      </c>
      <c r="AT53" s="189">
        <f t="shared" si="7"/>
        <v>0</v>
      </c>
      <c r="AU53" s="189">
        <f t="shared" si="8"/>
        <v>0</v>
      </c>
      <c r="AV53" s="189">
        <f t="shared" si="9"/>
        <v>0</v>
      </c>
      <c r="AW53" s="189">
        <f t="shared" si="10"/>
        <v>0</v>
      </c>
      <c r="AX53" s="105"/>
      <c r="AY53" s="105"/>
      <c r="AZ53" s="105"/>
      <c r="BA53" s="105"/>
      <c r="BB53" s="105"/>
      <c r="BC53" s="105">
        <f t="shared" si="11"/>
        <v>0</v>
      </c>
      <c r="BD53" s="105">
        <f t="shared" si="12"/>
        <v>0</v>
      </c>
      <c r="BE53" s="105"/>
      <c r="BF53" s="105"/>
      <c r="BG53" s="105"/>
    </row>
    <row r="54" spans="1:59" ht="14.25" hidden="1" customHeight="1">
      <c r="A54" s="119" t="str">
        <f t="shared" si="2"/>
        <v/>
      </c>
      <c r="B54" s="60" t="str">
        <f>IF(LEN(C54)&gt;0,VLOOKUP($F$8,DATA!$A$4:$A$296,1,FALSE),"")</f>
        <v/>
      </c>
      <c r="C54" s="117"/>
      <c r="D54" s="179"/>
      <c r="E54" s="63"/>
      <c r="F54" s="180"/>
      <c r="G54" s="180"/>
      <c r="H54" s="88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 t="str">
        <f t="shared" si="3"/>
        <v/>
      </c>
      <c r="AO54" s="159"/>
      <c r="AP54" s="188"/>
      <c r="AQ54" s="189">
        <f t="shared" si="4"/>
        <v>0</v>
      </c>
      <c r="AR54" s="189">
        <f t="shared" si="5"/>
        <v>0</v>
      </c>
      <c r="AS54" s="189">
        <f t="shared" si="6"/>
        <v>0</v>
      </c>
      <c r="AT54" s="189">
        <f t="shared" si="7"/>
        <v>0</v>
      </c>
      <c r="AU54" s="189">
        <f t="shared" si="8"/>
        <v>0</v>
      </c>
      <c r="AV54" s="189">
        <f t="shared" si="9"/>
        <v>0</v>
      </c>
      <c r="AW54" s="189">
        <f t="shared" si="10"/>
        <v>0</v>
      </c>
      <c r="AX54" s="105"/>
      <c r="AY54" s="105"/>
      <c r="AZ54" s="105"/>
      <c r="BA54" s="105"/>
      <c r="BB54" s="105"/>
      <c r="BC54" s="105">
        <f t="shared" si="11"/>
        <v>0</v>
      </c>
      <c r="BD54" s="105">
        <f t="shared" si="12"/>
        <v>0</v>
      </c>
      <c r="BE54" s="105"/>
      <c r="BF54" s="105"/>
      <c r="BG54" s="105"/>
    </row>
    <row r="55" spans="1:59" ht="14.25" hidden="1" customHeight="1">
      <c r="A55" s="119" t="str">
        <f t="shared" si="2"/>
        <v/>
      </c>
      <c r="B55" s="60" t="str">
        <f>IF(LEN(C55)&gt;0,VLOOKUP($F$8,DATA!$A$4:$A$296,1,FALSE),"")</f>
        <v/>
      </c>
      <c r="C55" s="117"/>
      <c r="D55" s="179"/>
      <c r="E55" s="63"/>
      <c r="F55" s="180"/>
      <c r="G55" s="180"/>
      <c r="H55" s="88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 t="str">
        <f t="shared" si="3"/>
        <v/>
      </c>
      <c r="AO55" s="159"/>
      <c r="AP55" s="188"/>
      <c r="AQ55" s="189">
        <f t="shared" si="4"/>
        <v>0</v>
      </c>
      <c r="AR55" s="189">
        <f t="shared" si="5"/>
        <v>0</v>
      </c>
      <c r="AS55" s="189">
        <f t="shared" si="6"/>
        <v>0</v>
      </c>
      <c r="AT55" s="189">
        <f t="shared" si="7"/>
        <v>0</v>
      </c>
      <c r="AU55" s="189">
        <f t="shared" si="8"/>
        <v>0</v>
      </c>
      <c r="AV55" s="189">
        <f t="shared" si="9"/>
        <v>0</v>
      </c>
      <c r="AW55" s="189">
        <f t="shared" si="10"/>
        <v>0</v>
      </c>
      <c r="AX55" s="105"/>
      <c r="AY55" s="105"/>
      <c r="AZ55" s="105"/>
      <c r="BA55" s="105"/>
      <c r="BB55" s="105"/>
      <c r="BC55" s="105">
        <f t="shared" si="11"/>
        <v>0</v>
      </c>
      <c r="BD55" s="105">
        <f t="shared" si="12"/>
        <v>0</v>
      </c>
      <c r="BE55" s="105"/>
      <c r="BF55" s="105"/>
      <c r="BG55" s="105"/>
    </row>
    <row r="56" spans="1:59" ht="14.25" hidden="1" customHeight="1">
      <c r="A56" s="119" t="str">
        <f t="shared" si="2"/>
        <v/>
      </c>
      <c r="B56" s="60" t="str">
        <f>IF(LEN(C56)&gt;0,VLOOKUP($F$8,DATA!$A$4:$A$296,1,FALSE),"")</f>
        <v/>
      </c>
      <c r="C56" s="117"/>
      <c r="D56" s="179"/>
      <c r="E56" s="63"/>
      <c r="F56" s="180"/>
      <c r="G56" s="180"/>
      <c r="H56" s="88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 t="str">
        <f t="shared" si="3"/>
        <v/>
      </c>
      <c r="AO56" s="159"/>
      <c r="AP56" s="188"/>
      <c r="AQ56" s="189">
        <f t="shared" si="4"/>
        <v>0</v>
      </c>
      <c r="AR56" s="189">
        <f t="shared" si="5"/>
        <v>0</v>
      </c>
      <c r="AS56" s="189">
        <f t="shared" si="6"/>
        <v>0</v>
      </c>
      <c r="AT56" s="189">
        <f t="shared" si="7"/>
        <v>0</v>
      </c>
      <c r="AU56" s="189">
        <f t="shared" si="8"/>
        <v>0</v>
      </c>
      <c r="AV56" s="189">
        <f t="shared" si="9"/>
        <v>0</v>
      </c>
      <c r="AW56" s="189">
        <f t="shared" si="10"/>
        <v>0</v>
      </c>
      <c r="AX56" s="105"/>
      <c r="AY56" s="105"/>
      <c r="AZ56" s="105"/>
      <c r="BA56" s="105"/>
      <c r="BB56" s="105"/>
      <c r="BC56" s="105">
        <f t="shared" si="11"/>
        <v>0</v>
      </c>
      <c r="BD56" s="105">
        <f t="shared" si="12"/>
        <v>0</v>
      </c>
      <c r="BE56" s="105"/>
      <c r="BF56" s="105"/>
      <c r="BG56" s="105"/>
    </row>
    <row r="57" spans="1:59" ht="14.25" hidden="1" customHeight="1">
      <c r="A57" s="119" t="str">
        <f t="shared" si="2"/>
        <v/>
      </c>
      <c r="B57" s="60" t="str">
        <f>IF(LEN(C57)&gt;0,VLOOKUP($F$8,DATA!$A$4:$A$296,1,FALSE),"")</f>
        <v/>
      </c>
      <c r="C57" s="117"/>
      <c r="D57" s="179"/>
      <c r="E57" s="63"/>
      <c r="F57" s="180"/>
      <c r="G57" s="180"/>
      <c r="H57" s="88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 t="str">
        <f t="shared" si="3"/>
        <v/>
      </c>
      <c r="AO57" s="159"/>
      <c r="AP57" s="188"/>
      <c r="AQ57" s="189">
        <f t="shared" si="4"/>
        <v>0</v>
      </c>
      <c r="AR57" s="189">
        <f t="shared" si="5"/>
        <v>0</v>
      </c>
      <c r="AS57" s="189">
        <f t="shared" si="6"/>
        <v>0</v>
      </c>
      <c r="AT57" s="189">
        <f t="shared" si="7"/>
        <v>0</v>
      </c>
      <c r="AU57" s="189">
        <f t="shared" si="8"/>
        <v>0</v>
      </c>
      <c r="AV57" s="189">
        <f t="shared" si="9"/>
        <v>0</v>
      </c>
      <c r="AW57" s="189">
        <f t="shared" si="10"/>
        <v>0</v>
      </c>
      <c r="AX57" s="105"/>
      <c r="AY57" s="105"/>
      <c r="AZ57" s="105"/>
      <c r="BA57" s="105"/>
      <c r="BB57" s="105"/>
      <c r="BC57" s="105">
        <f t="shared" si="11"/>
        <v>0</v>
      </c>
      <c r="BD57" s="105">
        <f t="shared" si="12"/>
        <v>0</v>
      </c>
      <c r="BE57" s="105"/>
      <c r="BF57" s="105"/>
      <c r="BG57" s="105"/>
    </row>
    <row r="58" spans="1:59" ht="14.25" hidden="1" customHeight="1">
      <c r="A58" s="119" t="str">
        <f t="shared" si="2"/>
        <v/>
      </c>
      <c r="B58" s="60" t="str">
        <f>IF(LEN(C58)&gt;0,VLOOKUP($F$8,DATA!$A$4:$A$296,1,FALSE),"")</f>
        <v/>
      </c>
      <c r="C58" s="117"/>
      <c r="D58" s="179"/>
      <c r="E58" s="63"/>
      <c r="F58" s="180"/>
      <c r="G58" s="180"/>
      <c r="H58" s="88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 t="str">
        <f t="shared" si="3"/>
        <v/>
      </c>
      <c r="AO58" s="159"/>
      <c r="AP58" s="188"/>
      <c r="AQ58" s="189">
        <f t="shared" si="4"/>
        <v>0</v>
      </c>
      <c r="AR58" s="189">
        <f t="shared" si="5"/>
        <v>0</v>
      </c>
      <c r="AS58" s="189">
        <f t="shared" si="6"/>
        <v>0</v>
      </c>
      <c r="AT58" s="189">
        <f t="shared" si="7"/>
        <v>0</v>
      </c>
      <c r="AU58" s="189">
        <f t="shared" si="8"/>
        <v>0</v>
      </c>
      <c r="AV58" s="189">
        <f t="shared" si="9"/>
        <v>0</v>
      </c>
      <c r="AW58" s="189">
        <f t="shared" si="10"/>
        <v>0</v>
      </c>
      <c r="AX58" s="105"/>
      <c r="AY58" s="105"/>
      <c r="AZ58" s="105"/>
      <c r="BA58" s="105"/>
      <c r="BB58" s="105"/>
      <c r="BC58" s="105">
        <f t="shared" si="11"/>
        <v>0</v>
      </c>
      <c r="BD58" s="105">
        <f t="shared" si="12"/>
        <v>0</v>
      </c>
      <c r="BE58" s="105"/>
      <c r="BF58" s="105"/>
      <c r="BG58" s="105"/>
    </row>
    <row r="59" spans="1:59" ht="14.25" hidden="1" customHeight="1">
      <c r="A59" s="119" t="str">
        <f t="shared" si="2"/>
        <v/>
      </c>
      <c r="B59" s="60" t="str">
        <f>IF(LEN(C59)&gt;0,VLOOKUP($F$8,DATA!$A$4:$A$296,1,FALSE),"")</f>
        <v/>
      </c>
      <c r="C59" s="117"/>
      <c r="D59" s="179"/>
      <c r="E59" s="63"/>
      <c r="F59" s="180"/>
      <c r="G59" s="180"/>
      <c r="H59" s="88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 t="str">
        <f t="shared" si="3"/>
        <v/>
      </c>
      <c r="AO59" s="159"/>
      <c r="AP59" s="188"/>
      <c r="AQ59" s="189">
        <f t="shared" si="4"/>
        <v>0</v>
      </c>
      <c r="AR59" s="189">
        <f t="shared" si="5"/>
        <v>0</v>
      </c>
      <c r="AS59" s="189">
        <f t="shared" si="6"/>
        <v>0</v>
      </c>
      <c r="AT59" s="189">
        <f t="shared" si="7"/>
        <v>0</v>
      </c>
      <c r="AU59" s="189">
        <f t="shared" si="8"/>
        <v>0</v>
      </c>
      <c r="AV59" s="189">
        <f t="shared" si="9"/>
        <v>0</v>
      </c>
      <c r="AW59" s="189">
        <f t="shared" si="10"/>
        <v>0</v>
      </c>
      <c r="AX59" s="105"/>
      <c r="AY59" s="105"/>
      <c r="AZ59" s="105"/>
      <c r="BA59" s="105"/>
      <c r="BB59" s="105"/>
      <c r="BC59" s="105">
        <f t="shared" si="11"/>
        <v>0</v>
      </c>
      <c r="BD59" s="105">
        <f t="shared" si="12"/>
        <v>0</v>
      </c>
      <c r="BE59" s="105"/>
      <c r="BF59" s="105"/>
      <c r="BG59" s="105"/>
    </row>
    <row r="60" spans="1:59" ht="14.25" hidden="1" customHeight="1">
      <c r="A60" s="119" t="str">
        <f t="shared" si="2"/>
        <v/>
      </c>
      <c r="B60" s="60" t="str">
        <f>IF(LEN(C60)&gt;0,VLOOKUP($F$8,DATA!$A$4:$A$296,1,FALSE),"")</f>
        <v/>
      </c>
      <c r="C60" s="117"/>
      <c r="D60" s="179"/>
      <c r="E60" s="63"/>
      <c r="F60" s="180"/>
      <c r="G60" s="180"/>
      <c r="H60" s="88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 t="str">
        <f t="shared" si="3"/>
        <v/>
      </c>
      <c r="AO60" s="159"/>
      <c r="AP60" s="188"/>
      <c r="AQ60" s="189">
        <f t="shared" si="4"/>
        <v>0</v>
      </c>
      <c r="AR60" s="189">
        <f t="shared" si="5"/>
        <v>0</v>
      </c>
      <c r="AS60" s="189">
        <f t="shared" si="6"/>
        <v>0</v>
      </c>
      <c r="AT60" s="189">
        <f t="shared" si="7"/>
        <v>0</v>
      </c>
      <c r="AU60" s="189">
        <f t="shared" si="8"/>
        <v>0</v>
      </c>
      <c r="AV60" s="189">
        <f t="shared" si="9"/>
        <v>0</v>
      </c>
      <c r="AW60" s="189">
        <f t="shared" si="10"/>
        <v>0</v>
      </c>
      <c r="AX60" s="105"/>
      <c r="AY60" s="105"/>
      <c r="AZ60" s="105"/>
      <c r="BA60" s="105"/>
      <c r="BB60" s="105"/>
      <c r="BC60" s="105">
        <f t="shared" si="11"/>
        <v>0</v>
      </c>
      <c r="BD60" s="105">
        <f t="shared" si="12"/>
        <v>0</v>
      </c>
      <c r="BE60" s="105"/>
      <c r="BF60" s="105"/>
      <c r="BG60" s="105"/>
    </row>
    <row r="61" spans="1:59" ht="14.25" hidden="1" customHeight="1">
      <c r="A61" s="119" t="str">
        <f t="shared" si="2"/>
        <v/>
      </c>
      <c r="B61" s="60" t="str">
        <f>IF(LEN(C61)&gt;0,VLOOKUP($F$8,DATA!$A$4:$A$296,1,FALSE),"")</f>
        <v/>
      </c>
      <c r="C61" s="117"/>
      <c r="D61" s="179"/>
      <c r="E61" s="63"/>
      <c r="F61" s="180"/>
      <c r="G61" s="180"/>
      <c r="H61" s="88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 t="str">
        <f t="shared" si="3"/>
        <v/>
      </c>
      <c r="AO61" s="159"/>
      <c r="AP61" s="188"/>
      <c r="AQ61" s="189">
        <f t="shared" si="4"/>
        <v>0</v>
      </c>
      <c r="AR61" s="189">
        <f t="shared" si="5"/>
        <v>0</v>
      </c>
      <c r="AS61" s="189">
        <f t="shared" si="6"/>
        <v>0</v>
      </c>
      <c r="AT61" s="189">
        <f t="shared" si="7"/>
        <v>0</v>
      </c>
      <c r="AU61" s="189">
        <f t="shared" si="8"/>
        <v>0</v>
      </c>
      <c r="AV61" s="189">
        <f t="shared" si="9"/>
        <v>0</v>
      </c>
      <c r="AW61" s="189">
        <f t="shared" si="10"/>
        <v>0</v>
      </c>
      <c r="AX61" s="105"/>
      <c r="AY61" s="105"/>
      <c r="AZ61" s="105"/>
      <c r="BA61" s="105"/>
      <c r="BB61" s="105"/>
      <c r="BC61" s="105">
        <f t="shared" si="11"/>
        <v>0</v>
      </c>
      <c r="BD61" s="105">
        <f t="shared" si="12"/>
        <v>0</v>
      </c>
      <c r="BE61" s="105"/>
      <c r="BF61" s="105"/>
      <c r="BG61" s="105"/>
    </row>
    <row r="62" spans="1:59" ht="14.25" hidden="1" customHeight="1">
      <c r="A62" s="119" t="str">
        <f t="shared" si="2"/>
        <v/>
      </c>
      <c r="B62" s="60" t="str">
        <f>IF(LEN(C62)&gt;0,VLOOKUP($F$8,DATA!$A$4:$A$296,1,FALSE),"")</f>
        <v/>
      </c>
      <c r="C62" s="117"/>
      <c r="D62" s="179"/>
      <c r="E62" s="63"/>
      <c r="F62" s="180"/>
      <c r="G62" s="180"/>
      <c r="H62" s="88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 t="str">
        <f t="shared" si="3"/>
        <v/>
      </c>
      <c r="AO62" s="159"/>
      <c r="AP62" s="188"/>
      <c r="AQ62" s="189">
        <f t="shared" si="4"/>
        <v>0</v>
      </c>
      <c r="AR62" s="189">
        <f t="shared" si="5"/>
        <v>0</v>
      </c>
      <c r="AS62" s="189">
        <f t="shared" si="6"/>
        <v>0</v>
      </c>
      <c r="AT62" s="189">
        <f t="shared" si="7"/>
        <v>0</v>
      </c>
      <c r="AU62" s="189">
        <f t="shared" si="8"/>
        <v>0</v>
      </c>
      <c r="AV62" s="189">
        <f t="shared" si="9"/>
        <v>0</v>
      </c>
      <c r="AW62" s="189">
        <f t="shared" si="10"/>
        <v>0</v>
      </c>
      <c r="AX62" s="105"/>
      <c r="AY62" s="105"/>
      <c r="AZ62" s="105"/>
      <c r="BA62" s="105"/>
      <c r="BB62" s="105"/>
      <c r="BC62" s="105">
        <f t="shared" si="11"/>
        <v>0</v>
      </c>
      <c r="BD62" s="105">
        <f t="shared" si="12"/>
        <v>0</v>
      </c>
      <c r="BE62" s="105"/>
      <c r="BF62" s="105"/>
      <c r="BG62" s="105"/>
    </row>
    <row r="63" spans="1:59" ht="14.25" hidden="1" customHeight="1">
      <c r="A63" s="119" t="str">
        <f t="shared" si="2"/>
        <v/>
      </c>
      <c r="B63" s="60" t="str">
        <f>IF(LEN(C63)&gt;0,VLOOKUP($F$8,DATA!$A$4:$A$296,1,FALSE),"")</f>
        <v/>
      </c>
      <c r="C63" s="117"/>
      <c r="D63" s="179"/>
      <c r="E63" s="63"/>
      <c r="F63" s="180"/>
      <c r="G63" s="180"/>
      <c r="H63" s="88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 t="str">
        <f t="shared" si="3"/>
        <v/>
      </c>
      <c r="AO63" s="159"/>
      <c r="AP63" s="188"/>
      <c r="AQ63" s="189">
        <f t="shared" si="4"/>
        <v>0</v>
      </c>
      <c r="AR63" s="189">
        <f t="shared" si="5"/>
        <v>0</v>
      </c>
      <c r="AS63" s="189">
        <f t="shared" si="6"/>
        <v>0</v>
      </c>
      <c r="AT63" s="189">
        <f t="shared" si="7"/>
        <v>0</v>
      </c>
      <c r="AU63" s="189">
        <f t="shared" si="8"/>
        <v>0</v>
      </c>
      <c r="AV63" s="189">
        <f t="shared" si="9"/>
        <v>0</v>
      </c>
      <c r="AW63" s="189">
        <f t="shared" si="10"/>
        <v>0</v>
      </c>
      <c r="AX63" s="105"/>
      <c r="AY63" s="105"/>
      <c r="AZ63" s="105"/>
      <c r="BA63" s="105"/>
      <c r="BB63" s="105"/>
      <c r="BC63" s="105">
        <f t="shared" si="11"/>
        <v>0</v>
      </c>
      <c r="BD63" s="105">
        <f t="shared" si="12"/>
        <v>0</v>
      </c>
      <c r="BE63" s="105"/>
      <c r="BF63" s="105"/>
      <c r="BG63" s="105"/>
    </row>
    <row r="64" spans="1:59" ht="14.25" hidden="1" customHeight="1">
      <c r="A64" s="119" t="str">
        <f t="shared" si="2"/>
        <v/>
      </c>
      <c r="B64" s="60" t="str">
        <f>IF(LEN(C64)&gt;0,VLOOKUP($F$8,DATA!$A$4:$A$296,1,FALSE),"")</f>
        <v/>
      </c>
      <c r="C64" s="117"/>
      <c r="D64" s="179"/>
      <c r="E64" s="63"/>
      <c r="F64" s="180"/>
      <c r="G64" s="180"/>
      <c r="H64" s="88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 t="str">
        <f t="shared" si="3"/>
        <v/>
      </c>
      <c r="AO64" s="159"/>
      <c r="AP64" s="188"/>
      <c r="AQ64" s="189">
        <f t="shared" si="4"/>
        <v>0</v>
      </c>
      <c r="AR64" s="189">
        <f t="shared" si="5"/>
        <v>0</v>
      </c>
      <c r="AS64" s="189">
        <f t="shared" si="6"/>
        <v>0</v>
      </c>
      <c r="AT64" s="189">
        <f t="shared" si="7"/>
        <v>0</v>
      </c>
      <c r="AU64" s="189">
        <f t="shared" si="8"/>
        <v>0</v>
      </c>
      <c r="AV64" s="189">
        <f t="shared" si="9"/>
        <v>0</v>
      </c>
      <c r="AW64" s="189">
        <f t="shared" si="10"/>
        <v>0</v>
      </c>
      <c r="AX64" s="105"/>
      <c r="AY64" s="105"/>
      <c r="AZ64" s="105"/>
      <c r="BA64" s="105"/>
      <c r="BB64" s="105"/>
      <c r="BC64" s="105">
        <f t="shared" si="11"/>
        <v>0</v>
      </c>
      <c r="BD64" s="105">
        <f t="shared" si="12"/>
        <v>0</v>
      </c>
      <c r="BE64" s="105"/>
      <c r="BF64" s="105"/>
      <c r="BG64" s="105"/>
    </row>
    <row r="65" spans="1:59" ht="14.25" hidden="1" customHeight="1">
      <c r="A65" s="119" t="str">
        <f t="shared" si="2"/>
        <v/>
      </c>
      <c r="B65" s="60" t="str">
        <f>IF(LEN(C65)&gt;0,VLOOKUP($F$8,DATA!$A$4:$A$296,1,FALSE),"")</f>
        <v/>
      </c>
      <c r="C65" s="117"/>
      <c r="D65" s="179"/>
      <c r="E65" s="63"/>
      <c r="F65" s="180"/>
      <c r="G65" s="180"/>
      <c r="H65" s="88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 t="str">
        <f t="shared" si="3"/>
        <v/>
      </c>
      <c r="AO65" s="159"/>
      <c r="AP65" s="188"/>
      <c r="AQ65" s="189">
        <f t="shared" si="4"/>
        <v>0</v>
      </c>
      <c r="AR65" s="189">
        <f t="shared" si="5"/>
        <v>0</v>
      </c>
      <c r="AS65" s="189">
        <f t="shared" si="6"/>
        <v>0</v>
      </c>
      <c r="AT65" s="189">
        <f t="shared" si="7"/>
        <v>0</v>
      </c>
      <c r="AU65" s="189">
        <f t="shared" si="8"/>
        <v>0</v>
      </c>
      <c r="AV65" s="189">
        <f t="shared" si="9"/>
        <v>0</v>
      </c>
      <c r="AW65" s="189">
        <f t="shared" si="10"/>
        <v>0</v>
      </c>
      <c r="AX65" s="105"/>
      <c r="AY65" s="105"/>
      <c r="AZ65" s="105"/>
      <c r="BA65" s="105"/>
      <c r="BB65" s="105"/>
      <c r="BC65" s="105">
        <f t="shared" si="11"/>
        <v>0</v>
      </c>
      <c r="BD65" s="105">
        <f t="shared" si="12"/>
        <v>0</v>
      </c>
      <c r="BE65" s="105"/>
      <c r="BF65" s="105"/>
      <c r="BG65" s="105"/>
    </row>
    <row r="66" spans="1:59" ht="14.25" hidden="1" customHeight="1">
      <c r="A66" s="119" t="str">
        <f t="shared" si="2"/>
        <v/>
      </c>
      <c r="B66" s="60" t="str">
        <f>IF(LEN(C66)&gt;0,VLOOKUP($F$8,DATA!$A$4:$A$296,1,FALSE),"")</f>
        <v/>
      </c>
      <c r="C66" s="117"/>
      <c r="D66" s="179"/>
      <c r="E66" s="63"/>
      <c r="F66" s="180"/>
      <c r="G66" s="180"/>
      <c r="H66" s="88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 t="str">
        <f t="shared" si="3"/>
        <v/>
      </c>
      <c r="AO66" s="159"/>
      <c r="AP66" s="188"/>
      <c r="AQ66" s="189">
        <f t="shared" si="4"/>
        <v>0</v>
      </c>
      <c r="AR66" s="189">
        <f t="shared" si="5"/>
        <v>0</v>
      </c>
      <c r="AS66" s="189">
        <f t="shared" si="6"/>
        <v>0</v>
      </c>
      <c r="AT66" s="189">
        <f t="shared" si="7"/>
        <v>0</v>
      </c>
      <c r="AU66" s="189">
        <f t="shared" si="8"/>
        <v>0</v>
      </c>
      <c r="AV66" s="189">
        <f t="shared" si="9"/>
        <v>0</v>
      </c>
      <c r="AW66" s="189">
        <f t="shared" si="10"/>
        <v>0</v>
      </c>
      <c r="AX66" s="105"/>
      <c r="AY66" s="105"/>
      <c r="AZ66" s="105"/>
      <c r="BA66" s="105"/>
      <c r="BB66" s="105"/>
      <c r="BC66" s="105">
        <f t="shared" si="11"/>
        <v>0</v>
      </c>
      <c r="BD66" s="105">
        <f t="shared" si="12"/>
        <v>0</v>
      </c>
      <c r="BE66" s="105"/>
      <c r="BF66" s="105"/>
      <c r="BG66" s="105"/>
    </row>
    <row r="67" spans="1:59" ht="14.25" hidden="1" customHeight="1">
      <c r="A67" s="119" t="str">
        <f t="shared" si="2"/>
        <v/>
      </c>
      <c r="B67" s="60" t="str">
        <f>IF(LEN(C67)&gt;0,VLOOKUP($F$8,DATA!$A$4:$A$296,1,FALSE),"")</f>
        <v/>
      </c>
      <c r="C67" s="117"/>
      <c r="D67" s="179"/>
      <c r="E67" s="63"/>
      <c r="F67" s="180"/>
      <c r="G67" s="180"/>
      <c r="H67" s="88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 t="str">
        <f t="shared" si="3"/>
        <v/>
      </c>
      <c r="AO67" s="159"/>
      <c r="AP67" s="188"/>
      <c r="AQ67" s="189">
        <f t="shared" si="4"/>
        <v>0</v>
      </c>
      <c r="AR67" s="189">
        <f t="shared" si="5"/>
        <v>0</v>
      </c>
      <c r="AS67" s="189">
        <f t="shared" si="6"/>
        <v>0</v>
      </c>
      <c r="AT67" s="189">
        <f t="shared" si="7"/>
        <v>0</v>
      </c>
      <c r="AU67" s="189">
        <f t="shared" si="8"/>
        <v>0</v>
      </c>
      <c r="AV67" s="189">
        <f t="shared" si="9"/>
        <v>0</v>
      </c>
      <c r="AW67" s="189">
        <f t="shared" si="10"/>
        <v>0</v>
      </c>
      <c r="AX67" s="105"/>
      <c r="AY67" s="105"/>
      <c r="AZ67" s="105"/>
      <c r="BA67" s="105"/>
      <c r="BB67" s="105"/>
      <c r="BC67" s="105">
        <f t="shared" si="11"/>
        <v>0</v>
      </c>
      <c r="BD67" s="105">
        <f t="shared" si="12"/>
        <v>0</v>
      </c>
      <c r="BE67" s="105"/>
      <c r="BF67" s="105"/>
      <c r="BG67" s="105"/>
    </row>
    <row r="68" spans="1:59" ht="14.25" hidden="1" customHeight="1">
      <c r="A68" s="119" t="str">
        <f t="shared" si="2"/>
        <v/>
      </c>
      <c r="B68" s="60" t="str">
        <f>IF(LEN(C68)&gt;0,VLOOKUP($F$8,DATA!$A$4:$A$296,1,FALSE),"")</f>
        <v/>
      </c>
      <c r="C68" s="117"/>
      <c r="D68" s="179"/>
      <c r="E68" s="63"/>
      <c r="F68" s="180"/>
      <c r="G68" s="180"/>
      <c r="H68" s="88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 t="str">
        <f t="shared" si="3"/>
        <v/>
      </c>
      <c r="AO68" s="159"/>
      <c r="AP68" s="188"/>
      <c r="AQ68" s="189">
        <f t="shared" si="4"/>
        <v>0</v>
      </c>
      <c r="AR68" s="189">
        <f t="shared" si="5"/>
        <v>0</v>
      </c>
      <c r="AS68" s="189">
        <f t="shared" si="6"/>
        <v>0</v>
      </c>
      <c r="AT68" s="189">
        <f t="shared" si="7"/>
        <v>0</v>
      </c>
      <c r="AU68" s="189">
        <f t="shared" si="8"/>
        <v>0</v>
      </c>
      <c r="AV68" s="189">
        <f t="shared" si="9"/>
        <v>0</v>
      </c>
      <c r="AW68" s="189">
        <f t="shared" si="10"/>
        <v>0</v>
      </c>
      <c r="AX68" s="105"/>
      <c r="AY68" s="105"/>
      <c r="AZ68" s="105"/>
      <c r="BA68" s="105"/>
      <c r="BB68" s="105"/>
      <c r="BC68" s="105">
        <f t="shared" si="11"/>
        <v>0</v>
      </c>
      <c r="BD68" s="105">
        <f t="shared" si="12"/>
        <v>0</v>
      </c>
      <c r="BE68" s="105"/>
      <c r="BF68" s="105"/>
      <c r="BG68" s="105"/>
    </row>
    <row r="69" spans="1:59" ht="14.25" hidden="1" customHeight="1">
      <c r="A69" s="119" t="str">
        <f t="shared" si="2"/>
        <v/>
      </c>
      <c r="B69" s="60" t="str">
        <f>IF(LEN(C69)&gt;0,VLOOKUP($F$8,DATA!$A$4:$A$296,1,FALSE),"")</f>
        <v/>
      </c>
      <c r="C69" s="117"/>
      <c r="D69" s="179"/>
      <c r="E69" s="63"/>
      <c r="F69" s="180"/>
      <c r="G69" s="180"/>
      <c r="H69" s="88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 t="str">
        <f t="shared" si="3"/>
        <v/>
      </c>
      <c r="AO69" s="159"/>
      <c r="AP69" s="188"/>
      <c r="AQ69" s="189">
        <f t="shared" si="4"/>
        <v>0</v>
      </c>
      <c r="AR69" s="189">
        <f t="shared" si="5"/>
        <v>0</v>
      </c>
      <c r="AS69" s="189">
        <f t="shared" si="6"/>
        <v>0</v>
      </c>
      <c r="AT69" s="189">
        <f t="shared" si="7"/>
        <v>0</v>
      </c>
      <c r="AU69" s="189">
        <f t="shared" si="8"/>
        <v>0</v>
      </c>
      <c r="AV69" s="189">
        <f t="shared" si="9"/>
        <v>0</v>
      </c>
      <c r="AW69" s="189">
        <f t="shared" si="10"/>
        <v>0</v>
      </c>
      <c r="AX69" s="105"/>
      <c r="AY69" s="105"/>
      <c r="AZ69" s="105"/>
      <c r="BA69" s="105"/>
      <c r="BB69" s="105"/>
      <c r="BC69" s="105">
        <f t="shared" si="11"/>
        <v>0</v>
      </c>
      <c r="BD69" s="105">
        <f t="shared" si="12"/>
        <v>0</v>
      </c>
      <c r="BE69" s="105"/>
      <c r="BF69" s="105"/>
      <c r="BG69" s="105"/>
    </row>
    <row r="70" spans="1:59" ht="14.25" hidden="1" customHeight="1">
      <c r="A70" s="119" t="str">
        <f t="shared" si="2"/>
        <v/>
      </c>
      <c r="B70" s="60" t="str">
        <f>IF(LEN(C70)&gt;0,VLOOKUP($F$8,DATA!$A$4:$A$296,1,FALSE),"")</f>
        <v/>
      </c>
      <c r="C70" s="117"/>
      <c r="D70" s="179"/>
      <c r="E70" s="63"/>
      <c r="F70" s="180"/>
      <c r="G70" s="180"/>
      <c r="H70" s="88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 t="str">
        <f t="shared" si="3"/>
        <v/>
      </c>
      <c r="AO70" s="159"/>
      <c r="AP70" s="188"/>
      <c r="AQ70" s="189">
        <f t="shared" si="4"/>
        <v>0</v>
      </c>
      <c r="AR70" s="189">
        <f t="shared" si="5"/>
        <v>0</v>
      </c>
      <c r="AS70" s="189">
        <f t="shared" si="6"/>
        <v>0</v>
      </c>
      <c r="AT70" s="189">
        <f t="shared" si="7"/>
        <v>0</v>
      </c>
      <c r="AU70" s="189">
        <f t="shared" si="8"/>
        <v>0</v>
      </c>
      <c r="AV70" s="189">
        <f t="shared" si="9"/>
        <v>0</v>
      </c>
      <c r="AW70" s="189">
        <f t="shared" si="10"/>
        <v>0</v>
      </c>
      <c r="AX70" s="105"/>
      <c r="AY70" s="105"/>
      <c r="AZ70" s="105"/>
      <c r="BA70" s="105"/>
      <c r="BB70" s="105"/>
      <c r="BC70" s="105">
        <f t="shared" si="11"/>
        <v>0</v>
      </c>
      <c r="BD70" s="105">
        <f t="shared" si="12"/>
        <v>0</v>
      </c>
      <c r="BE70" s="105"/>
      <c r="BF70" s="105"/>
      <c r="BG70" s="105"/>
    </row>
    <row r="71" spans="1:59" ht="14.25" hidden="1" customHeight="1">
      <c r="A71" s="119" t="str">
        <f t="shared" si="2"/>
        <v/>
      </c>
      <c r="B71" s="60" t="str">
        <f>IF(LEN(C71)&gt;0,VLOOKUP($F$8,DATA!$A$4:$A$296,1,FALSE),"")</f>
        <v/>
      </c>
      <c r="C71" s="117"/>
      <c r="D71" s="179"/>
      <c r="E71" s="63"/>
      <c r="F71" s="180"/>
      <c r="G71" s="180"/>
      <c r="H71" s="88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 t="str">
        <f t="shared" si="3"/>
        <v/>
      </c>
      <c r="AO71" s="159"/>
      <c r="AP71" s="188"/>
      <c r="AQ71" s="189">
        <f t="shared" si="4"/>
        <v>0</v>
      </c>
      <c r="AR71" s="189">
        <f t="shared" si="5"/>
        <v>0</v>
      </c>
      <c r="AS71" s="189">
        <f t="shared" si="6"/>
        <v>0</v>
      </c>
      <c r="AT71" s="189">
        <f t="shared" si="7"/>
        <v>0</v>
      </c>
      <c r="AU71" s="189">
        <f t="shared" si="8"/>
        <v>0</v>
      </c>
      <c r="AV71" s="189">
        <f t="shared" si="9"/>
        <v>0</v>
      </c>
      <c r="AW71" s="189">
        <f t="shared" si="10"/>
        <v>0</v>
      </c>
      <c r="AX71" s="105"/>
      <c r="AY71" s="105"/>
      <c r="AZ71" s="105"/>
      <c r="BA71" s="105"/>
      <c r="BB71" s="105"/>
      <c r="BC71" s="105">
        <f t="shared" si="11"/>
        <v>0</v>
      </c>
      <c r="BD71" s="105">
        <f t="shared" si="12"/>
        <v>0</v>
      </c>
      <c r="BE71" s="105"/>
      <c r="BF71" s="105"/>
      <c r="BG71" s="105"/>
    </row>
    <row r="72" spans="1:59" ht="14.25" hidden="1" customHeight="1">
      <c r="A72" s="119" t="str">
        <f t="shared" si="2"/>
        <v/>
      </c>
      <c r="B72" s="60" t="str">
        <f>IF(LEN(C72)&gt;0,VLOOKUP($F$8,DATA!$A$4:$A$296,1,FALSE),"")</f>
        <v/>
      </c>
      <c r="C72" s="117"/>
      <c r="D72" s="179"/>
      <c r="E72" s="63"/>
      <c r="F72" s="180"/>
      <c r="G72" s="180"/>
      <c r="H72" s="88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 t="str">
        <f t="shared" si="3"/>
        <v/>
      </c>
      <c r="AO72" s="159"/>
      <c r="AP72" s="188"/>
      <c r="AQ72" s="189">
        <f t="shared" si="4"/>
        <v>0</v>
      </c>
      <c r="AR72" s="189">
        <f t="shared" si="5"/>
        <v>0</v>
      </c>
      <c r="AS72" s="189">
        <f t="shared" si="6"/>
        <v>0</v>
      </c>
      <c r="AT72" s="189">
        <f t="shared" si="7"/>
        <v>0</v>
      </c>
      <c r="AU72" s="189">
        <f t="shared" si="8"/>
        <v>0</v>
      </c>
      <c r="AV72" s="189">
        <f t="shared" si="9"/>
        <v>0</v>
      </c>
      <c r="AW72" s="189">
        <f t="shared" si="10"/>
        <v>0</v>
      </c>
      <c r="AX72" s="105"/>
      <c r="AY72" s="105"/>
      <c r="AZ72" s="105"/>
      <c r="BA72" s="105"/>
      <c r="BB72" s="105"/>
      <c r="BC72" s="105">
        <f t="shared" si="11"/>
        <v>0</v>
      </c>
      <c r="BD72" s="105">
        <f t="shared" si="12"/>
        <v>0</v>
      </c>
      <c r="BE72" s="105"/>
      <c r="BF72" s="105"/>
      <c r="BG72" s="105"/>
    </row>
    <row r="73" spans="1:59" ht="14.25" hidden="1" customHeight="1">
      <c r="A73" s="119" t="str">
        <f t="shared" si="2"/>
        <v/>
      </c>
      <c r="B73" s="60" t="str">
        <f>IF(LEN(C73)&gt;0,VLOOKUP($F$8,DATA!$A$4:$A$296,1,FALSE),"")</f>
        <v/>
      </c>
      <c r="C73" s="117"/>
      <c r="D73" s="179"/>
      <c r="E73" s="63"/>
      <c r="F73" s="180"/>
      <c r="G73" s="180"/>
      <c r="H73" s="88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 t="str">
        <f t="shared" si="3"/>
        <v/>
      </c>
      <c r="AO73" s="159"/>
      <c r="AP73" s="188"/>
      <c r="AQ73" s="189">
        <f t="shared" si="4"/>
        <v>0</v>
      </c>
      <c r="AR73" s="189">
        <f t="shared" si="5"/>
        <v>0</v>
      </c>
      <c r="AS73" s="189">
        <f t="shared" si="6"/>
        <v>0</v>
      </c>
      <c r="AT73" s="189">
        <f t="shared" si="7"/>
        <v>0</v>
      </c>
      <c r="AU73" s="189">
        <f t="shared" si="8"/>
        <v>0</v>
      </c>
      <c r="AV73" s="189">
        <f t="shared" si="9"/>
        <v>0</v>
      </c>
      <c r="AW73" s="189">
        <f t="shared" si="10"/>
        <v>0</v>
      </c>
      <c r="AX73" s="105"/>
      <c r="AY73" s="105"/>
      <c r="AZ73" s="105"/>
      <c r="BA73" s="105"/>
      <c r="BB73" s="105"/>
      <c r="BC73" s="105">
        <f t="shared" si="11"/>
        <v>0</v>
      </c>
      <c r="BD73" s="105">
        <f t="shared" si="12"/>
        <v>0</v>
      </c>
      <c r="BE73" s="105"/>
      <c r="BF73" s="105"/>
      <c r="BG73" s="105"/>
    </row>
    <row r="74" spans="1:59" ht="14.25" hidden="1" customHeight="1">
      <c r="A74" s="119" t="str">
        <f t="shared" si="2"/>
        <v/>
      </c>
      <c r="B74" s="60" t="str">
        <f>IF(LEN(C74)&gt;0,VLOOKUP($F$8,DATA!$A$4:$A$296,1,FALSE),"")</f>
        <v/>
      </c>
      <c r="C74" s="117"/>
      <c r="D74" s="179"/>
      <c r="E74" s="63"/>
      <c r="F74" s="180"/>
      <c r="G74" s="180"/>
      <c r="H74" s="88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 t="str">
        <f t="shared" si="3"/>
        <v/>
      </c>
      <c r="AO74" s="159"/>
      <c r="AP74" s="188"/>
      <c r="AQ74" s="189">
        <f t="shared" si="4"/>
        <v>0</v>
      </c>
      <c r="AR74" s="189">
        <f t="shared" si="5"/>
        <v>0</v>
      </c>
      <c r="AS74" s="189">
        <f t="shared" si="6"/>
        <v>0</v>
      </c>
      <c r="AT74" s="189">
        <f t="shared" si="7"/>
        <v>0</v>
      </c>
      <c r="AU74" s="189">
        <f t="shared" si="8"/>
        <v>0</v>
      </c>
      <c r="AV74" s="189">
        <f t="shared" si="9"/>
        <v>0</v>
      </c>
      <c r="AW74" s="189">
        <f t="shared" si="10"/>
        <v>0</v>
      </c>
      <c r="AX74" s="105"/>
      <c r="AY74" s="105"/>
      <c r="AZ74" s="105"/>
      <c r="BA74" s="105"/>
      <c r="BB74" s="105"/>
      <c r="BC74" s="105">
        <f t="shared" si="11"/>
        <v>0</v>
      </c>
      <c r="BD74" s="105">
        <f t="shared" si="12"/>
        <v>0</v>
      </c>
      <c r="BE74" s="105"/>
      <c r="BF74" s="105"/>
      <c r="BG74" s="105"/>
    </row>
    <row r="75" spans="1:59" ht="14.25" hidden="1" customHeight="1">
      <c r="A75" s="119" t="str">
        <f t="shared" si="2"/>
        <v/>
      </c>
      <c r="B75" s="60" t="str">
        <f>IF(LEN(C75)&gt;0,VLOOKUP($F$8,DATA!$A$4:$A$296,1,FALSE),"")</f>
        <v/>
      </c>
      <c r="C75" s="117"/>
      <c r="D75" s="179"/>
      <c r="E75" s="63"/>
      <c r="F75" s="180"/>
      <c r="G75" s="180"/>
      <c r="H75" s="88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 t="str">
        <f t="shared" si="3"/>
        <v/>
      </c>
      <c r="AO75" s="159"/>
      <c r="AP75" s="188"/>
      <c r="AQ75" s="189">
        <f t="shared" si="4"/>
        <v>0</v>
      </c>
      <c r="AR75" s="189">
        <f t="shared" si="5"/>
        <v>0</v>
      </c>
      <c r="AS75" s="189">
        <f t="shared" si="6"/>
        <v>0</v>
      </c>
      <c r="AT75" s="189">
        <f t="shared" si="7"/>
        <v>0</v>
      </c>
      <c r="AU75" s="189">
        <f t="shared" si="8"/>
        <v>0</v>
      </c>
      <c r="AV75" s="189">
        <f t="shared" si="9"/>
        <v>0</v>
      </c>
      <c r="AW75" s="189">
        <f t="shared" si="10"/>
        <v>0</v>
      </c>
      <c r="AX75" s="105"/>
      <c r="AY75" s="105"/>
      <c r="AZ75" s="105"/>
      <c r="BA75" s="105"/>
      <c r="BB75" s="105"/>
      <c r="BC75" s="105">
        <f t="shared" si="11"/>
        <v>0</v>
      </c>
      <c r="BD75" s="105">
        <f t="shared" si="12"/>
        <v>0</v>
      </c>
      <c r="BE75" s="105"/>
      <c r="BF75" s="105"/>
      <c r="BG75" s="105"/>
    </row>
    <row r="76" spans="1:59" ht="14.25" hidden="1" customHeight="1">
      <c r="A76" s="119" t="str">
        <f t="shared" si="2"/>
        <v/>
      </c>
      <c r="B76" s="60" t="str">
        <f>IF(LEN(C76)&gt;0,VLOOKUP($F$8,DATA!$A$4:$A$296,1,FALSE),"")</f>
        <v/>
      </c>
      <c r="C76" s="117"/>
      <c r="D76" s="179"/>
      <c r="E76" s="63"/>
      <c r="F76" s="180"/>
      <c r="G76" s="180"/>
      <c r="H76" s="88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 t="str">
        <f t="shared" si="3"/>
        <v/>
      </c>
      <c r="AO76" s="159"/>
      <c r="AP76" s="188"/>
      <c r="AQ76" s="189">
        <f t="shared" si="4"/>
        <v>0</v>
      </c>
      <c r="AR76" s="189">
        <f t="shared" si="5"/>
        <v>0</v>
      </c>
      <c r="AS76" s="189">
        <f t="shared" si="6"/>
        <v>0</v>
      </c>
      <c r="AT76" s="189">
        <f t="shared" si="7"/>
        <v>0</v>
      </c>
      <c r="AU76" s="189">
        <f t="shared" si="8"/>
        <v>0</v>
      </c>
      <c r="AV76" s="189">
        <f t="shared" si="9"/>
        <v>0</v>
      </c>
      <c r="AW76" s="189">
        <f t="shared" si="10"/>
        <v>0</v>
      </c>
      <c r="AX76" s="105"/>
      <c r="AY76" s="105"/>
      <c r="AZ76" s="105"/>
      <c r="BA76" s="105"/>
      <c r="BB76" s="105"/>
      <c r="BC76" s="105">
        <f t="shared" si="11"/>
        <v>0</v>
      </c>
      <c r="BD76" s="105">
        <f t="shared" si="12"/>
        <v>0</v>
      </c>
      <c r="BE76" s="105"/>
      <c r="BF76" s="105"/>
      <c r="BG76" s="105"/>
    </row>
    <row r="77" spans="1:59" ht="14.25" hidden="1" customHeight="1">
      <c r="A77" s="119" t="str">
        <f t="shared" si="2"/>
        <v/>
      </c>
      <c r="B77" s="60" t="str">
        <f>IF(LEN(C77)&gt;0,VLOOKUP($F$8,DATA!$A$4:$A$296,1,FALSE),"")</f>
        <v/>
      </c>
      <c r="C77" s="117"/>
      <c r="D77" s="179"/>
      <c r="E77" s="63"/>
      <c r="F77" s="180"/>
      <c r="G77" s="180"/>
      <c r="H77" s="88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 t="str">
        <f t="shared" si="3"/>
        <v/>
      </c>
      <c r="AO77" s="159"/>
      <c r="AP77" s="188"/>
      <c r="AQ77" s="189">
        <f t="shared" si="4"/>
        <v>0</v>
      </c>
      <c r="AR77" s="189">
        <f t="shared" si="5"/>
        <v>0</v>
      </c>
      <c r="AS77" s="189">
        <f t="shared" si="6"/>
        <v>0</v>
      </c>
      <c r="AT77" s="189">
        <f t="shared" si="7"/>
        <v>0</v>
      </c>
      <c r="AU77" s="189">
        <f t="shared" si="8"/>
        <v>0</v>
      </c>
      <c r="AV77" s="189">
        <f t="shared" si="9"/>
        <v>0</v>
      </c>
      <c r="AW77" s="189">
        <f t="shared" si="10"/>
        <v>0</v>
      </c>
      <c r="AX77" s="105"/>
      <c r="AY77" s="105"/>
      <c r="AZ77" s="105"/>
      <c r="BA77" s="105"/>
      <c r="BB77" s="105"/>
      <c r="BC77" s="105">
        <f t="shared" si="11"/>
        <v>0</v>
      </c>
      <c r="BD77" s="105">
        <f t="shared" si="12"/>
        <v>0</v>
      </c>
      <c r="BE77" s="105"/>
      <c r="BF77" s="105"/>
      <c r="BG77" s="105"/>
    </row>
    <row r="78" spans="1:59" ht="14.25" hidden="1" customHeight="1">
      <c r="A78" s="119" t="str">
        <f t="shared" si="2"/>
        <v/>
      </c>
      <c r="B78" s="60" t="str">
        <f>IF(LEN(C78)&gt;0,VLOOKUP($F$8,DATA!$A$4:$A$296,1,FALSE),"")</f>
        <v/>
      </c>
      <c r="C78" s="117"/>
      <c r="D78" s="179"/>
      <c r="E78" s="63"/>
      <c r="F78" s="180"/>
      <c r="G78" s="180"/>
      <c r="H78" s="88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 t="str">
        <f t="shared" si="3"/>
        <v/>
      </c>
      <c r="AO78" s="159"/>
      <c r="AP78" s="188"/>
      <c r="AQ78" s="189">
        <f t="shared" si="4"/>
        <v>0</v>
      </c>
      <c r="AR78" s="189">
        <f t="shared" si="5"/>
        <v>0</v>
      </c>
      <c r="AS78" s="189">
        <f t="shared" si="6"/>
        <v>0</v>
      </c>
      <c r="AT78" s="189">
        <f t="shared" si="7"/>
        <v>0</v>
      </c>
      <c r="AU78" s="189">
        <f t="shared" si="8"/>
        <v>0</v>
      </c>
      <c r="AV78" s="189">
        <f t="shared" si="9"/>
        <v>0</v>
      </c>
      <c r="AW78" s="189">
        <f t="shared" si="10"/>
        <v>0</v>
      </c>
      <c r="AX78" s="105"/>
      <c r="AY78" s="105"/>
      <c r="AZ78" s="105"/>
      <c r="BA78" s="105"/>
      <c r="BB78" s="105"/>
      <c r="BC78" s="105">
        <f t="shared" si="11"/>
        <v>0</v>
      </c>
      <c r="BD78" s="105">
        <f t="shared" si="12"/>
        <v>0</v>
      </c>
      <c r="BE78" s="105"/>
      <c r="BF78" s="105"/>
      <c r="BG78" s="105"/>
    </row>
    <row r="79" spans="1:59" ht="14.25" hidden="1" customHeight="1">
      <c r="A79" s="119" t="str">
        <f t="shared" si="2"/>
        <v/>
      </c>
      <c r="B79" s="60" t="str">
        <f>IF(LEN(C79)&gt;0,VLOOKUP($F$8,DATA!$A$4:$A$296,1,FALSE),"")</f>
        <v/>
      </c>
      <c r="C79" s="117"/>
      <c r="D79" s="179"/>
      <c r="E79" s="63"/>
      <c r="F79" s="180"/>
      <c r="G79" s="180"/>
      <c r="H79" s="88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 t="str">
        <f t="shared" si="3"/>
        <v/>
      </c>
      <c r="AO79" s="159"/>
      <c r="AP79" s="188"/>
      <c r="AQ79" s="189">
        <f t="shared" si="4"/>
        <v>0</v>
      </c>
      <c r="AR79" s="189">
        <f t="shared" si="5"/>
        <v>0</v>
      </c>
      <c r="AS79" s="189">
        <f t="shared" si="6"/>
        <v>0</v>
      </c>
      <c r="AT79" s="189">
        <f t="shared" si="7"/>
        <v>0</v>
      </c>
      <c r="AU79" s="189">
        <f t="shared" si="8"/>
        <v>0</v>
      </c>
      <c r="AV79" s="189">
        <f t="shared" si="9"/>
        <v>0</v>
      </c>
      <c r="AW79" s="189">
        <f t="shared" si="10"/>
        <v>0</v>
      </c>
      <c r="AX79" s="105"/>
      <c r="AY79" s="105"/>
      <c r="AZ79" s="105"/>
      <c r="BA79" s="105"/>
      <c r="BB79" s="105"/>
      <c r="BC79" s="105">
        <f t="shared" si="11"/>
        <v>0</v>
      </c>
      <c r="BD79" s="105">
        <f t="shared" si="12"/>
        <v>0</v>
      </c>
      <c r="BE79" s="105"/>
      <c r="BF79" s="105"/>
      <c r="BG79" s="105"/>
    </row>
    <row r="80" spans="1:59" ht="14.25" hidden="1" customHeight="1">
      <c r="A80" s="119" t="str">
        <f t="shared" si="2"/>
        <v/>
      </c>
      <c r="B80" s="60" t="str">
        <f>IF(LEN(C80)&gt;0,VLOOKUP($F$8,DATA!$A$4:$A$296,1,FALSE),"")</f>
        <v/>
      </c>
      <c r="C80" s="117"/>
      <c r="D80" s="179"/>
      <c r="E80" s="63"/>
      <c r="F80" s="180"/>
      <c r="G80" s="180"/>
      <c r="H80" s="88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 t="str">
        <f t="shared" si="3"/>
        <v/>
      </c>
      <c r="AO80" s="159"/>
      <c r="AP80" s="188"/>
      <c r="AQ80" s="189">
        <f t="shared" si="4"/>
        <v>0</v>
      </c>
      <c r="AR80" s="189">
        <f t="shared" si="5"/>
        <v>0</v>
      </c>
      <c r="AS80" s="189">
        <f t="shared" si="6"/>
        <v>0</v>
      </c>
      <c r="AT80" s="189">
        <f t="shared" si="7"/>
        <v>0</v>
      </c>
      <c r="AU80" s="189">
        <f t="shared" si="8"/>
        <v>0</v>
      </c>
      <c r="AV80" s="189">
        <f t="shared" si="9"/>
        <v>0</v>
      </c>
      <c r="AW80" s="189">
        <f t="shared" si="10"/>
        <v>0</v>
      </c>
      <c r="AX80" s="105"/>
      <c r="AY80" s="105"/>
      <c r="AZ80" s="105"/>
      <c r="BA80" s="105"/>
      <c r="BB80" s="105"/>
      <c r="BC80" s="105">
        <f t="shared" si="11"/>
        <v>0</v>
      </c>
      <c r="BD80" s="105">
        <f t="shared" si="12"/>
        <v>0</v>
      </c>
      <c r="BE80" s="105"/>
      <c r="BF80" s="105"/>
      <c r="BG80" s="105"/>
    </row>
    <row r="81" spans="1:59" ht="14.25" hidden="1" customHeight="1">
      <c r="A81" s="119" t="str">
        <f t="shared" si="2"/>
        <v/>
      </c>
      <c r="B81" s="60" t="str">
        <f>IF(LEN(C81)&gt;0,VLOOKUP($F$8,DATA!$A$4:$A$296,1,FALSE),"")</f>
        <v/>
      </c>
      <c r="C81" s="117"/>
      <c r="D81" s="179"/>
      <c r="E81" s="63"/>
      <c r="F81" s="180"/>
      <c r="G81" s="180"/>
      <c r="H81" s="88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 t="str">
        <f t="shared" si="3"/>
        <v/>
      </c>
      <c r="AO81" s="159"/>
      <c r="AP81" s="188"/>
      <c r="AQ81" s="189">
        <f t="shared" si="4"/>
        <v>0</v>
      </c>
      <c r="AR81" s="189">
        <f t="shared" si="5"/>
        <v>0</v>
      </c>
      <c r="AS81" s="189">
        <f t="shared" si="6"/>
        <v>0</v>
      </c>
      <c r="AT81" s="189">
        <f t="shared" si="7"/>
        <v>0</v>
      </c>
      <c r="AU81" s="189">
        <f t="shared" si="8"/>
        <v>0</v>
      </c>
      <c r="AV81" s="189">
        <f t="shared" si="9"/>
        <v>0</v>
      </c>
      <c r="AW81" s="189">
        <f t="shared" si="10"/>
        <v>0</v>
      </c>
      <c r="AX81" s="105"/>
      <c r="AY81" s="105"/>
      <c r="AZ81" s="105"/>
      <c r="BA81" s="105"/>
      <c r="BB81" s="105"/>
      <c r="BC81" s="105">
        <f t="shared" si="11"/>
        <v>0</v>
      </c>
      <c r="BD81" s="105">
        <f t="shared" si="12"/>
        <v>0</v>
      </c>
      <c r="BE81" s="105"/>
      <c r="BF81" s="105"/>
      <c r="BG81" s="105"/>
    </row>
    <row r="82" spans="1:59" ht="14.25" hidden="1" customHeight="1">
      <c r="A82" s="119" t="str">
        <f t="shared" si="2"/>
        <v/>
      </c>
      <c r="B82" s="60" t="str">
        <f>IF(LEN(C82)&gt;0,VLOOKUP($F$8,DATA!$A$4:$A$296,1,FALSE),"")</f>
        <v/>
      </c>
      <c r="C82" s="117"/>
      <c r="D82" s="179"/>
      <c r="E82" s="63"/>
      <c r="F82" s="180"/>
      <c r="G82" s="180"/>
      <c r="H82" s="88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 t="str">
        <f t="shared" si="3"/>
        <v/>
      </c>
      <c r="AO82" s="159"/>
      <c r="AP82" s="188"/>
      <c r="AQ82" s="189">
        <f t="shared" si="4"/>
        <v>0</v>
      </c>
      <c r="AR82" s="189">
        <f t="shared" si="5"/>
        <v>0</v>
      </c>
      <c r="AS82" s="189">
        <f t="shared" si="6"/>
        <v>0</v>
      </c>
      <c r="AT82" s="189">
        <f t="shared" si="7"/>
        <v>0</v>
      </c>
      <c r="AU82" s="189">
        <f t="shared" si="8"/>
        <v>0</v>
      </c>
      <c r="AV82" s="189">
        <f t="shared" si="9"/>
        <v>0</v>
      </c>
      <c r="AW82" s="189">
        <f t="shared" si="10"/>
        <v>0</v>
      </c>
      <c r="AX82" s="105"/>
      <c r="AY82" s="105"/>
      <c r="AZ82" s="105"/>
      <c r="BA82" s="105"/>
      <c r="BB82" s="105"/>
      <c r="BC82" s="105">
        <f t="shared" si="11"/>
        <v>0</v>
      </c>
      <c r="BD82" s="105">
        <f t="shared" si="12"/>
        <v>0</v>
      </c>
      <c r="BE82" s="105"/>
      <c r="BF82" s="105"/>
      <c r="BG82" s="105"/>
    </row>
    <row r="83" spans="1:59" ht="14.25" hidden="1" customHeight="1">
      <c r="A83" s="119" t="str">
        <f t="shared" si="2"/>
        <v/>
      </c>
      <c r="B83" s="60" t="str">
        <f>IF(LEN(C83)&gt;0,VLOOKUP($F$8,DATA!$A$4:$A$296,1,FALSE),"")</f>
        <v/>
      </c>
      <c r="C83" s="117"/>
      <c r="D83" s="179"/>
      <c r="E83" s="63"/>
      <c r="F83" s="180"/>
      <c r="G83" s="180"/>
      <c r="H83" s="88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 t="str">
        <f t="shared" si="3"/>
        <v/>
      </c>
      <c r="AO83" s="159"/>
      <c r="AP83" s="188"/>
      <c r="AQ83" s="189">
        <f t="shared" si="4"/>
        <v>0</v>
      </c>
      <c r="AR83" s="189">
        <f t="shared" si="5"/>
        <v>0</v>
      </c>
      <c r="AS83" s="189">
        <f t="shared" si="6"/>
        <v>0</v>
      </c>
      <c r="AT83" s="189">
        <f t="shared" si="7"/>
        <v>0</v>
      </c>
      <c r="AU83" s="189">
        <f t="shared" si="8"/>
        <v>0</v>
      </c>
      <c r="AV83" s="189">
        <f t="shared" si="9"/>
        <v>0</v>
      </c>
      <c r="AW83" s="189">
        <f t="shared" si="10"/>
        <v>0</v>
      </c>
      <c r="AX83" s="105"/>
      <c r="AY83" s="105"/>
      <c r="AZ83" s="105"/>
      <c r="BA83" s="105"/>
      <c r="BB83" s="105"/>
      <c r="BC83" s="105">
        <f t="shared" si="11"/>
        <v>0</v>
      </c>
      <c r="BD83" s="105">
        <f t="shared" si="12"/>
        <v>0</v>
      </c>
      <c r="BE83" s="105"/>
      <c r="BF83" s="105"/>
      <c r="BG83" s="105"/>
    </row>
    <row r="84" spans="1:59" ht="14.25" hidden="1" customHeight="1">
      <c r="A84" s="119" t="str">
        <f t="shared" si="2"/>
        <v/>
      </c>
      <c r="B84" s="60" t="str">
        <f>IF(LEN(C84)&gt;0,VLOOKUP($F$8,DATA!$A$4:$A$296,1,FALSE),"")</f>
        <v/>
      </c>
      <c r="C84" s="117"/>
      <c r="D84" s="179"/>
      <c r="E84" s="63"/>
      <c r="F84" s="180"/>
      <c r="G84" s="180"/>
      <c r="H84" s="88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 t="str">
        <f t="shared" si="3"/>
        <v/>
      </c>
      <c r="AO84" s="159"/>
      <c r="AP84" s="188"/>
      <c r="AQ84" s="189">
        <f t="shared" si="4"/>
        <v>0</v>
      </c>
      <c r="AR84" s="189">
        <f t="shared" si="5"/>
        <v>0</v>
      </c>
      <c r="AS84" s="189">
        <f t="shared" si="6"/>
        <v>0</v>
      </c>
      <c r="AT84" s="189">
        <f t="shared" si="7"/>
        <v>0</v>
      </c>
      <c r="AU84" s="189">
        <f t="shared" si="8"/>
        <v>0</v>
      </c>
      <c r="AV84" s="189">
        <f t="shared" si="9"/>
        <v>0</v>
      </c>
      <c r="AW84" s="189">
        <f t="shared" si="10"/>
        <v>0</v>
      </c>
      <c r="AX84" s="105"/>
      <c r="AY84" s="105"/>
      <c r="AZ84" s="105"/>
      <c r="BA84" s="105"/>
      <c r="BB84" s="105"/>
      <c r="BC84" s="105">
        <f t="shared" si="11"/>
        <v>0</v>
      </c>
      <c r="BD84" s="105">
        <f t="shared" si="12"/>
        <v>0</v>
      </c>
      <c r="BE84" s="105"/>
      <c r="BF84" s="105"/>
      <c r="BG84" s="105"/>
    </row>
    <row r="85" spans="1:59" ht="14.25" hidden="1" customHeight="1">
      <c r="A85" s="119" t="str">
        <f t="shared" si="2"/>
        <v/>
      </c>
      <c r="B85" s="60" t="str">
        <f>IF(LEN(C85)&gt;0,VLOOKUP($F$8,DATA!$A$4:$A$296,1,FALSE),"")</f>
        <v/>
      </c>
      <c r="C85" s="117"/>
      <c r="D85" s="179"/>
      <c r="E85" s="63"/>
      <c r="F85" s="180"/>
      <c r="G85" s="180"/>
      <c r="H85" s="88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 t="str">
        <f t="shared" si="3"/>
        <v/>
      </c>
      <c r="AO85" s="159"/>
      <c r="AP85" s="188"/>
      <c r="AQ85" s="189">
        <f t="shared" si="4"/>
        <v>0</v>
      </c>
      <c r="AR85" s="189">
        <f t="shared" si="5"/>
        <v>0</v>
      </c>
      <c r="AS85" s="189">
        <f t="shared" si="6"/>
        <v>0</v>
      </c>
      <c r="AT85" s="189">
        <f t="shared" si="7"/>
        <v>0</v>
      </c>
      <c r="AU85" s="189">
        <f t="shared" si="8"/>
        <v>0</v>
      </c>
      <c r="AV85" s="189">
        <f t="shared" si="9"/>
        <v>0</v>
      </c>
      <c r="AW85" s="189">
        <f t="shared" si="10"/>
        <v>0</v>
      </c>
      <c r="AX85" s="105"/>
      <c r="AY85" s="105"/>
      <c r="AZ85" s="105"/>
      <c r="BA85" s="105"/>
      <c r="BB85" s="105"/>
      <c r="BC85" s="105">
        <f t="shared" si="11"/>
        <v>0</v>
      </c>
      <c r="BD85" s="105">
        <f t="shared" si="12"/>
        <v>0</v>
      </c>
      <c r="BE85" s="105"/>
      <c r="BF85" s="105"/>
      <c r="BG85" s="105"/>
    </row>
    <row r="86" spans="1:59" ht="14.25" hidden="1" customHeight="1">
      <c r="A86" s="119" t="str">
        <f t="shared" si="2"/>
        <v/>
      </c>
      <c r="B86" s="60" t="str">
        <f>IF(LEN(C86)&gt;0,VLOOKUP($F$8,DATA!$A$4:$A$296,1,FALSE),"")</f>
        <v/>
      </c>
      <c r="C86" s="117"/>
      <c r="D86" s="179"/>
      <c r="E86" s="63"/>
      <c r="F86" s="180"/>
      <c r="G86" s="180"/>
      <c r="H86" s="88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 t="str">
        <f t="shared" si="3"/>
        <v/>
      </c>
      <c r="AO86" s="159"/>
      <c r="AP86" s="188"/>
      <c r="AQ86" s="189">
        <f t="shared" si="4"/>
        <v>0</v>
      </c>
      <c r="AR86" s="189">
        <f t="shared" si="5"/>
        <v>0</v>
      </c>
      <c r="AS86" s="189">
        <f t="shared" si="6"/>
        <v>0</v>
      </c>
      <c r="AT86" s="189">
        <f t="shared" si="7"/>
        <v>0</v>
      </c>
      <c r="AU86" s="189">
        <f t="shared" si="8"/>
        <v>0</v>
      </c>
      <c r="AV86" s="189">
        <f t="shared" si="9"/>
        <v>0</v>
      </c>
      <c r="AW86" s="189">
        <f t="shared" si="10"/>
        <v>0</v>
      </c>
      <c r="AX86" s="105"/>
      <c r="AY86" s="105"/>
      <c r="AZ86" s="105"/>
      <c r="BA86" s="105"/>
      <c r="BB86" s="105"/>
      <c r="BC86" s="105">
        <f t="shared" si="11"/>
        <v>0</v>
      </c>
      <c r="BD86" s="105">
        <f t="shared" si="12"/>
        <v>0</v>
      </c>
      <c r="BE86" s="105"/>
      <c r="BF86" s="105"/>
      <c r="BG86" s="105"/>
    </row>
    <row r="87" spans="1:59" ht="14.25" hidden="1" customHeight="1">
      <c r="A87" s="119" t="str">
        <f t="shared" si="2"/>
        <v/>
      </c>
      <c r="B87" s="60" t="str">
        <f>IF(LEN(C87)&gt;0,VLOOKUP($F$8,DATA!$A$4:$A$296,1,FALSE),"")</f>
        <v/>
      </c>
      <c r="C87" s="117"/>
      <c r="D87" s="179"/>
      <c r="E87" s="63"/>
      <c r="F87" s="180"/>
      <c r="G87" s="180"/>
      <c r="H87" s="88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 t="str">
        <f t="shared" si="3"/>
        <v/>
      </c>
      <c r="AO87" s="159"/>
      <c r="AP87" s="188"/>
      <c r="AQ87" s="189">
        <f t="shared" si="4"/>
        <v>0</v>
      </c>
      <c r="AR87" s="189">
        <f t="shared" si="5"/>
        <v>0</v>
      </c>
      <c r="AS87" s="189">
        <f t="shared" si="6"/>
        <v>0</v>
      </c>
      <c r="AT87" s="189">
        <f t="shared" si="7"/>
        <v>0</v>
      </c>
      <c r="AU87" s="189">
        <f t="shared" si="8"/>
        <v>0</v>
      </c>
      <c r="AV87" s="189">
        <f t="shared" si="9"/>
        <v>0</v>
      </c>
      <c r="AW87" s="189">
        <f t="shared" si="10"/>
        <v>0</v>
      </c>
      <c r="AX87" s="105"/>
      <c r="AY87" s="105"/>
      <c r="AZ87" s="105"/>
      <c r="BA87" s="105"/>
      <c r="BB87" s="105"/>
      <c r="BC87" s="105">
        <f t="shared" si="11"/>
        <v>0</v>
      </c>
      <c r="BD87" s="105">
        <f t="shared" si="12"/>
        <v>0</v>
      </c>
      <c r="BE87" s="105"/>
      <c r="BF87" s="105"/>
      <c r="BG87" s="105"/>
    </row>
    <row r="88" spans="1:59" ht="14.25" hidden="1" customHeight="1">
      <c r="A88" s="119" t="str">
        <f t="shared" si="2"/>
        <v/>
      </c>
      <c r="B88" s="60" t="str">
        <f>IF(LEN(C88)&gt;0,VLOOKUP($F$8,DATA!$A$4:$A$296,1,FALSE),"")</f>
        <v/>
      </c>
      <c r="C88" s="117"/>
      <c r="D88" s="179"/>
      <c r="E88" s="63"/>
      <c r="F88" s="180"/>
      <c r="G88" s="180"/>
      <c r="H88" s="88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 t="str">
        <f t="shared" si="3"/>
        <v/>
      </c>
      <c r="AO88" s="159"/>
      <c r="AP88" s="188"/>
      <c r="AQ88" s="189">
        <f t="shared" si="4"/>
        <v>0</v>
      </c>
      <c r="AR88" s="189">
        <f t="shared" si="5"/>
        <v>0</v>
      </c>
      <c r="AS88" s="189">
        <f t="shared" si="6"/>
        <v>0</v>
      </c>
      <c r="AT88" s="189">
        <f t="shared" si="7"/>
        <v>0</v>
      </c>
      <c r="AU88" s="189">
        <f t="shared" si="8"/>
        <v>0</v>
      </c>
      <c r="AV88" s="189">
        <f t="shared" si="9"/>
        <v>0</v>
      </c>
      <c r="AW88" s="189">
        <f t="shared" si="10"/>
        <v>0</v>
      </c>
      <c r="AX88" s="105"/>
      <c r="AY88" s="105"/>
      <c r="AZ88" s="105"/>
      <c r="BA88" s="105"/>
      <c r="BB88" s="105"/>
      <c r="BC88" s="105">
        <f t="shared" si="11"/>
        <v>0</v>
      </c>
      <c r="BD88" s="105">
        <f t="shared" si="12"/>
        <v>0</v>
      </c>
      <c r="BE88" s="105"/>
      <c r="BF88" s="105"/>
      <c r="BG88" s="105"/>
    </row>
    <row r="89" spans="1:59" ht="14.25" hidden="1" customHeight="1">
      <c r="A89" s="119" t="str">
        <f t="shared" si="2"/>
        <v/>
      </c>
      <c r="B89" s="60" t="str">
        <f>IF(LEN(C89)&gt;0,VLOOKUP($F$8,DATA!$A$4:$A$296,1,FALSE),"")</f>
        <v/>
      </c>
      <c r="C89" s="117"/>
      <c r="D89" s="179"/>
      <c r="E89" s="63"/>
      <c r="F89" s="180"/>
      <c r="G89" s="180"/>
      <c r="H89" s="88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 t="str">
        <f t="shared" si="3"/>
        <v/>
      </c>
      <c r="AO89" s="159"/>
      <c r="AP89" s="188"/>
      <c r="AQ89" s="189">
        <f t="shared" si="4"/>
        <v>0</v>
      </c>
      <c r="AR89" s="189">
        <f t="shared" si="5"/>
        <v>0</v>
      </c>
      <c r="AS89" s="189">
        <f t="shared" si="6"/>
        <v>0</v>
      </c>
      <c r="AT89" s="189">
        <f t="shared" si="7"/>
        <v>0</v>
      </c>
      <c r="AU89" s="189">
        <f t="shared" si="8"/>
        <v>0</v>
      </c>
      <c r="AV89" s="189">
        <f t="shared" si="9"/>
        <v>0</v>
      </c>
      <c r="AW89" s="189">
        <f t="shared" si="10"/>
        <v>0</v>
      </c>
      <c r="AX89" s="105"/>
      <c r="AY89" s="105"/>
      <c r="AZ89" s="105"/>
      <c r="BA89" s="105"/>
      <c r="BB89" s="105"/>
      <c r="BC89" s="105">
        <f t="shared" si="11"/>
        <v>0</v>
      </c>
      <c r="BD89" s="105">
        <f t="shared" si="12"/>
        <v>0</v>
      </c>
      <c r="BE89" s="105"/>
      <c r="BF89" s="105"/>
      <c r="BG89" s="105"/>
    </row>
    <row r="90" spans="1:59" ht="14.25" hidden="1" customHeight="1">
      <c r="A90" s="119" t="str">
        <f t="shared" si="2"/>
        <v/>
      </c>
      <c r="B90" s="60" t="str">
        <f>IF(LEN(C90)&gt;0,VLOOKUP($F$8,DATA!$A$4:$A$296,1,FALSE),"")</f>
        <v/>
      </c>
      <c r="C90" s="117"/>
      <c r="D90" s="179"/>
      <c r="E90" s="63"/>
      <c r="F90" s="180"/>
      <c r="G90" s="180"/>
      <c r="H90" s="88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 t="str">
        <f t="shared" si="3"/>
        <v/>
      </c>
      <c r="AO90" s="159"/>
      <c r="AP90" s="188"/>
      <c r="AQ90" s="189">
        <f t="shared" si="4"/>
        <v>0</v>
      </c>
      <c r="AR90" s="189">
        <f t="shared" si="5"/>
        <v>0</v>
      </c>
      <c r="AS90" s="189">
        <f t="shared" si="6"/>
        <v>0</v>
      </c>
      <c r="AT90" s="189">
        <f t="shared" si="7"/>
        <v>0</v>
      </c>
      <c r="AU90" s="189">
        <f t="shared" si="8"/>
        <v>0</v>
      </c>
      <c r="AV90" s="189">
        <f t="shared" si="9"/>
        <v>0</v>
      </c>
      <c r="AW90" s="189">
        <f t="shared" si="10"/>
        <v>0</v>
      </c>
      <c r="AX90" s="105"/>
      <c r="AY90" s="105"/>
      <c r="AZ90" s="105"/>
      <c r="BA90" s="105"/>
      <c r="BB90" s="105"/>
      <c r="BC90" s="105">
        <f t="shared" si="11"/>
        <v>0</v>
      </c>
      <c r="BD90" s="105">
        <f t="shared" si="12"/>
        <v>0</v>
      </c>
      <c r="BE90" s="105"/>
      <c r="BF90" s="105"/>
      <c r="BG90" s="105"/>
    </row>
    <row r="91" spans="1:59" ht="14.25" hidden="1" customHeight="1">
      <c r="A91" s="119" t="str">
        <f t="shared" si="2"/>
        <v/>
      </c>
      <c r="B91" s="60" t="str">
        <f>IF(LEN(C91)&gt;0,VLOOKUP($F$8,DATA!$A$4:$A$296,1,FALSE),"")</f>
        <v/>
      </c>
      <c r="C91" s="117"/>
      <c r="D91" s="179"/>
      <c r="E91" s="63"/>
      <c r="F91" s="180"/>
      <c r="G91" s="180"/>
      <c r="H91" s="88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 t="str">
        <f t="shared" si="3"/>
        <v/>
      </c>
      <c r="AO91" s="159"/>
      <c r="AP91" s="188"/>
      <c r="AQ91" s="189">
        <f t="shared" si="4"/>
        <v>0</v>
      </c>
      <c r="AR91" s="189">
        <f t="shared" si="5"/>
        <v>0</v>
      </c>
      <c r="AS91" s="189">
        <f t="shared" si="6"/>
        <v>0</v>
      </c>
      <c r="AT91" s="189">
        <f t="shared" si="7"/>
        <v>0</v>
      </c>
      <c r="AU91" s="189">
        <f t="shared" si="8"/>
        <v>0</v>
      </c>
      <c r="AV91" s="189">
        <f t="shared" si="9"/>
        <v>0</v>
      </c>
      <c r="AW91" s="189">
        <f t="shared" si="10"/>
        <v>0</v>
      </c>
      <c r="AX91" s="105"/>
      <c r="AY91" s="105"/>
      <c r="AZ91" s="105"/>
      <c r="BA91" s="105"/>
      <c r="BB91" s="105"/>
      <c r="BC91" s="105">
        <f t="shared" si="11"/>
        <v>0</v>
      </c>
      <c r="BD91" s="105">
        <f t="shared" si="12"/>
        <v>0</v>
      </c>
      <c r="BE91" s="105"/>
      <c r="BF91" s="105"/>
      <c r="BG91" s="105"/>
    </row>
    <row r="92" spans="1:59" ht="14.25" hidden="1" customHeight="1">
      <c r="A92" s="119" t="str">
        <f t="shared" si="2"/>
        <v/>
      </c>
      <c r="B92" s="60" t="str">
        <f>IF(LEN(C92)&gt;0,VLOOKUP($F$8,DATA!$A$4:$A$296,1,FALSE),"")</f>
        <v/>
      </c>
      <c r="C92" s="117"/>
      <c r="D92" s="179"/>
      <c r="E92" s="63"/>
      <c r="F92" s="180"/>
      <c r="G92" s="180"/>
      <c r="H92" s="88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 t="str">
        <f t="shared" si="3"/>
        <v/>
      </c>
      <c r="AO92" s="159"/>
      <c r="AP92" s="188"/>
      <c r="AQ92" s="189">
        <f t="shared" si="4"/>
        <v>0</v>
      </c>
      <c r="AR92" s="189">
        <f t="shared" si="5"/>
        <v>0</v>
      </c>
      <c r="AS92" s="189">
        <f t="shared" si="6"/>
        <v>0</v>
      </c>
      <c r="AT92" s="189">
        <f t="shared" si="7"/>
        <v>0</v>
      </c>
      <c r="AU92" s="189">
        <f t="shared" si="8"/>
        <v>0</v>
      </c>
      <c r="AV92" s="189">
        <f t="shared" si="9"/>
        <v>0</v>
      </c>
      <c r="AW92" s="189">
        <f t="shared" si="10"/>
        <v>0</v>
      </c>
      <c r="AX92" s="105"/>
      <c r="AY92" s="105"/>
      <c r="AZ92" s="105"/>
      <c r="BA92" s="105"/>
      <c r="BB92" s="105"/>
      <c r="BC92" s="105">
        <f t="shared" si="11"/>
        <v>0</v>
      </c>
      <c r="BD92" s="105">
        <f t="shared" si="12"/>
        <v>0</v>
      </c>
      <c r="BE92" s="105"/>
      <c r="BF92" s="105"/>
      <c r="BG92" s="105"/>
    </row>
    <row r="93" spans="1:59" ht="14.25" hidden="1" customHeight="1">
      <c r="A93" s="119" t="str">
        <f t="shared" si="2"/>
        <v/>
      </c>
      <c r="B93" s="60" t="str">
        <f>IF(LEN(C93)&gt;0,VLOOKUP($F$8,DATA!$A$4:$A$296,1,FALSE),"")</f>
        <v/>
      </c>
      <c r="C93" s="117"/>
      <c r="D93" s="179"/>
      <c r="E93" s="63"/>
      <c r="F93" s="180"/>
      <c r="G93" s="180"/>
      <c r="H93" s="88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 t="str">
        <f t="shared" si="3"/>
        <v/>
      </c>
      <c r="AO93" s="159"/>
      <c r="AP93" s="188"/>
      <c r="AQ93" s="189">
        <f t="shared" si="4"/>
        <v>0</v>
      </c>
      <c r="AR93" s="189">
        <f t="shared" si="5"/>
        <v>0</v>
      </c>
      <c r="AS93" s="189">
        <f t="shared" si="6"/>
        <v>0</v>
      </c>
      <c r="AT93" s="189">
        <f t="shared" si="7"/>
        <v>0</v>
      </c>
      <c r="AU93" s="189">
        <f t="shared" si="8"/>
        <v>0</v>
      </c>
      <c r="AV93" s="189">
        <f t="shared" si="9"/>
        <v>0</v>
      </c>
      <c r="AW93" s="189">
        <f t="shared" si="10"/>
        <v>0</v>
      </c>
      <c r="AX93" s="105"/>
      <c r="AY93" s="105"/>
      <c r="AZ93" s="105"/>
      <c r="BA93" s="105"/>
      <c r="BB93" s="105"/>
      <c r="BC93" s="105">
        <f t="shared" si="11"/>
        <v>0</v>
      </c>
      <c r="BD93" s="105">
        <f t="shared" si="12"/>
        <v>0</v>
      </c>
      <c r="BE93" s="105"/>
      <c r="BF93" s="105"/>
      <c r="BG93" s="105"/>
    </row>
    <row r="94" spans="1:59" ht="14.25" hidden="1" customHeight="1">
      <c r="A94" s="119" t="str">
        <f t="shared" si="2"/>
        <v/>
      </c>
      <c r="B94" s="60" t="str">
        <f>IF(LEN(C94)&gt;0,VLOOKUP($F$8,DATA!$A$4:$A$296,1,FALSE),"")</f>
        <v/>
      </c>
      <c r="C94" s="117"/>
      <c r="D94" s="179"/>
      <c r="E94" s="63"/>
      <c r="F94" s="180"/>
      <c r="G94" s="180"/>
      <c r="H94" s="88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 t="str">
        <f t="shared" si="3"/>
        <v/>
      </c>
      <c r="AO94" s="159"/>
      <c r="AP94" s="188"/>
      <c r="AQ94" s="189">
        <f t="shared" si="4"/>
        <v>0</v>
      </c>
      <c r="AR94" s="189">
        <f t="shared" si="5"/>
        <v>0</v>
      </c>
      <c r="AS94" s="189">
        <f t="shared" si="6"/>
        <v>0</v>
      </c>
      <c r="AT94" s="189">
        <f t="shared" si="7"/>
        <v>0</v>
      </c>
      <c r="AU94" s="189">
        <f t="shared" si="8"/>
        <v>0</v>
      </c>
      <c r="AV94" s="189">
        <f t="shared" si="9"/>
        <v>0</v>
      </c>
      <c r="AW94" s="189">
        <f t="shared" si="10"/>
        <v>0</v>
      </c>
      <c r="AX94" s="105"/>
      <c r="AY94" s="105"/>
      <c r="AZ94" s="105"/>
      <c r="BA94" s="105"/>
      <c r="BB94" s="105"/>
      <c r="BC94" s="105">
        <f t="shared" si="11"/>
        <v>0</v>
      </c>
      <c r="BD94" s="105">
        <f t="shared" si="12"/>
        <v>0</v>
      </c>
      <c r="BE94" s="105"/>
      <c r="BF94" s="105"/>
      <c r="BG94" s="105"/>
    </row>
    <row r="95" spans="1:59" ht="14.25" hidden="1" customHeight="1">
      <c r="A95" s="119" t="str">
        <f t="shared" si="2"/>
        <v/>
      </c>
      <c r="B95" s="60" t="str">
        <f>IF(LEN(C95)&gt;0,VLOOKUP($F$8,DATA!$A$4:$A$296,1,FALSE),"")</f>
        <v/>
      </c>
      <c r="C95" s="117"/>
      <c r="D95" s="179"/>
      <c r="E95" s="63"/>
      <c r="F95" s="180"/>
      <c r="G95" s="180"/>
      <c r="H95" s="88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 t="str">
        <f t="shared" si="3"/>
        <v/>
      </c>
      <c r="AO95" s="159"/>
      <c r="AP95" s="188"/>
      <c r="AQ95" s="189">
        <f t="shared" si="4"/>
        <v>0</v>
      </c>
      <c r="AR95" s="189">
        <f t="shared" si="5"/>
        <v>0</v>
      </c>
      <c r="AS95" s="189">
        <f t="shared" si="6"/>
        <v>0</v>
      </c>
      <c r="AT95" s="189">
        <f t="shared" si="7"/>
        <v>0</v>
      </c>
      <c r="AU95" s="189">
        <f t="shared" si="8"/>
        <v>0</v>
      </c>
      <c r="AV95" s="189">
        <f t="shared" si="9"/>
        <v>0</v>
      </c>
      <c r="AW95" s="189">
        <f t="shared" si="10"/>
        <v>0</v>
      </c>
      <c r="AX95" s="105"/>
      <c r="AY95" s="105"/>
      <c r="AZ95" s="105"/>
      <c r="BA95" s="105"/>
      <c r="BB95" s="105"/>
      <c r="BC95" s="105">
        <f t="shared" si="11"/>
        <v>0</v>
      </c>
      <c r="BD95" s="105">
        <f t="shared" si="12"/>
        <v>0</v>
      </c>
      <c r="BE95" s="105"/>
      <c r="BF95" s="105"/>
      <c r="BG95" s="105"/>
    </row>
    <row r="96" spans="1:59" ht="14.25" hidden="1" customHeight="1">
      <c r="A96" s="119" t="str">
        <f t="shared" si="2"/>
        <v/>
      </c>
      <c r="B96" s="60" t="str">
        <f>IF(LEN(C96)&gt;0,VLOOKUP($F$8,DATA!$A$4:$A$296,1,FALSE),"")</f>
        <v/>
      </c>
      <c r="C96" s="117"/>
      <c r="D96" s="179"/>
      <c r="E96" s="63"/>
      <c r="F96" s="180"/>
      <c r="G96" s="180"/>
      <c r="H96" s="88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 t="str">
        <f t="shared" si="3"/>
        <v/>
      </c>
      <c r="AO96" s="159"/>
      <c r="AP96" s="188"/>
      <c r="AQ96" s="189">
        <f t="shared" si="4"/>
        <v>0</v>
      </c>
      <c r="AR96" s="189">
        <f t="shared" si="5"/>
        <v>0</v>
      </c>
      <c r="AS96" s="189">
        <f t="shared" si="6"/>
        <v>0</v>
      </c>
      <c r="AT96" s="189">
        <f t="shared" si="7"/>
        <v>0</v>
      </c>
      <c r="AU96" s="189">
        <f t="shared" si="8"/>
        <v>0</v>
      </c>
      <c r="AV96" s="189">
        <f t="shared" si="9"/>
        <v>0</v>
      </c>
      <c r="AW96" s="189">
        <f t="shared" si="10"/>
        <v>0</v>
      </c>
      <c r="AX96" s="105"/>
      <c r="AY96" s="105"/>
      <c r="AZ96" s="105"/>
      <c r="BA96" s="105"/>
      <c r="BB96" s="105"/>
      <c r="BC96" s="105">
        <f t="shared" si="11"/>
        <v>0</v>
      </c>
      <c r="BD96" s="105">
        <f t="shared" si="12"/>
        <v>0</v>
      </c>
      <c r="BE96" s="105"/>
      <c r="BF96" s="105"/>
      <c r="BG96" s="105"/>
    </row>
    <row r="97" spans="1:59" ht="14.25" hidden="1" customHeight="1">
      <c r="A97" s="119" t="str">
        <f t="shared" si="2"/>
        <v/>
      </c>
      <c r="B97" s="60" t="str">
        <f>IF(LEN(C97)&gt;0,VLOOKUP($F$8,DATA!$A$4:$A$296,1,FALSE),"")</f>
        <v/>
      </c>
      <c r="C97" s="117"/>
      <c r="D97" s="179"/>
      <c r="E97" s="63"/>
      <c r="F97" s="180"/>
      <c r="G97" s="180"/>
      <c r="H97" s="88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 t="str">
        <f t="shared" si="3"/>
        <v/>
      </c>
      <c r="AO97" s="159"/>
      <c r="AP97" s="188"/>
      <c r="AQ97" s="189">
        <f t="shared" si="4"/>
        <v>0</v>
      </c>
      <c r="AR97" s="189">
        <f t="shared" si="5"/>
        <v>0</v>
      </c>
      <c r="AS97" s="189">
        <f t="shared" si="6"/>
        <v>0</v>
      </c>
      <c r="AT97" s="189">
        <f t="shared" si="7"/>
        <v>0</v>
      </c>
      <c r="AU97" s="189">
        <f t="shared" si="8"/>
        <v>0</v>
      </c>
      <c r="AV97" s="189">
        <f t="shared" si="9"/>
        <v>0</v>
      </c>
      <c r="AW97" s="189">
        <f t="shared" si="10"/>
        <v>0</v>
      </c>
      <c r="AX97" s="105"/>
      <c r="AY97" s="105"/>
      <c r="AZ97" s="105"/>
      <c r="BA97" s="105"/>
      <c r="BB97" s="105"/>
      <c r="BC97" s="105">
        <f t="shared" si="11"/>
        <v>0</v>
      </c>
      <c r="BD97" s="105">
        <f t="shared" si="12"/>
        <v>0</v>
      </c>
      <c r="BE97" s="105"/>
      <c r="BF97" s="105"/>
      <c r="BG97" s="105"/>
    </row>
    <row r="98" spans="1:59" ht="14.25" hidden="1" customHeight="1">
      <c r="A98" s="119" t="str">
        <f t="shared" si="2"/>
        <v/>
      </c>
      <c r="B98" s="60" t="str">
        <f>IF(LEN(C98)&gt;0,VLOOKUP($F$8,DATA!$A$4:$A$296,1,FALSE),"")</f>
        <v/>
      </c>
      <c r="C98" s="117"/>
      <c r="D98" s="179"/>
      <c r="E98" s="63"/>
      <c r="F98" s="180"/>
      <c r="G98" s="180"/>
      <c r="H98" s="88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 t="str">
        <f t="shared" si="3"/>
        <v/>
      </c>
      <c r="AO98" s="159"/>
      <c r="AP98" s="188"/>
      <c r="AQ98" s="189">
        <f t="shared" si="4"/>
        <v>0</v>
      </c>
      <c r="AR98" s="189">
        <f t="shared" si="5"/>
        <v>0</v>
      </c>
      <c r="AS98" s="189">
        <f t="shared" si="6"/>
        <v>0</v>
      </c>
      <c r="AT98" s="189">
        <f t="shared" si="7"/>
        <v>0</v>
      </c>
      <c r="AU98" s="189">
        <f t="shared" si="8"/>
        <v>0</v>
      </c>
      <c r="AV98" s="189">
        <f t="shared" si="9"/>
        <v>0</v>
      </c>
      <c r="AW98" s="189">
        <f t="shared" si="10"/>
        <v>0</v>
      </c>
      <c r="AX98" s="105"/>
      <c r="AY98" s="105"/>
      <c r="AZ98" s="105"/>
      <c r="BA98" s="105"/>
      <c r="BB98" s="105"/>
      <c r="BC98" s="105">
        <f t="shared" si="11"/>
        <v>0</v>
      </c>
      <c r="BD98" s="105">
        <f t="shared" si="12"/>
        <v>0</v>
      </c>
      <c r="BE98" s="105"/>
      <c r="BF98" s="105"/>
      <c r="BG98" s="105"/>
    </row>
    <row r="99" spans="1:59" ht="14.25" hidden="1" customHeight="1">
      <c r="A99" s="119" t="str">
        <f t="shared" si="2"/>
        <v/>
      </c>
      <c r="B99" s="60" t="str">
        <f>IF(LEN(C99)&gt;0,VLOOKUP($F$8,DATA!$A$4:$A$296,1,FALSE),"")</f>
        <v/>
      </c>
      <c r="C99" s="117"/>
      <c r="D99" s="179"/>
      <c r="E99" s="63"/>
      <c r="F99" s="180"/>
      <c r="G99" s="180"/>
      <c r="H99" s="88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 t="str">
        <f t="shared" si="3"/>
        <v/>
      </c>
      <c r="AO99" s="159"/>
      <c r="AP99" s="188"/>
      <c r="AQ99" s="189">
        <f t="shared" si="4"/>
        <v>0</v>
      </c>
      <c r="AR99" s="189">
        <f t="shared" si="5"/>
        <v>0</v>
      </c>
      <c r="AS99" s="189">
        <f t="shared" si="6"/>
        <v>0</v>
      </c>
      <c r="AT99" s="189">
        <f t="shared" si="7"/>
        <v>0</v>
      </c>
      <c r="AU99" s="189">
        <f t="shared" si="8"/>
        <v>0</v>
      </c>
      <c r="AV99" s="189">
        <f t="shared" si="9"/>
        <v>0</v>
      </c>
      <c r="AW99" s="189">
        <f t="shared" si="10"/>
        <v>0</v>
      </c>
      <c r="AX99" s="105"/>
      <c r="AY99" s="105"/>
      <c r="AZ99" s="105"/>
      <c r="BA99" s="105"/>
      <c r="BB99" s="105"/>
      <c r="BC99" s="105">
        <f t="shared" si="11"/>
        <v>0</v>
      </c>
      <c r="BD99" s="105">
        <f t="shared" si="12"/>
        <v>0</v>
      </c>
      <c r="BE99" s="105"/>
      <c r="BF99" s="105"/>
      <c r="BG99" s="105"/>
    </row>
    <row r="100" spans="1:59" ht="14.25" hidden="1" customHeight="1">
      <c r="A100" s="119" t="str">
        <f t="shared" si="2"/>
        <v/>
      </c>
      <c r="B100" s="60" t="str">
        <f>IF(LEN(C100)&gt;0,VLOOKUP($F$8,DATA!$A$4:$A$296,1,FALSE),"")</f>
        <v/>
      </c>
      <c r="C100" s="117"/>
      <c r="D100" s="179"/>
      <c r="E100" s="63"/>
      <c r="F100" s="180"/>
      <c r="G100" s="180"/>
      <c r="H100" s="88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 t="str">
        <f t="shared" si="3"/>
        <v/>
      </c>
      <c r="AO100" s="159"/>
      <c r="AP100" s="188"/>
      <c r="AQ100" s="189">
        <f t="shared" si="4"/>
        <v>0</v>
      </c>
      <c r="AR100" s="189">
        <f t="shared" si="5"/>
        <v>0</v>
      </c>
      <c r="AS100" s="189">
        <f t="shared" si="6"/>
        <v>0</v>
      </c>
      <c r="AT100" s="189">
        <f t="shared" si="7"/>
        <v>0</v>
      </c>
      <c r="AU100" s="189">
        <f t="shared" si="8"/>
        <v>0</v>
      </c>
      <c r="AV100" s="189">
        <f t="shared" si="9"/>
        <v>0</v>
      </c>
      <c r="AW100" s="189">
        <f t="shared" si="10"/>
        <v>0</v>
      </c>
      <c r="AX100" s="105"/>
      <c r="AY100" s="105"/>
      <c r="AZ100" s="105"/>
      <c r="BA100" s="105"/>
      <c r="BB100" s="105"/>
      <c r="BC100" s="105">
        <f t="shared" si="11"/>
        <v>0</v>
      </c>
      <c r="BD100" s="105">
        <f t="shared" si="12"/>
        <v>0</v>
      </c>
      <c r="BE100" s="105"/>
      <c r="BF100" s="105"/>
      <c r="BG100" s="105"/>
    </row>
    <row r="101" spans="1:59" ht="14.25" hidden="1" customHeight="1">
      <c r="A101" s="119" t="str">
        <f t="shared" si="2"/>
        <v/>
      </c>
      <c r="B101" s="60" t="str">
        <f>IF(LEN(C101)&gt;0,VLOOKUP($F$8,DATA!$A$4:$A$296,1,FALSE),"")</f>
        <v/>
      </c>
      <c r="C101" s="117"/>
      <c r="D101" s="179"/>
      <c r="E101" s="63"/>
      <c r="F101" s="180"/>
      <c r="G101" s="180"/>
      <c r="H101" s="88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 t="str">
        <f t="shared" si="3"/>
        <v/>
      </c>
      <c r="AO101" s="159"/>
      <c r="AP101" s="188"/>
      <c r="AQ101" s="189">
        <f t="shared" si="4"/>
        <v>0</v>
      </c>
      <c r="AR101" s="189">
        <f t="shared" si="5"/>
        <v>0</v>
      </c>
      <c r="AS101" s="189">
        <f t="shared" si="6"/>
        <v>0</v>
      </c>
      <c r="AT101" s="189">
        <f t="shared" si="7"/>
        <v>0</v>
      </c>
      <c r="AU101" s="189">
        <f t="shared" si="8"/>
        <v>0</v>
      </c>
      <c r="AV101" s="189">
        <f t="shared" si="9"/>
        <v>0</v>
      </c>
      <c r="AW101" s="189">
        <f t="shared" si="10"/>
        <v>0</v>
      </c>
      <c r="AX101" s="105"/>
      <c r="AY101" s="105"/>
      <c r="AZ101" s="105"/>
      <c r="BA101" s="105"/>
      <c r="BB101" s="105"/>
      <c r="BC101" s="105">
        <f t="shared" si="11"/>
        <v>0</v>
      </c>
      <c r="BD101" s="105">
        <f t="shared" si="12"/>
        <v>0</v>
      </c>
      <c r="BE101" s="105"/>
      <c r="BF101" s="105"/>
      <c r="BG101" s="105"/>
    </row>
    <row r="102" spans="1:59" ht="14.25" hidden="1" customHeight="1">
      <c r="A102" s="119" t="str">
        <f t="shared" si="2"/>
        <v/>
      </c>
      <c r="B102" s="60" t="str">
        <f>IF(LEN(C102)&gt;0,VLOOKUP($F$8,DATA!$A$4:$A$296,1,FALSE),"")</f>
        <v/>
      </c>
      <c r="C102" s="117"/>
      <c r="D102" s="179"/>
      <c r="E102" s="63"/>
      <c r="F102" s="180"/>
      <c r="G102" s="180"/>
      <c r="H102" s="88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 t="str">
        <f t="shared" si="3"/>
        <v/>
      </c>
      <c r="AO102" s="159"/>
      <c r="AP102" s="188"/>
      <c r="AQ102" s="189">
        <f t="shared" si="4"/>
        <v>0</v>
      </c>
      <c r="AR102" s="189">
        <f t="shared" si="5"/>
        <v>0</v>
      </c>
      <c r="AS102" s="189">
        <f t="shared" si="6"/>
        <v>0</v>
      </c>
      <c r="AT102" s="189">
        <f t="shared" si="7"/>
        <v>0</v>
      </c>
      <c r="AU102" s="189">
        <f t="shared" si="8"/>
        <v>0</v>
      </c>
      <c r="AV102" s="189">
        <f t="shared" si="9"/>
        <v>0</v>
      </c>
      <c r="AW102" s="189">
        <f t="shared" si="10"/>
        <v>0</v>
      </c>
      <c r="AX102" s="105"/>
      <c r="AY102" s="105"/>
      <c r="AZ102" s="105"/>
      <c r="BA102" s="105"/>
      <c r="BB102" s="105"/>
      <c r="BC102" s="105">
        <f t="shared" si="11"/>
        <v>0</v>
      </c>
      <c r="BD102" s="105">
        <f t="shared" si="12"/>
        <v>0</v>
      </c>
      <c r="BE102" s="105"/>
      <c r="BF102" s="105"/>
      <c r="BG102" s="105"/>
    </row>
    <row r="103" spans="1:59" ht="14.25" hidden="1" customHeight="1">
      <c r="A103" s="119" t="str">
        <f t="shared" si="2"/>
        <v/>
      </c>
      <c r="B103" s="60" t="str">
        <f>IF(LEN(C103)&gt;0,VLOOKUP($F$8,DATA!$A$4:$A$296,1,FALSE),"")</f>
        <v/>
      </c>
      <c r="C103" s="117"/>
      <c r="D103" s="179"/>
      <c r="E103" s="63"/>
      <c r="F103" s="180"/>
      <c r="G103" s="180"/>
      <c r="H103" s="88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 t="str">
        <f t="shared" si="3"/>
        <v/>
      </c>
      <c r="AO103" s="159"/>
      <c r="AP103" s="188"/>
      <c r="AQ103" s="189">
        <f t="shared" si="4"/>
        <v>0</v>
      </c>
      <c r="AR103" s="189">
        <f t="shared" si="5"/>
        <v>0</v>
      </c>
      <c r="AS103" s="189">
        <f t="shared" si="6"/>
        <v>0</v>
      </c>
      <c r="AT103" s="189">
        <f t="shared" si="7"/>
        <v>0</v>
      </c>
      <c r="AU103" s="189">
        <f t="shared" si="8"/>
        <v>0</v>
      </c>
      <c r="AV103" s="189">
        <f t="shared" si="9"/>
        <v>0</v>
      </c>
      <c r="AW103" s="189">
        <f t="shared" si="10"/>
        <v>0</v>
      </c>
      <c r="AX103" s="105"/>
      <c r="AY103" s="105"/>
      <c r="AZ103" s="105"/>
      <c r="BA103" s="105"/>
      <c r="BB103" s="105"/>
      <c r="BC103" s="105">
        <f t="shared" si="11"/>
        <v>0</v>
      </c>
      <c r="BD103" s="105">
        <f t="shared" si="12"/>
        <v>0</v>
      </c>
      <c r="BE103" s="105"/>
      <c r="BF103" s="105"/>
      <c r="BG103" s="105"/>
    </row>
    <row r="104" spans="1:59" ht="14.25" hidden="1" customHeight="1">
      <c r="A104" s="119" t="str">
        <f t="shared" si="2"/>
        <v/>
      </c>
      <c r="B104" s="60" t="str">
        <f>IF(LEN(C104)&gt;0,VLOOKUP($F$8,DATA!$A$4:$A$296,1,FALSE),"")</f>
        <v/>
      </c>
      <c r="C104" s="117"/>
      <c r="D104" s="179"/>
      <c r="E104" s="63"/>
      <c r="F104" s="180"/>
      <c r="G104" s="180"/>
      <c r="H104" s="88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 t="str">
        <f t="shared" si="3"/>
        <v/>
      </c>
      <c r="AO104" s="159"/>
      <c r="AP104" s="188"/>
      <c r="AQ104" s="189">
        <f t="shared" si="4"/>
        <v>0</v>
      </c>
      <c r="AR104" s="189">
        <f t="shared" si="5"/>
        <v>0</v>
      </c>
      <c r="AS104" s="189">
        <f t="shared" si="6"/>
        <v>0</v>
      </c>
      <c r="AT104" s="189">
        <f t="shared" si="7"/>
        <v>0</v>
      </c>
      <c r="AU104" s="189">
        <f t="shared" si="8"/>
        <v>0</v>
      </c>
      <c r="AV104" s="189">
        <f t="shared" si="9"/>
        <v>0</v>
      </c>
      <c r="AW104" s="189">
        <f t="shared" si="10"/>
        <v>0</v>
      </c>
      <c r="AX104" s="105"/>
      <c r="AY104" s="105"/>
      <c r="AZ104" s="105"/>
      <c r="BA104" s="105"/>
      <c r="BB104" s="105"/>
      <c r="BC104" s="105">
        <f t="shared" si="11"/>
        <v>0</v>
      </c>
      <c r="BD104" s="105">
        <f t="shared" si="12"/>
        <v>0</v>
      </c>
      <c r="BE104" s="105"/>
      <c r="BF104" s="105"/>
      <c r="BG104" s="105"/>
    </row>
    <row r="105" spans="1:59" ht="14.25" hidden="1" customHeight="1">
      <c r="A105" s="119" t="str">
        <f t="shared" si="2"/>
        <v/>
      </c>
      <c r="B105" s="60" t="str">
        <f>IF(LEN(C105)&gt;0,VLOOKUP($F$8,DATA!$A$4:$A$296,1,FALSE),"")</f>
        <v/>
      </c>
      <c r="C105" s="117"/>
      <c r="D105" s="179"/>
      <c r="E105" s="63"/>
      <c r="F105" s="180"/>
      <c r="G105" s="180"/>
      <c r="H105" s="88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 t="str">
        <f t="shared" si="3"/>
        <v/>
      </c>
      <c r="AO105" s="159"/>
      <c r="AP105" s="188"/>
      <c r="AQ105" s="189">
        <f t="shared" si="4"/>
        <v>0</v>
      </c>
      <c r="AR105" s="189">
        <f t="shared" si="5"/>
        <v>0</v>
      </c>
      <c r="AS105" s="189">
        <f t="shared" si="6"/>
        <v>0</v>
      </c>
      <c r="AT105" s="189">
        <f t="shared" si="7"/>
        <v>0</v>
      </c>
      <c r="AU105" s="189">
        <f t="shared" si="8"/>
        <v>0</v>
      </c>
      <c r="AV105" s="189">
        <f t="shared" si="9"/>
        <v>0</v>
      </c>
      <c r="AW105" s="189">
        <f t="shared" si="10"/>
        <v>0</v>
      </c>
      <c r="AX105" s="105"/>
      <c r="AY105" s="105"/>
      <c r="AZ105" s="105"/>
      <c r="BA105" s="105"/>
      <c r="BB105" s="105"/>
      <c r="BC105" s="105">
        <f t="shared" si="11"/>
        <v>0</v>
      </c>
      <c r="BD105" s="105">
        <f t="shared" si="12"/>
        <v>0</v>
      </c>
      <c r="BE105" s="105"/>
      <c r="BF105" s="105"/>
      <c r="BG105" s="105"/>
    </row>
    <row r="106" spans="1:59" ht="14.25" hidden="1" customHeight="1">
      <c r="A106" s="119" t="str">
        <f t="shared" si="2"/>
        <v/>
      </c>
      <c r="B106" s="60" t="str">
        <f>IF(LEN(C106)&gt;0,VLOOKUP($F$8,DATA!$A$4:$A$296,1,FALSE),"")</f>
        <v/>
      </c>
      <c r="C106" s="117"/>
      <c r="D106" s="179"/>
      <c r="E106" s="63"/>
      <c r="F106" s="180"/>
      <c r="G106" s="180"/>
      <c r="H106" s="88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 t="str">
        <f t="shared" si="3"/>
        <v/>
      </c>
      <c r="AO106" s="159"/>
      <c r="AP106" s="188"/>
      <c r="AQ106" s="189">
        <f t="shared" si="4"/>
        <v>0</v>
      </c>
      <c r="AR106" s="189">
        <f t="shared" si="5"/>
        <v>0</v>
      </c>
      <c r="AS106" s="189">
        <f t="shared" si="6"/>
        <v>0</v>
      </c>
      <c r="AT106" s="189">
        <f t="shared" si="7"/>
        <v>0</v>
      </c>
      <c r="AU106" s="189">
        <f t="shared" si="8"/>
        <v>0</v>
      </c>
      <c r="AV106" s="189">
        <f t="shared" si="9"/>
        <v>0</v>
      </c>
      <c r="AW106" s="189">
        <f t="shared" si="10"/>
        <v>0</v>
      </c>
      <c r="AX106" s="105"/>
      <c r="AY106" s="105"/>
      <c r="AZ106" s="105"/>
      <c r="BA106" s="105"/>
      <c r="BB106" s="105"/>
      <c r="BC106" s="105">
        <f t="shared" si="11"/>
        <v>0</v>
      </c>
      <c r="BD106" s="105">
        <f t="shared" si="12"/>
        <v>0</v>
      </c>
      <c r="BE106" s="105"/>
      <c r="BF106" s="105"/>
      <c r="BG106" s="105"/>
    </row>
    <row r="107" spans="1:59" ht="14.25" hidden="1" customHeight="1">
      <c r="A107" s="119" t="str">
        <f t="shared" si="2"/>
        <v/>
      </c>
      <c r="B107" s="60" t="str">
        <f>IF(LEN(C107)&gt;0,VLOOKUP($F$8,DATA!$A$4:$A$296,1,FALSE),"")</f>
        <v/>
      </c>
      <c r="C107" s="117"/>
      <c r="D107" s="179"/>
      <c r="E107" s="63"/>
      <c r="F107" s="180"/>
      <c r="G107" s="180"/>
      <c r="H107" s="88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 t="str">
        <f t="shared" si="3"/>
        <v/>
      </c>
      <c r="AO107" s="159"/>
      <c r="AP107" s="188"/>
      <c r="AQ107" s="189">
        <f t="shared" si="4"/>
        <v>0</v>
      </c>
      <c r="AR107" s="189">
        <f t="shared" si="5"/>
        <v>0</v>
      </c>
      <c r="AS107" s="189">
        <f t="shared" si="6"/>
        <v>0</v>
      </c>
      <c r="AT107" s="189">
        <f t="shared" si="7"/>
        <v>0</v>
      </c>
      <c r="AU107" s="189">
        <f t="shared" si="8"/>
        <v>0</v>
      </c>
      <c r="AV107" s="189">
        <f t="shared" si="9"/>
        <v>0</v>
      </c>
      <c r="AW107" s="189">
        <f t="shared" si="10"/>
        <v>0</v>
      </c>
      <c r="AX107" s="105"/>
      <c r="AY107" s="105"/>
      <c r="AZ107" s="105"/>
      <c r="BA107" s="105"/>
      <c r="BB107" s="105"/>
      <c r="BC107" s="105">
        <f t="shared" si="11"/>
        <v>0</v>
      </c>
      <c r="BD107" s="105">
        <f t="shared" si="12"/>
        <v>0</v>
      </c>
      <c r="BE107" s="105"/>
      <c r="BF107" s="105"/>
      <c r="BG107" s="105"/>
    </row>
    <row r="108" spans="1:59" ht="14.25" hidden="1" customHeight="1">
      <c r="A108" s="119" t="str">
        <f t="shared" si="2"/>
        <v/>
      </c>
      <c r="B108" s="60" t="str">
        <f>IF(LEN(C108)&gt;0,VLOOKUP($F$8,DATA!$A$4:$A$296,1,FALSE),"")</f>
        <v/>
      </c>
      <c r="C108" s="117"/>
      <c r="D108" s="179"/>
      <c r="E108" s="63"/>
      <c r="F108" s="180"/>
      <c r="G108" s="180"/>
      <c r="H108" s="88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 t="str">
        <f t="shared" si="3"/>
        <v/>
      </c>
      <c r="AO108" s="159"/>
      <c r="AP108" s="188"/>
      <c r="AQ108" s="189">
        <f t="shared" si="4"/>
        <v>0</v>
      </c>
      <c r="AR108" s="189">
        <f t="shared" si="5"/>
        <v>0</v>
      </c>
      <c r="AS108" s="189">
        <f t="shared" si="6"/>
        <v>0</v>
      </c>
      <c r="AT108" s="189">
        <f t="shared" si="7"/>
        <v>0</v>
      </c>
      <c r="AU108" s="189">
        <f t="shared" si="8"/>
        <v>0</v>
      </c>
      <c r="AV108" s="189">
        <f t="shared" si="9"/>
        <v>0</v>
      </c>
      <c r="AW108" s="189">
        <f t="shared" si="10"/>
        <v>0</v>
      </c>
      <c r="AX108" s="105"/>
      <c r="AY108" s="105"/>
      <c r="AZ108" s="105"/>
      <c r="BA108" s="105"/>
      <c r="BB108" s="105"/>
      <c r="BC108" s="105">
        <f t="shared" si="11"/>
        <v>0</v>
      </c>
      <c r="BD108" s="105">
        <f t="shared" si="12"/>
        <v>0</v>
      </c>
      <c r="BE108" s="105"/>
      <c r="BF108" s="105"/>
      <c r="BG108" s="105"/>
    </row>
    <row r="109" spans="1:59" ht="14.25" hidden="1" customHeight="1">
      <c r="A109" s="119" t="str">
        <f t="shared" si="2"/>
        <v/>
      </c>
      <c r="B109" s="60" t="str">
        <f>IF(LEN(C109)&gt;0,VLOOKUP($F$8,DATA!$A$4:$A$296,1,FALSE),"")</f>
        <v/>
      </c>
      <c r="C109" s="117"/>
      <c r="D109" s="179"/>
      <c r="E109" s="63"/>
      <c r="F109" s="180"/>
      <c r="G109" s="180"/>
      <c r="H109" s="88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 t="str">
        <f t="shared" si="3"/>
        <v/>
      </c>
      <c r="AO109" s="159"/>
      <c r="AP109" s="188"/>
      <c r="AQ109" s="189">
        <f t="shared" si="4"/>
        <v>0</v>
      </c>
      <c r="AR109" s="189">
        <f t="shared" si="5"/>
        <v>0</v>
      </c>
      <c r="AS109" s="189">
        <f t="shared" si="6"/>
        <v>0</v>
      </c>
      <c r="AT109" s="189">
        <f t="shared" si="7"/>
        <v>0</v>
      </c>
      <c r="AU109" s="189">
        <f t="shared" si="8"/>
        <v>0</v>
      </c>
      <c r="AV109" s="189">
        <f t="shared" si="9"/>
        <v>0</v>
      </c>
      <c r="AW109" s="189">
        <f t="shared" si="10"/>
        <v>0</v>
      </c>
      <c r="AX109" s="105"/>
      <c r="AY109" s="105"/>
      <c r="AZ109" s="105"/>
      <c r="BA109" s="105"/>
      <c r="BB109" s="105"/>
      <c r="BC109" s="105">
        <f t="shared" si="11"/>
        <v>0</v>
      </c>
      <c r="BD109" s="105">
        <f t="shared" si="12"/>
        <v>0</v>
      </c>
      <c r="BE109" s="105"/>
      <c r="BF109" s="105"/>
      <c r="BG109" s="105"/>
    </row>
    <row r="110" spans="1:59" ht="14.25" hidden="1" customHeight="1">
      <c r="A110" s="119" t="str">
        <f t="shared" si="2"/>
        <v/>
      </c>
      <c r="B110" s="60" t="str">
        <f>IF(LEN(C110)&gt;0,VLOOKUP($F$8,DATA!$A$4:$A$296,1,FALSE),"")</f>
        <v/>
      </c>
      <c r="C110" s="117"/>
      <c r="D110" s="179"/>
      <c r="E110" s="63"/>
      <c r="F110" s="180"/>
      <c r="G110" s="180"/>
      <c r="H110" s="88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 t="str">
        <f t="shared" si="3"/>
        <v/>
      </c>
      <c r="AO110" s="159"/>
      <c r="AP110" s="188"/>
      <c r="AQ110" s="189">
        <f t="shared" si="4"/>
        <v>0</v>
      </c>
      <c r="AR110" s="189">
        <f t="shared" si="5"/>
        <v>0</v>
      </c>
      <c r="AS110" s="189">
        <f t="shared" si="6"/>
        <v>0</v>
      </c>
      <c r="AT110" s="189">
        <f t="shared" si="7"/>
        <v>0</v>
      </c>
      <c r="AU110" s="189">
        <f t="shared" si="8"/>
        <v>0</v>
      </c>
      <c r="AV110" s="189">
        <f t="shared" si="9"/>
        <v>0</v>
      </c>
      <c r="AW110" s="189">
        <f t="shared" si="10"/>
        <v>0</v>
      </c>
      <c r="AX110" s="105"/>
      <c r="AY110" s="105"/>
      <c r="AZ110" s="105"/>
      <c r="BA110" s="105"/>
      <c r="BB110" s="105"/>
      <c r="BC110" s="105">
        <f t="shared" si="11"/>
        <v>0</v>
      </c>
      <c r="BD110" s="105">
        <f t="shared" si="12"/>
        <v>0</v>
      </c>
      <c r="BE110" s="105"/>
      <c r="BF110" s="105"/>
      <c r="BG110" s="105"/>
    </row>
    <row r="111" spans="1:59" ht="14.25" hidden="1" customHeight="1">
      <c r="A111" s="119" t="str">
        <f t="shared" si="2"/>
        <v/>
      </c>
      <c r="B111" s="60" t="str">
        <f>IF(LEN(C111)&gt;0,VLOOKUP($F$8,DATA!$A$4:$A$296,1,FALSE),"")</f>
        <v/>
      </c>
      <c r="C111" s="117"/>
      <c r="D111" s="179"/>
      <c r="E111" s="63"/>
      <c r="F111" s="180"/>
      <c r="G111" s="180"/>
      <c r="H111" s="88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 t="str">
        <f t="shared" si="3"/>
        <v/>
      </c>
      <c r="AO111" s="159"/>
      <c r="AP111" s="188"/>
      <c r="AQ111" s="189">
        <f t="shared" si="4"/>
        <v>0</v>
      </c>
      <c r="AR111" s="189">
        <f t="shared" si="5"/>
        <v>0</v>
      </c>
      <c r="AS111" s="189">
        <f t="shared" si="6"/>
        <v>0</v>
      </c>
      <c r="AT111" s="189">
        <f t="shared" si="7"/>
        <v>0</v>
      </c>
      <c r="AU111" s="189">
        <f t="shared" si="8"/>
        <v>0</v>
      </c>
      <c r="AV111" s="189">
        <f t="shared" si="9"/>
        <v>0</v>
      </c>
      <c r="AW111" s="189">
        <f t="shared" si="10"/>
        <v>0</v>
      </c>
      <c r="AX111" s="105"/>
      <c r="AY111" s="105"/>
      <c r="AZ111" s="105"/>
      <c r="BA111" s="105"/>
      <c r="BB111" s="105"/>
      <c r="BC111" s="105">
        <f t="shared" si="11"/>
        <v>0</v>
      </c>
      <c r="BD111" s="105">
        <f t="shared" si="12"/>
        <v>0</v>
      </c>
      <c r="BE111" s="105"/>
      <c r="BF111" s="105"/>
      <c r="BG111" s="105"/>
    </row>
    <row r="112" spans="1:59" ht="14.25" hidden="1" customHeight="1">
      <c r="A112" s="119" t="str">
        <f t="shared" si="2"/>
        <v/>
      </c>
      <c r="B112" s="60" t="str">
        <f>IF(LEN(C112)&gt;0,VLOOKUP($F$8,DATA!$A$4:$A$296,1,FALSE),"")</f>
        <v/>
      </c>
      <c r="C112" s="117"/>
      <c r="D112" s="179"/>
      <c r="E112" s="63"/>
      <c r="F112" s="180"/>
      <c r="G112" s="180"/>
      <c r="H112" s="88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 t="str">
        <f t="shared" si="3"/>
        <v/>
      </c>
      <c r="AO112" s="159"/>
      <c r="AP112" s="188"/>
      <c r="AQ112" s="189">
        <f t="shared" si="4"/>
        <v>0</v>
      </c>
      <c r="AR112" s="189">
        <f t="shared" si="5"/>
        <v>0</v>
      </c>
      <c r="AS112" s="189">
        <f t="shared" si="6"/>
        <v>0</v>
      </c>
      <c r="AT112" s="189">
        <f t="shared" si="7"/>
        <v>0</v>
      </c>
      <c r="AU112" s="189">
        <f t="shared" si="8"/>
        <v>0</v>
      </c>
      <c r="AV112" s="189">
        <f t="shared" si="9"/>
        <v>0</v>
      </c>
      <c r="AW112" s="189">
        <f t="shared" si="10"/>
        <v>0</v>
      </c>
      <c r="AX112" s="105"/>
      <c r="AY112" s="105"/>
      <c r="AZ112" s="105"/>
      <c r="BA112" s="105"/>
      <c r="BB112" s="105"/>
      <c r="BC112" s="105">
        <f t="shared" si="11"/>
        <v>0</v>
      </c>
      <c r="BD112" s="105">
        <f t="shared" si="12"/>
        <v>0</v>
      </c>
      <c r="BE112" s="105"/>
      <c r="BF112" s="105"/>
      <c r="BG112" s="105"/>
    </row>
    <row r="113" spans="1:59" ht="14.25" hidden="1" customHeight="1">
      <c r="A113" s="119" t="str">
        <f t="shared" si="2"/>
        <v/>
      </c>
      <c r="B113" s="60" t="str">
        <f>IF(LEN(C113)&gt;0,VLOOKUP($F$8,DATA!$A$4:$A$296,1,FALSE),"")</f>
        <v/>
      </c>
      <c r="C113" s="117"/>
      <c r="D113" s="179"/>
      <c r="E113" s="63"/>
      <c r="F113" s="180"/>
      <c r="G113" s="180"/>
      <c r="H113" s="88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 t="str">
        <f t="shared" si="3"/>
        <v/>
      </c>
      <c r="AO113" s="159"/>
      <c r="AP113" s="188"/>
      <c r="AQ113" s="189">
        <f t="shared" si="4"/>
        <v>0</v>
      </c>
      <c r="AR113" s="189">
        <f t="shared" si="5"/>
        <v>0</v>
      </c>
      <c r="AS113" s="189">
        <f t="shared" si="6"/>
        <v>0</v>
      </c>
      <c r="AT113" s="189">
        <f t="shared" si="7"/>
        <v>0</v>
      </c>
      <c r="AU113" s="189">
        <f t="shared" si="8"/>
        <v>0</v>
      </c>
      <c r="AV113" s="189">
        <f t="shared" si="9"/>
        <v>0</v>
      </c>
      <c r="AW113" s="189">
        <f t="shared" si="10"/>
        <v>0</v>
      </c>
      <c r="AX113" s="105"/>
      <c r="AY113" s="105"/>
      <c r="AZ113" s="105"/>
      <c r="BA113" s="105"/>
      <c r="BB113" s="105"/>
      <c r="BC113" s="105">
        <f t="shared" si="11"/>
        <v>0</v>
      </c>
      <c r="BD113" s="105">
        <f t="shared" si="12"/>
        <v>0</v>
      </c>
      <c r="BE113" s="105"/>
      <c r="BF113" s="105"/>
      <c r="BG113" s="105"/>
    </row>
    <row r="114" spans="1:59" ht="14.25" hidden="1" customHeight="1">
      <c r="A114" s="119" t="str">
        <f t="shared" si="2"/>
        <v/>
      </c>
      <c r="B114" s="60" t="str">
        <f>IF(LEN(C114)&gt;0,VLOOKUP($F$8,DATA!$A$4:$A$296,1,FALSE),"")</f>
        <v/>
      </c>
      <c r="C114" s="117"/>
      <c r="D114" s="179"/>
      <c r="E114" s="63"/>
      <c r="F114" s="180"/>
      <c r="G114" s="180"/>
      <c r="H114" s="88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 t="str">
        <f t="shared" si="3"/>
        <v/>
      </c>
      <c r="AO114" s="159"/>
      <c r="AP114" s="188"/>
      <c r="AQ114" s="189">
        <f t="shared" si="4"/>
        <v>0</v>
      </c>
      <c r="AR114" s="189">
        <f t="shared" si="5"/>
        <v>0</v>
      </c>
      <c r="AS114" s="189">
        <f t="shared" si="6"/>
        <v>0</v>
      </c>
      <c r="AT114" s="189">
        <f t="shared" si="7"/>
        <v>0</v>
      </c>
      <c r="AU114" s="189">
        <f t="shared" si="8"/>
        <v>0</v>
      </c>
      <c r="AV114" s="189">
        <f t="shared" si="9"/>
        <v>0</v>
      </c>
      <c r="AW114" s="189">
        <f t="shared" si="10"/>
        <v>0</v>
      </c>
      <c r="AX114" s="105"/>
      <c r="AY114" s="105"/>
      <c r="AZ114" s="105"/>
      <c r="BA114" s="105"/>
      <c r="BB114" s="105"/>
      <c r="BC114" s="105">
        <f t="shared" si="11"/>
        <v>0</v>
      </c>
      <c r="BD114" s="105">
        <f t="shared" si="12"/>
        <v>0</v>
      </c>
      <c r="BE114" s="105"/>
      <c r="BF114" s="105"/>
      <c r="BG114" s="105"/>
    </row>
    <row r="115" spans="1:59" ht="14.25" hidden="1" customHeight="1">
      <c r="A115" s="119" t="str">
        <f t="shared" si="2"/>
        <v/>
      </c>
      <c r="B115" s="60" t="str">
        <f>IF(LEN(C115)&gt;0,VLOOKUP($F$8,DATA!$A$4:$A$296,1,FALSE),"")</f>
        <v/>
      </c>
      <c r="C115" s="117"/>
      <c r="D115" s="179"/>
      <c r="E115" s="63"/>
      <c r="F115" s="180"/>
      <c r="G115" s="180"/>
      <c r="H115" s="88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 t="str">
        <f t="shared" si="3"/>
        <v/>
      </c>
      <c r="AO115" s="159"/>
      <c r="AP115" s="188"/>
      <c r="AQ115" s="189">
        <f t="shared" si="4"/>
        <v>0</v>
      </c>
      <c r="AR115" s="189">
        <f t="shared" si="5"/>
        <v>0</v>
      </c>
      <c r="AS115" s="189">
        <f t="shared" si="6"/>
        <v>0</v>
      </c>
      <c r="AT115" s="189">
        <f t="shared" si="7"/>
        <v>0</v>
      </c>
      <c r="AU115" s="189">
        <f t="shared" si="8"/>
        <v>0</v>
      </c>
      <c r="AV115" s="189">
        <f t="shared" si="9"/>
        <v>0</v>
      </c>
      <c r="AW115" s="189">
        <f t="shared" si="10"/>
        <v>0</v>
      </c>
      <c r="AX115" s="105"/>
      <c r="AY115" s="105"/>
      <c r="AZ115" s="105"/>
      <c r="BA115" s="105"/>
      <c r="BB115" s="105"/>
      <c r="BC115" s="105">
        <f t="shared" si="11"/>
        <v>0</v>
      </c>
      <c r="BD115" s="105">
        <f t="shared" si="12"/>
        <v>0</v>
      </c>
      <c r="BE115" s="105"/>
      <c r="BF115" s="105"/>
      <c r="BG115" s="105"/>
    </row>
    <row r="116" spans="1:59" ht="14.25" hidden="1" customHeight="1">
      <c r="A116" s="119" t="str">
        <f t="shared" si="2"/>
        <v/>
      </c>
      <c r="B116" s="60" t="str">
        <f>IF(LEN(C116)&gt;0,VLOOKUP($F$8,DATA!$A$4:$A$296,1,FALSE),"")</f>
        <v/>
      </c>
      <c r="C116" s="117"/>
      <c r="D116" s="179"/>
      <c r="E116" s="63"/>
      <c r="F116" s="180"/>
      <c r="G116" s="180"/>
      <c r="H116" s="88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 t="str">
        <f t="shared" si="3"/>
        <v/>
      </c>
      <c r="AO116" s="159"/>
      <c r="AP116" s="188"/>
      <c r="AQ116" s="189">
        <f t="shared" si="4"/>
        <v>0</v>
      </c>
      <c r="AR116" s="189">
        <f t="shared" si="5"/>
        <v>0</v>
      </c>
      <c r="AS116" s="189">
        <f t="shared" si="6"/>
        <v>0</v>
      </c>
      <c r="AT116" s="189">
        <f t="shared" si="7"/>
        <v>0</v>
      </c>
      <c r="AU116" s="189">
        <f t="shared" si="8"/>
        <v>0</v>
      </c>
      <c r="AV116" s="189">
        <f t="shared" si="9"/>
        <v>0</v>
      </c>
      <c r="AW116" s="189">
        <f t="shared" si="10"/>
        <v>0</v>
      </c>
      <c r="AX116" s="105"/>
      <c r="AY116" s="105"/>
      <c r="AZ116" s="105"/>
      <c r="BA116" s="105"/>
      <c r="BB116" s="105"/>
      <c r="BC116" s="105">
        <f t="shared" si="11"/>
        <v>0</v>
      </c>
      <c r="BD116" s="105">
        <f t="shared" si="12"/>
        <v>0</v>
      </c>
      <c r="BE116" s="105"/>
      <c r="BF116" s="105"/>
      <c r="BG116" s="105"/>
    </row>
    <row r="117" spans="1:59" ht="14.25" hidden="1" customHeight="1">
      <c r="A117" s="119" t="str">
        <f t="shared" si="2"/>
        <v/>
      </c>
      <c r="B117" s="60" t="str">
        <f>IF(LEN(C117)&gt;0,VLOOKUP($F$8,DATA!$A$4:$A$296,1,FALSE),"")</f>
        <v/>
      </c>
      <c r="C117" s="117"/>
      <c r="D117" s="179"/>
      <c r="E117" s="63"/>
      <c r="F117" s="180"/>
      <c r="G117" s="180"/>
      <c r="H117" s="88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 t="str">
        <f t="shared" si="3"/>
        <v/>
      </c>
      <c r="AO117" s="159"/>
      <c r="AP117" s="188"/>
      <c r="AQ117" s="189">
        <f t="shared" si="4"/>
        <v>0</v>
      </c>
      <c r="AR117" s="189">
        <f t="shared" si="5"/>
        <v>0</v>
      </c>
      <c r="AS117" s="189">
        <f t="shared" si="6"/>
        <v>0</v>
      </c>
      <c r="AT117" s="189">
        <f t="shared" si="7"/>
        <v>0</v>
      </c>
      <c r="AU117" s="189">
        <f t="shared" si="8"/>
        <v>0</v>
      </c>
      <c r="AV117" s="189">
        <f t="shared" si="9"/>
        <v>0</v>
      </c>
      <c r="AW117" s="189">
        <f t="shared" si="10"/>
        <v>0</v>
      </c>
      <c r="AX117" s="105"/>
      <c r="AY117" s="105"/>
      <c r="AZ117" s="105"/>
      <c r="BA117" s="105"/>
      <c r="BB117" s="105"/>
      <c r="BC117" s="105">
        <f t="shared" si="11"/>
        <v>0</v>
      </c>
      <c r="BD117" s="105">
        <f t="shared" si="12"/>
        <v>0</v>
      </c>
      <c r="BE117" s="105"/>
      <c r="BF117" s="105"/>
      <c r="BG117" s="105"/>
    </row>
    <row r="118" spans="1:59" ht="14.25" hidden="1" customHeight="1">
      <c r="A118" s="119" t="str">
        <f t="shared" si="2"/>
        <v/>
      </c>
      <c r="B118" s="60" t="str">
        <f>IF(LEN(C118)&gt;0,VLOOKUP($F$8,DATA!$A$4:$A$296,1,FALSE),"")</f>
        <v/>
      </c>
      <c r="C118" s="117"/>
      <c r="D118" s="179"/>
      <c r="E118" s="63"/>
      <c r="F118" s="180"/>
      <c r="G118" s="180"/>
      <c r="H118" s="88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 t="str">
        <f t="shared" si="3"/>
        <v/>
      </c>
      <c r="AO118" s="159"/>
      <c r="AP118" s="188"/>
      <c r="AQ118" s="189">
        <f t="shared" si="4"/>
        <v>0</v>
      </c>
      <c r="AR118" s="189">
        <f t="shared" si="5"/>
        <v>0</v>
      </c>
      <c r="AS118" s="189">
        <f t="shared" si="6"/>
        <v>0</v>
      </c>
      <c r="AT118" s="189">
        <f t="shared" si="7"/>
        <v>0</v>
      </c>
      <c r="AU118" s="189">
        <f t="shared" si="8"/>
        <v>0</v>
      </c>
      <c r="AV118" s="189">
        <f t="shared" si="9"/>
        <v>0</v>
      </c>
      <c r="AW118" s="189">
        <f t="shared" si="10"/>
        <v>0</v>
      </c>
      <c r="AX118" s="105"/>
      <c r="AY118" s="105"/>
      <c r="AZ118" s="105"/>
      <c r="BA118" s="105"/>
      <c r="BB118" s="105"/>
      <c r="BC118" s="105">
        <f t="shared" si="11"/>
        <v>0</v>
      </c>
      <c r="BD118" s="105">
        <f t="shared" si="12"/>
        <v>0</v>
      </c>
      <c r="BE118" s="105"/>
      <c r="BF118" s="105"/>
      <c r="BG118" s="105"/>
    </row>
    <row r="119" spans="1:59" ht="14.25" hidden="1" customHeight="1">
      <c r="A119" s="119" t="str">
        <f t="shared" si="2"/>
        <v/>
      </c>
      <c r="B119" s="60" t="str">
        <f>IF(LEN(C119)&gt;0,VLOOKUP($F$8,DATA!$A$4:$A$296,1,FALSE),"")</f>
        <v/>
      </c>
      <c r="C119" s="117"/>
      <c r="D119" s="179"/>
      <c r="E119" s="63"/>
      <c r="F119" s="180"/>
      <c r="G119" s="180"/>
      <c r="H119" s="88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 t="str">
        <f t="shared" si="3"/>
        <v/>
      </c>
      <c r="AO119" s="159"/>
      <c r="AP119" s="188"/>
      <c r="AQ119" s="189">
        <f t="shared" si="4"/>
        <v>0</v>
      </c>
      <c r="AR119" s="189">
        <f t="shared" si="5"/>
        <v>0</v>
      </c>
      <c r="AS119" s="189">
        <f t="shared" si="6"/>
        <v>0</v>
      </c>
      <c r="AT119" s="189">
        <f t="shared" si="7"/>
        <v>0</v>
      </c>
      <c r="AU119" s="189">
        <f t="shared" si="8"/>
        <v>0</v>
      </c>
      <c r="AV119" s="189">
        <f t="shared" si="9"/>
        <v>0</v>
      </c>
      <c r="AW119" s="189">
        <f t="shared" si="10"/>
        <v>0</v>
      </c>
      <c r="AX119" s="105"/>
      <c r="AY119" s="105"/>
      <c r="AZ119" s="105"/>
      <c r="BA119" s="105"/>
      <c r="BB119" s="105"/>
      <c r="BC119" s="105">
        <f t="shared" si="11"/>
        <v>0</v>
      </c>
      <c r="BD119" s="105">
        <f t="shared" si="12"/>
        <v>0</v>
      </c>
      <c r="BE119" s="105"/>
      <c r="BF119" s="105"/>
      <c r="BG119" s="105"/>
    </row>
    <row r="120" spans="1:59" ht="14.25" hidden="1" customHeight="1">
      <c r="A120" s="119" t="str">
        <f t="shared" si="2"/>
        <v/>
      </c>
      <c r="B120" s="60" t="str">
        <f>IF(LEN(C120)&gt;0,VLOOKUP($F$8,DATA!$A$4:$A$296,1,FALSE),"")</f>
        <v/>
      </c>
      <c r="C120" s="117"/>
      <c r="D120" s="179"/>
      <c r="E120" s="63"/>
      <c r="F120" s="180"/>
      <c r="G120" s="180"/>
      <c r="H120" s="88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 t="str">
        <f t="shared" si="3"/>
        <v/>
      </c>
      <c r="AO120" s="159"/>
      <c r="AP120" s="188"/>
      <c r="AQ120" s="189">
        <f t="shared" si="4"/>
        <v>0</v>
      </c>
      <c r="AR120" s="189">
        <f t="shared" si="5"/>
        <v>0</v>
      </c>
      <c r="AS120" s="189">
        <f t="shared" si="6"/>
        <v>0</v>
      </c>
      <c r="AT120" s="189">
        <f t="shared" si="7"/>
        <v>0</v>
      </c>
      <c r="AU120" s="189">
        <f t="shared" si="8"/>
        <v>0</v>
      </c>
      <c r="AV120" s="189">
        <f t="shared" si="9"/>
        <v>0</v>
      </c>
      <c r="AW120" s="189">
        <f t="shared" si="10"/>
        <v>0</v>
      </c>
      <c r="AX120" s="105"/>
      <c r="AY120" s="105"/>
      <c r="AZ120" s="105"/>
      <c r="BA120" s="105"/>
      <c r="BB120" s="105"/>
      <c r="BC120" s="105">
        <f t="shared" si="11"/>
        <v>0</v>
      </c>
      <c r="BD120" s="105">
        <f t="shared" si="12"/>
        <v>0</v>
      </c>
      <c r="BE120" s="105"/>
      <c r="BF120" s="105"/>
      <c r="BG120" s="105"/>
    </row>
    <row r="121" spans="1:59" ht="14.25" hidden="1" customHeight="1">
      <c r="A121" s="119" t="str">
        <f t="shared" si="2"/>
        <v/>
      </c>
      <c r="B121" s="60" t="str">
        <f>IF(LEN(C121)&gt;0,VLOOKUP($F$8,DATA!$A$4:$A$296,1,FALSE),"")</f>
        <v/>
      </c>
      <c r="C121" s="117"/>
      <c r="D121" s="179"/>
      <c r="E121" s="63"/>
      <c r="F121" s="180"/>
      <c r="G121" s="180"/>
      <c r="H121" s="88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 t="str">
        <f t="shared" si="3"/>
        <v/>
      </c>
      <c r="AO121" s="159"/>
      <c r="AP121" s="188"/>
      <c r="AQ121" s="189">
        <f t="shared" si="4"/>
        <v>0</v>
      </c>
      <c r="AR121" s="189">
        <f t="shared" si="5"/>
        <v>0</v>
      </c>
      <c r="AS121" s="189">
        <f t="shared" si="6"/>
        <v>0</v>
      </c>
      <c r="AT121" s="189">
        <f t="shared" si="7"/>
        <v>0</v>
      </c>
      <c r="AU121" s="189">
        <f t="shared" si="8"/>
        <v>0</v>
      </c>
      <c r="AV121" s="189">
        <f t="shared" si="9"/>
        <v>0</v>
      </c>
      <c r="AW121" s="189">
        <f t="shared" si="10"/>
        <v>0</v>
      </c>
      <c r="AX121" s="105"/>
      <c r="AY121" s="105"/>
      <c r="AZ121" s="105"/>
      <c r="BA121" s="105"/>
      <c r="BB121" s="105"/>
      <c r="BC121" s="105">
        <f t="shared" si="11"/>
        <v>0</v>
      </c>
      <c r="BD121" s="105">
        <f t="shared" si="12"/>
        <v>0</v>
      </c>
      <c r="BE121" s="105"/>
      <c r="BF121" s="105"/>
      <c r="BG121" s="105"/>
    </row>
    <row r="122" spans="1:59" ht="14.25" hidden="1" customHeight="1">
      <c r="A122" s="119" t="str">
        <f t="shared" si="2"/>
        <v/>
      </c>
      <c r="B122" s="60" t="str">
        <f>IF(LEN(C122)&gt;0,VLOOKUP($F$8,DATA!$A$4:$A$296,1,FALSE),"")</f>
        <v/>
      </c>
      <c r="C122" s="117"/>
      <c r="D122" s="179"/>
      <c r="E122" s="63"/>
      <c r="F122" s="180"/>
      <c r="G122" s="180"/>
      <c r="H122" s="88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 t="str">
        <f t="shared" si="3"/>
        <v/>
      </c>
      <c r="AO122" s="159"/>
      <c r="AP122" s="188"/>
      <c r="AQ122" s="189">
        <f t="shared" si="4"/>
        <v>0</v>
      </c>
      <c r="AR122" s="189">
        <f t="shared" si="5"/>
        <v>0</v>
      </c>
      <c r="AS122" s="189">
        <f t="shared" si="6"/>
        <v>0</v>
      </c>
      <c r="AT122" s="189">
        <f t="shared" si="7"/>
        <v>0</v>
      </c>
      <c r="AU122" s="189">
        <f t="shared" si="8"/>
        <v>0</v>
      </c>
      <c r="AV122" s="189">
        <f t="shared" si="9"/>
        <v>0</v>
      </c>
      <c r="AW122" s="189">
        <f t="shared" si="10"/>
        <v>0</v>
      </c>
      <c r="AX122" s="105"/>
      <c r="AY122" s="105"/>
      <c r="AZ122" s="105"/>
      <c r="BA122" s="105"/>
      <c r="BB122" s="105"/>
      <c r="BC122" s="105">
        <f t="shared" si="11"/>
        <v>0</v>
      </c>
      <c r="BD122" s="105">
        <f t="shared" si="12"/>
        <v>0</v>
      </c>
      <c r="BE122" s="105"/>
      <c r="BF122" s="105"/>
      <c r="BG122" s="105"/>
    </row>
    <row r="123" spans="1:59" ht="14.25" hidden="1" customHeight="1">
      <c r="A123" s="119" t="str">
        <f t="shared" si="2"/>
        <v/>
      </c>
      <c r="B123" s="60" t="str">
        <f>IF(LEN(C123)&gt;0,VLOOKUP($F$8,DATA!$A$4:$A$296,1,FALSE),"")</f>
        <v/>
      </c>
      <c r="C123" s="117"/>
      <c r="D123" s="179"/>
      <c r="E123" s="63"/>
      <c r="F123" s="180"/>
      <c r="G123" s="180"/>
      <c r="H123" s="88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 t="str">
        <f t="shared" si="3"/>
        <v/>
      </c>
      <c r="AO123" s="159"/>
      <c r="AP123" s="188"/>
      <c r="AQ123" s="189">
        <f t="shared" si="4"/>
        <v>0</v>
      </c>
      <c r="AR123" s="189">
        <f t="shared" si="5"/>
        <v>0</v>
      </c>
      <c r="AS123" s="189">
        <f t="shared" si="6"/>
        <v>0</v>
      </c>
      <c r="AT123" s="189">
        <f t="shared" si="7"/>
        <v>0</v>
      </c>
      <c r="AU123" s="189">
        <f t="shared" si="8"/>
        <v>0</v>
      </c>
      <c r="AV123" s="189">
        <f t="shared" si="9"/>
        <v>0</v>
      </c>
      <c r="AW123" s="189">
        <f t="shared" si="10"/>
        <v>0</v>
      </c>
      <c r="AX123" s="105"/>
      <c r="AY123" s="105"/>
      <c r="AZ123" s="105"/>
      <c r="BA123" s="105"/>
      <c r="BB123" s="105"/>
      <c r="BC123" s="105">
        <f t="shared" si="11"/>
        <v>0</v>
      </c>
      <c r="BD123" s="105">
        <f t="shared" si="12"/>
        <v>0</v>
      </c>
      <c r="BE123" s="105"/>
      <c r="BF123" s="105"/>
      <c r="BG123" s="105"/>
    </row>
    <row r="124" spans="1:59" ht="14.25" hidden="1" customHeight="1">
      <c r="A124" s="119" t="str">
        <f t="shared" si="2"/>
        <v/>
      </c>
      <c r="B124" s="60" t="str">
        <f>IF(LEN(C124)&gt;0,VLOOKUP($F$8,DATA!$A$4:$A$296,1,FALSE),"")</f>
        <v/>
      </c>
      <c r="C124" s="117"/>
      <c r="D124" s="179"/>
      <c r="E124" s="63"/>
      <c r="F124" s="180"/>
      <c r="G124" s="180"/>
      <c r="H124" s="88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 t="str">
        <f t="shared" si="3"/>
        <v/>
      </c>
      <c r="AO124" s="159"/>
      <c r="AP124" s="188"/>
      <c r="AQ124" s="189">
        <f t="shared" si="4"/>
        <v>0</v>
      </c>
      <c r="AR124" s="189">
        <f t="shared" si="5"/>
        <v>0</v>
      </c>
      <c r="AS124" s="189">
        <f t="shared" si="6"/>
        <v>0</v>
      </c>
      <c r="AT124" s="189">
        <f t="shared" si="7"/>
        <v>0</v>
      </c>
      <c r="AU124" s="189">
        <f t="shared" si="8"/>
        <v>0</v>
      </c>
      <c r="AV124" s="189">
        <f t="shared" si="9"/>
        <v>0</v>
      </c>
      <c r="AW124" s="189">
        <f t="shared" si="10"/>
        <v>0</v>
      </c>
      <c r="AX124" s="105"/>
      <c r="AY124" s="105"/>
      <c r="AZ124" s="105"/>
      <c r="BA124" s="105"/>
      <c r="BB124" s="105"/>
      <c r="BC124" s="105">
        <f t="shared" si="11"/>
        <v>0</v>
      </c>
      <c r="BD124" s="105">
        <f t="shared" si="12"/>
        <v>0</v>
      </c>
      <c r="BE124" s="105"/>
      <c r="BF124" s="105"/>
      <c r="BG124" s="105"/>
    </row>
    <row r="125" spans="1:59" ht="14.25" hidden="1" customHeight="1">
      <c r="A125" s="119" t="str">
        <f t="shared" si="2"/>
        <v/>
      </c>
      <c r="B125" s="60" t="str">
        <f>IF(LEN(C125)&gt;0,VLOOKUP($F$8,DATA!$A$4:$A$296,1,FALSE),"")</f>
        <v/>
      </c>
      <c r="C125" s="117"/>
      <c r="D125" s="179"/>
      <c r="E125" s="63"/>
      <c r="F125" s="180"/>
      <c r="G125" s="180"/>
      <c r="H125" s="88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 t="str">
        <f t="shared" si="3"/>
        <v/>
      </c>
      <c r="AO125" s="159"/>
      <c r="AP125" s="188"/>
      <c r="AQ125" s="189">
        <f t="shared" si="4"/>
        <v>0</v>
      </c>
      <c r="AR125" s="189">
        <f t="shared" si="5"/>
        <v>0</v>
      </c>
      <c r="AS125" s="189">
        <f t="shared" si="6"/>
        <v>0</v>
      </c>
      <c r="AT125" s="189">
        <f t="shared" si="7"/>
        <v>0</v>
      </c>
      <c r="AU125" s="189">
        <f t="shared" si="8"/>
        <v>0</v>
      </c>
      <c r="AV125" s="189">
        <f t="shared" si="9"/>
        <v>0</v>
      </c>
      <c r="AW125" s="189">
        <f t="shared" si="10"/>
        <v>0</v>
      </c>
      <c r="AX125" s="105"/>
      <c r="AY125" s="105"/>
      <c r="AZ125" s="105"/>
      <c r="BA125" s="105"/>
      <c r="BB125" s="105"/>
      <c r="BC125" s="105">
        <f t="shared" si="11"/>
        <v>0</v>
      </c>
      <c r="BD125" s="105">
        <f t="shared" si="12"/>
        <v>0</v>
      </c>
      <c r="BE125" s="105"/>
      <c r="BF125" s="105"/>
      <c r="BG125" s="105"/>
    </row>
    <row r="126" spans="1:59" ht="14.25" hidden="1" customHeight="1">
      <c r="A126" s="119" t="str">
        <f t="shared" si="2"/>
        <v/>
      </c>
      <c r="B126" s="60" t="str">
        <f>IF(LEN(C126)&gt;0,VLOOKUP($F$8,DATA!$A$4:$A$296,1,FALSE),"")</f>
        <v/>
      </c>
      <c r="C126" s="117"/>
      <c r="D126" s="179"/>
      <c r="E126" s="63"/>
      <c r="F126" s="180"/>
      <c r="G126" s="180"/>
      <c r="H126" s="88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 t="str">
        <f t="shared" si="3"/>
        <v/>
      </c>
      <c r="AO126" s="159"/>
      <c r="AP126" s="188"/>
      <c r="AQ126" s="189">
        <f t="shared" si="4"/>
        <v>0</v>
      </c>
      <c r="AR126" s="189">
        <f t="shared" si="5"/>
        <v>0</v>
      </c>
      <c r="AS126" s="189">
        <f t="shared" si="6"/>
        <v>0</v>
      </c>
      <c r="AT126" s="189">
        <f t="shared" si="7"/>
        <v>0</v>
      </c>
      <c r="AU126" s="189">
        <f t="shared" si="8"/>
        <v>0</v>
      </c>
      <c r="AV126" s="189">
        <f t="shared" si="9"/>
        <v>0</v>
      </c>
      <c r="AW126" s="189">
        <f t="shared" si="10"/>
        <v>0</v>
      </c>
      <c r="AX126" s="105"/>
      <c r="AY126" s="105"/>
      <c r="AZ126" s="105"/>
      <c r="BA126" s="105"/>
      <c r="BB126" s="105"/>
      <c r="BC126" s="105">
        <f t="shared" si="11"/>
        <v>0</v>
      </c>
      <c r="BD126" s="105">
        <f t="shared" si="12"/>
        <v>0</v>
      </c>
      <c r="BE126" s="105"/>
      <c r="BF126" s="105"/>
      <c r="BG126" s="105"/>
    </row>
    <row r="127" spans="1:59" ht="14.25" hidden="1" customHeight="1">
      <c r="A127" s="119" t="str">
        <f t="shared" si="2"/>
        <v/>
      </c>
      <c r="B127" s="60" t="str">
        <f>IF(LEN(C127)&gt;0,VLOOKUP($F$8,DATA!$A$4:$A$296,1,FALSE),"")</f>
        <v/>
      </c>
      <c r="C127" s="117"/>
      <c r="D127" s="179"/>
      <c r="E127" s="63"/>
      <c r="F127" s="180"/>
      <c r="G127" s="180"/>
      <c r="H127" s="88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 t="str">
        <f t="shared" si="3"/>
        <v/>
      </c>
      <c r="AO127" s="159"/>
      <c r="AP127" s="188"/>
      <c r="AQ127" s="189">
        <f t="shared" si="4"/>
        <v>0</v>
      </c>
      <c r="AR127" s="189">
        <f t="shared" si="5"/>
        <v>0</v>
      </c>
      <c r="AS127" s="189">
        <f t="shared" si="6"/>
        <v>0</v>
      </c>
      <c r="AT127" s="189">
        <f t="shared" si="7"/>
        <v>0</v>
      </c>
      <c r="AU127" s="189">
        <f t="shared" si="8"/>
        <v>0</v>
      </c>
      <c r="AV127" s="189">
        <f t="shared" si="9"/>
        <v>0</v>
      </c>
      <c r="AW127" s="189">
        <f t="shared" si="10"/>
        <v>0</v>
      </c>
      <c r="AX127" s="105"/>
      <c r="AY127" s="105"/>
      <c r="AZ127" s="105"/>
      <c r="BA127" s="105"/>
      <c r="BB127" s="105"/>
      <c r="BC127" s="105">
        <f t="shared" si="11"/>
        <v>0</v>
      </c>
      <c r="BD127" s="105">
        <f t="shared" si="12"/>
        <v>0</v>
      </c>
      <c r="BE127" s="105"/>
      <c r="BF127" s="105"/>
      <c r="BG127" s="105"/>
    </row>
    <row r="128" spans="1:59" ht="14.25" hidden="1" customHeight="1">
      <c r="A128" s="119" t="str">
        <f t="shared" si="2"/>
        <v/>
      </c>
      <c r="B128" s="60" t="str">
        <f>IF(LEN(C128)&gt;0,VLOOKUP($F$8,DATA!$A$4:$A$296,1,FALSE),"")</f>
        <v/>
      </c>
      <c r="C128" s="117"/>
      <c r="D128" s="179"/>
      <c r="E128" s="63"/>
      <c r="F128" s="180"/>
      <c r="G128" s="180"/>
      <c r="H128" s="88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 t="str">
        <f t="shared" si="3"/>
        <v/>
      </c>
      <c r="AO128" s="159"/>
      <c r="AP128" s="188"/>
      <c r="AQ128" s="189">
        <f t="shared" si="4"/>
        <v>0</v>
      </c>
      <c r="AR128" s="189">
        <f t="shared" si="5"/>
        <v>0</v>
      </c>
      <c r="AS128" s="189">
        <f t="shared" si="6"/>
        <v>0</v>
      </c>
      <c r="AT128" s="189">
        <f t="shared" si="7"/>
        <v>0</v>
      </c>
      <c r="AU128" s="189">
        <f t="shared" si="8"/>
        <v>0</v>
      </c>
      <c r="AV128" s="189">
        <f t="shared" si="9"/>
        <v>0</v>
      </c>
      <c r="AW128" s="189">
        <f t="shared" si="10"/>
        <v>0</v>
      </c>
      <c r="AX128" s="105"/>
      <c r="AY128" s="105"/>
      <c r="AZ128" s="105"/>
      <c r="BA128" s="105"/>
      <c r="BB128" s="105"/>
      <c r="BC128" s="105">
        <f t="shared" si="11"/>
        <v>0</v>
      </c>
      <c r="BD128" s="105">
        <f t="shared" si="12"/>
        <v>0</v>
      </c>
      <c r="BE128" s="105"/>
      <c r="BF128" s="105"/>
      <c r="BG128" s="105"/>
    </row>
    <row r="129" spans="1:59" ht="14.25" hidden="1" customHeight="1">
      <c r="A129" s="119" t="str">
        <f t="shared" si="2"/>
        <v/>
      </c>
      <c r="B129" s="60" t="str">
        <f>IF(LEN(C129)&gt;0,VLOOKUP($F$8,DATA!$A$4:$A$296,1,FALSE),"")</f>
        <v/>
      </c>
      <c r="C129" s="117"/>
      <c r="D129" s="179"/>
      <c r="E129" s="63"/>
      <c r="F129" s="180"/>
      <c r="G129" s="180"/>
      <c r="H129" s="88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 t="str">
        <f t="shared" si="3"/>
        <v/>
      </c>
      <c r="AO129" s="159"/>
      <c r="AP129" s="188"/>
      <c r="AQ129" s="189">
        <f t="shared" si="4"/>
        <v>0</v>
      </c>
      <c r="AR129" s="189">
        <f t="shared" si="5"/>
        <v>0</v>
      </c>
      <c r="AS129" s="189">
        <f t="shared" si="6"/>
        <v>0</v>
      </c>
      <c r="AT129" s="189">
        <f t="shared" si="7"/>
        <v>0</v>
      </c>
      <c r="AU129" s="189">
        <f t="shared" si="8"/>
        <v>0</v>
      </c>
      <c r="AV129" s="189">
        <f t="shared" si="9"/>
        <v>0</v>
      </c>
      <c r="AW129" s="189">
        <f t="shared" si="10"/>
        <v>0</v>
      </c>
      <c r="AX129" s="105"/>
      <c r="AY129" s="105"/>
      <c r="AZ129" s="105"/>
      <c r="BA129" s="105"/>
      <c r="BB129" s="105"/>
      <c r="BC129" s="105">
        <f t="shared" si="11"/>
        <v>0</v>
      </c>
      <c r="BD129" s="105">
        <f t="shared" si="12"/>
        <v>0</v>
      </c>
      <c r="BE129" s="105"/>
      <c r="BF129" s="105"/>
      <c r="BG129" s="105"/>
    </row>
    <row r="130" spans="1:59" ht="14.25" hidden="1" customHeight="1">
      <c r="A130" s="119" t="str">
        <f t="shared" si="2"/>
        <v/>
      </c>
      <c r="B130" s="60" t="str">
        <f>IF(LEN(C130)&gt;0,VLOOKUP($F$8,DATA!$A$4:$A$296,1,FALSE),"")</f>
        <v/>
      </c>
      <c r="C130" s="117"/>
      <c r="D130" s="179"/>
      <c r="E130" s="63"/>
      <c r="F130" s="180"/>
      <c r="G130" s="180"/>
      <c r="H130" s="88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 t="str">
        <f t="shared" si="3"/>
        <v/>
      </c>
      <c r="AO130" s="159"/>
      <c r="AP130" s="188"/>
      <c r="AQ130" s="189">
        <f t="shared" si="4"/>
        <v>0</v>
      </c>
      <c r="AR130" s="189">
        <f t="shared" si="5"/>
        <v>0</v>
      </c>
      <c r="AS130" s="189">
        <f t="shared" si="6"/>
        <v>0</v>
      </c>
      <c r="AT130" s="189">
        <f t="shared" si="7"/>
        <v>0</v>
      </c>
      <c r="AU130" s="189">
        <f t="shared" si="8"/>
        <v>0</v>
      </c>
      <c r="AV130" s="189">
        <f t="shared" si="9"/>
        <v>0</v>
      </c>
      <c r="AW130" s="189">
        <f t="shared" si="10"/>
        <v>0</v>
      </c>
      <c r="AX130" s="105"/>
      <c r="AY130" s="105"/>
      <c r="AZ130" s="105"/>
      <c r="BA130" s="105"/>
      <c r="BB130" s="105"/>
      <c r="BC130" s="105">
        <f t="shared" si="11"/>
        <v>0</v>
      </c>
      <c r="BD130" s="105">
        <f t="shared" si="12"/>
        <v>0</v>
      </c>
      <c r="BE130" s="105"/>
      <c r="BF130" s="105"/>
      <c r="BG130" s="105"/>
    </row>
    <row r="131" spans="1:59" ht="14.25" hidden="1" customHeight="1">
      <c r="A131" s="119" t="str">
        <f t="shared" si="2"/>
        <v/>
      </c>
      <c r="B131" s="60" t="str">
        <f>IF(LEN(C131)&gt;0,VLOOKUP($F$8,DATA!$A$4:$A$296,1,FALSE),"")</f>
        <v/>
      </c>
      <c r="C131" s="117"/>
      <c r="D131" s="179"/>
      <c r="E131" s="63"/>
      <c r="F131" s="180"/>
      <c r="G131" s="180"/>
      <c r="H131" s="88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 t="str">
        <f t="shared" si="3"/>
        <v/>
      </c>
      <c r="AO131" s="159"/>
      <c r="AP131" s="188"/>
      <c r="AQ131" s="189">
        <f t="shared" si="4"/>
        <v>0</v>
      </c>
      <c r="AR131" s="189">
        <f t="shared" si="5"/>
        <v>0</v>
      </c>
      <c r="AS131" s="189">
        <f t="shared" si="6"/>
        <v>0</v>
      </c>
      <c r="AT131" s="189">
        <f t="shared" si="7"/>
        <v>0</v>
      </c>
      <c r="AU131" s="189">
        <f t="shared" si="8"/>
        <v>0</v>
      </c>
      <c r="AV131" s="189">
        <f t="shared" si="9"/>
        <v>0</v>
      </c>
      <c r="AW131" s="189">
        <f t="shared" si="10"/>
        <v>0</v>
      </c>
      <c r="AX131" s="105"/>
      <c r="AY131" s="105"/>
      <c r="AZ131" s="105"/>
      <c r="BA131" s="105"/>
      <c r="BB131" s="105"/>
      <c r="BC131" s="105">
        <f t="shared" si="11"/>
        <v>0</v>
      </c>
      <c r="BD131" s="105">
        <f t="shared" si="12"/>
        <v>0</v>
      </c>
      <c r="BE131" s="105"/>
      <c r="BF131" s="105"/>
      <c r="BG131" s="105"/>
    </row>
    <row r="132" spans="1:59" ht="14.25" hidden="1" customHeight="1">
      <c r="A132" s="119" t="str">
        <f t="shared" si="2"/>
        <v/>
      </c>
      <c r="B132" s="60" t="str">
        <f>IF(LEN(C132)&gt;0,VLOOKUP($F$8,DATA!$A$4:$A$296,1,FALSE),"")</f>
        <v/>
      </c>
      <c r="C132" s="117"/>
      <c r="D132" s="179"/>
      <c r="E132" s="63"/>
      <c r="F132" s="180"/>
      <c r="G132" s="180"/>
      <c r="H132" s="88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 t="str">
        <f t="shared" si="3"/>
        <v/>
      </c>
      <c r="AO132" s="159"/>
      <c r="AP132" s="188"/>
      <c r="AQ132" s="189">
        <f t="shared" si="4"/>
        <v>0</v>
      </c>
      <c r="AR132" s="189">
        <f t="shared" si="5"/>
        <v>0</v>
      </c>
      <c r="AS132" s="189">
        <f t="shared" si="6"/>
        <v>0</v>
      </c>
      <c r="AT132" s="189">
        <f t="shared" si="7"/>
        <v>0</v>
      </c>
      <c r="AU132" s="189">
        <f t="shared" si="8"/>
        <v>0</v>
      </c>
      <c r="AV132" s="189">
        <f t="shared" si="9"/>
        <v>0</v>
      </c>
      <c r="AW132" s="189">
        <f t="shared" si="10"/>
        <v>0</v>
      </c>
      <c r="AX132" s="105"/>
      <c r="AY132" s="105"/>
      <c r="AZ132" s="105"/>
      <c r="BA132" s="105"/>
      <c r="BB132" s="105"/>
      <c r="BC132" s="105">
        <f t="shared" si="11"/>
        <v>0</v>
      </c>
      <c r="BD132" s="105">
        <f t="shared" si="12"/>
        <v>0</v>
      </c>
      <c r="BE132" s="105"/>
      <c r="BF132" s="105"/>
      <c r="BG132" s="105"/>
    </row>
    <row r="133" spans="1:59" ht="14.25" hidden="1" customHeight="1">
      <c r="A133" s="119" t="str">
        <f t="shared" si="2"/>
        <v/>
      </c>
      <c r="B133" s="60" t="str">
        <f>IF(LEN(C133)&gt;0,VLOOKUP($F$8,DATA!$A$4:$A$296,1,FALSE),"")</f>
        <v/>
      </c>
      <c r="C133" s="117"/>
      <c r="D133" s="179"/>
      <c r="E133" s="63"/>
      <c r="F133" s="180"/>
      <c r="G133" s="180"/>
      <c r="H133" s="88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 t="str">
        <f t="shared" si="3"/>
        <v/>
      </c>
      <c r="AO133" s="159"/>
      <c r="AP133" s="188"/>
      <c r="AQ133" s="189">
        <f t="shared" si="4"/>
        <v>0</v>
      </c>
      <c r="AR133" s="189">
        <f t="shared" si="5"/>
        <v>0</v>
      </c>
      <c r="AS133" s="189">
        <f t="shared" si="6"/>
        <v>0</v>
      </c>
      <c r="AT133" s="189">
        <f t="shared" si="7"/>
        <v>0</v>
      </c>
      <c r="AU133" s="189">
        <f t="shared" si="8"/>
        <v>0</v>
      </c>
      <c r="AV133" s="189">
        <f t="shared" si="9"/>
        <v>0</v>
      </c>
      <c r="AW133" s="189">
        <f t="shared" si="10"/>
        <v>0</v>
      </c>
      <c r="AX133" s="105"/>
      <c r="AY133" s="105"/>
      <c r="AZ133" s="105"/>
      <c r="BA133" s="105"/>
      <c r="BB133" s="105"/>
      <c r="BC133" s="105">
        <f t="shared" si="11"/>
        <v>0</v>
      </c>
      <c r="BD133" s="105">
        <f t="shared" si="12"/>
        <v>0</v>
      </c>
      <c r="BE133" s="105"/>
      <c r="BF133" s="105"/>
      <c r="BG133" s="105"/>
    </row>
    <row r="134" spans="1:59" ht="14.25" hidden="1" customHeight="1">
      <c r="A134" s="119" t="str">
        <f t="shared" si="2"/>
        <v/>
      </c>
      <c r="B134" s="60" t="str">
        <f>IF(LEN(C134)&gt;0,VLOOKUP($F$8,DATA!$A$4:$A$296,1,FALSE),"")</f>
        <v/>
      </c>
      <c r="C134" s="117"/>
      <c r="D134" s="179"/>
      <c r="E134" s="63"/>
      <c r="F134" s="180"/>
      <c r="G134" s="180"/>
      <c r="H134" s="88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 t="str">
        <f t="shared" si="3"/>
        <v/>
      </c>
      <c r="AO134" s="159"/>
      <c r="AP134" s="188"/>
      <c r="AQ134" s="189">
        <f t="shared" si="4"/>
        <v>0</v>
      </c>
      <c r="AR134" s="189">
        <f t="shared" si="5"/>
        <v>0</v>
      </c>
      <c r="AS134" s="189">
        <f t="shared" si="6"/>
        <v>0</v>
      </c>
      <c r="AT134" s="189">
        <f t="shared" si="7"/>
        <v>0</v>
      </c>
      <c r="AU134" s="189">
        <f t="shared" si="8"/>
        <v>0</v>
      </c>
      <c r="AV134" s="189">
        <f t="shared" si="9"/>
        <v>0</v>
      </c>
      <c r="AW134" s="189">
        <f t="shared" si="10"/>
        <v>0</v>
      </c>
      <c r="AX134" s="105"/>
      <c r="AY134" s="105"/>
      <c r="AZ134" s="105"/>
      <c r="BA134" s="105"/>
      <c r="BB134" s="105"/>
      <c r="BC134" s="105">
        <f t="shared" si="11"/>
        <v>0</v>
      </c>
      <c r="BD134" s="105">
        <f t="shared" si="12"/>
        <v>0</v>
      </c>
      <c r="BE134" s="105"/>
      <c r="BF134" s="105"/>
      <c r="BG134" s="105"/>
    </row>
    <row r="135" spans="1:59" ht="14.25" hidden="1" customHeight="1">
      <c r="A135" s="119" t="str">
        <f t="shared" si="2"/>
        <v/>
      </c>
      <c r="B135" s="60" t="str">
        <f>IF(LEN(C135)&gt;0,VLOOKUP($F$8,DATA!$A$4:$A$296,1,FALSE),"")</f>
        <v/>
      </c>
      <c r="C135" s="117"/>
      <c r="D135" s="179"/>
      <c r="E135" s="63"/>
      <c r="F135" s="180"/>
      <c r="G135" s="180"/>
      <c r="H135" s="88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 t="str">
        <f t="shared" si="3"/>
        <v/>
      </c>
      <c r="AO135" s="159"/>
      <c r="AP135" s="188"/>
      <c r="AQ135" s="189">
        <f t="shared" si="4"/>
        <v>0</v>
      </c>
      <c r="AR135" s="189">
        <f t="shared" si="5"/>
        <v>0</v>
      </c>
      <c r="AS135" s="189">
        <f t="shared" si="6"/>
        <v>0</v>
      </c>
      <c r="AT135" s="189">
        <f t="shared" si="7"/>
        <v>0</v>
      </c>
      <c r="AU135" s="189">
        <f t="shared" si="8"/>
        <v>0</v>
      </c>
      <c r="AV135" s="189">
        <f t="shared" si="9"/>
        <v>0</v>
      </c>
      <c r="AW135" s="189">
        <f t="shared" si="10"/>
        <v>0</v>
      </c>
      <c r="AX135" s="105"/>
      <c r="AY135" s="105"/>
      <c r="AZ135" s="105"/>
      <c r="BA135" s="105"/>
      <c r="BB135" s="105"/>
      <c r="BC135" s="105">
        <f t="shared" si="11"/>
        <v>0</v>
      </c>
      <c r="BD135" s="105">
        <f t="shared" si="12"/>
        <v>0</v>
      </c>
      <c r="BE135" s="105"/>
      <c r="BF135" s="105"/>
      <c r="BG135" s="105"/>
    </row>
    <row r="136" spans="1:59" ht="14.25" hidden="1" customHeight="1">
      <c r="A136" s="119" t="str">
        <f t="shared" si="2"/>
        <v/>
      </c>
      <c r="B136" s="60" t="str">
        <f>IF(LEN(C136)&gt;0,VLOOKUP($F$8,DATA!$A$4:$A$296,1,FALSE),"")</f>
        <v/>
      </c>
      <c r="C136" s="117"/>
      <c r="D136" s="179"/>
      <c r="E136" s="63"/>
      <c r="F136" s="180"/>
      <c r="G136" s="180"/>
      <c r="H136" s="88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 t="str">
        <f t="shared" si="3"/>
        <v/>
      </c>
      <c r="AO136" s="159"/>
      <c r="AP136" s="188"/>
      <c r="AQ136" s="189">
        <f t="shared" si="4"/>
        <v>0</v>
      </c>
      <c r="AR136" s="189">
        <f t="shared" si="5"/>
        <v>0</v>
      </c>
      <c r="AS136" s="189">
        <f t="shared" si="6"/>
        <v>0</v>
      </c>
      <c r="AT136" s="189">
        <f t="shared" si="7"/>
        <v>0</v>
      </c>
      <c r="AU136" s="189">
        <f t="shared" si="8"/>
        <v>0</v>
      </c>
      <c r="AV136" s="189">
        <f t="shared" si="9"/>
        <v>0</v>
      </c>
      <c r="AW136" s="189">
        <f t="shared" si="10"/>
        <v>0</v>
      </c>
      <c r="AX136" s="105"/>
      <c r="AY136" s="105"/>
      <c r="AZ136" s="105"/>
      <c r="BA136" s="105"/>
      <c r="BB136" s="105"/>
      <c r="BC136" s="105">
        <f t="shared" si="11"/>
        <v>0</v>
      </c>
      <c r="BD136" s="105">
        <f t="shared" si="12"/>
        <v>0</v>
      </c>
      <c r="BE136" s="105"/>
      <c r="BF136" s="105"/>
      <c r="BG136" s="105"/>
    </row>
    <row r="137" spans="1:59" ht="14.25" hidden="1" customHeight="1">
      <c r="A137" s="119" t="str">
        <f t="shared" si="2"/>
        <v/>
      </c>
      <c r="B137" s="60" t="str">
        <f>IF(LEN(C137)&gt;0,VLOOKUP($F$8,DATA!$A$4:$A$296,1,FALSE),"")</f>
        <v/>
      </c>
      <c r="C137" s="117"/>
      <c r="D137" s="179"/>
      <c r="E137" s="63"/>
      <c r="F137" s="180"/>
      <c r="G137" s="180"/>
      <c r="H137" s="88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 t="str">
        <f t="shared" si="3"/>
        <v/>
      </c>
      <c r="AO137" s="159"/>
      <c r="AP137" s="188"/>
      <c r="AQ137" s="189">
        <f t="shared" si="4"/>
        <v>0</v>
      </c>
      <c r="AR137" s="189">
        <f t="shared" si="5"/>
        <v>0</v>
      </c>
      <c r="AS137" s="189">
        <f t="shared" si="6"/>
        <v>0</v>
      </c>
      <c r="AT137" s="189">
        <f t="shared" si="7"/>
        <v>0</v>
      </c>
      <c r="AU137" s="189">
        <f t="shared" si="8"/>
        <v>0</v>
      </c>
      <c r="AV137" s="189">
        <f t="shared" si="9"/>
        <v>0</v>
      </c>
      <c r="AW137" s="189">
        <f t="shared" si="10"/>
        <v>0</v>
      </c>
      <c r="AX137" s="105"/>
      <c r="AY137" s="105"/>
      <c r="AZ137" s="105"/>
      <c r="BA137" s="105"/>
      <c r="BB137" s="105"/>
      <c r="BC137" s="105">
        <f t="shared" si="11"/>
        <v>0</v>
      </c>
      <c r="BD137" s="105">
        <f t="shared" si="12"/>
        <v>0</v>
      </c>
      <c r="BE137" s="105"/>
      <c r="BF137" s="105"/>
      <c r="BG137" s="105"/>
    </row>
    <row r="138" spans="1:59" ht="14.25" hidden="1" customHeight="1">
      <c r="A138" s="119" t="str">
        <f t="shared" si="2"/>
        <v/>
      </c>
      <c r="B138" s="60" t="str">
        <f>IF(LEN(C138)&gt;0,VLOOKUP($F$8,DATA!$A$4:$A$296,1,FALSE),"")</f>
        <v/>
      </c>
      <c r="C138" s="117"/>
      <c r="D138" s="179"/>
      <c r="E138" s="63"/>
      <c r="F138" s="180"/>
      <c r="G138" s="180"/>
      <c r="H138" s="88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 t="str">
        <f t="shared" si="3"/>
        <v/>
      </c>
      <c r="AO138" s="159"/>
      <c r="AP138" s="188"/>
      <c r="AQ138" s="189">
        <f t="shared" si="4"/>
        <v>0</v>
      </c>
      <c r="AR138" s="189">
        <f t="shared" si="5"/>
        <v>0</v>
      </c>
      <c r="AS138" s="189">
        <f t="shared" si="6"/>
        <v>0</v>
      </c>
      <c r="AT138" s="189">
        <f t="shared" si="7"/>
        <v>0</v>
      </c>
      <c r="AU138" s="189">
        <f t="shared" si="8"/>
        <v>0</v>
      </c>
      <c r="AV138" s="189">
        <f t="shared" si="9"/>
        <v>0</v>
      </c>
      <c r="AW138" s="189">
        <f t="shared" si="10"/>
        <v>0</v>
      </c>
      <c r="AX138" s="105"/>
      <c r="AY138" s="105"/>
      <c r="AZ138" s="105"/>
      <c r="BA138" s="105"/>
      <c r="BB138" s="105"/>
      <c r="BC138" s="105">
        <f t="shared" si="11"/>
        <v>0</v>
      </c>
      <c r="BD138" s="105">
        <f t="shared" si="12"/>
        <v>0</v>
      </c>
      <c r="BE138" s="105"/>
      <c r="BF138" s="105"/>
      <c r="BG138" s="105"/>
    </row>
    <row r="139" spans="1:59" ht="14.25" hidden="1" customHeight="1">
      <c r="A139" s="119" t="str">
        <f t="shared" si="2"/>
        <v/>
      </c>
      <c r="B139" s="60" t="str">
        <f>IF(LEN(C139)&gt;0,VLOOKUP($F$8,DATA!$A$4:$A$296,1,FALSE),"")</f>
        <v/>
      </c>
      <c r="C139" s="117"/>
      <c r="D139" s="179"/>
      <c r="E139" s="63"/>
      <c r="F139" s="180"/>
      <c r="G139" s="180"/>
      <c r="H139" s="88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 t="str">
        <f t="shared" si="3"/>
        <v/>
      </c>
      <c r="AO139" s="159"/>
      <c r="AP139" s="188"/>
      <c r="AQ139" s="189">
        <f t="shared" si="4"/>
        <v>0</v>
      </c>
      <c r="AR139" s="189">
        <f t="shared" si="5"/>
        <v>0</v>
      </c>
      <c r="AS139" s="189">
        <f t="shared" si="6"/>
        <v>0</v>
      </c>
      <c r="AT139" s="189">
        <f t="shared" si="7"/>
        <v>0</v>
      </c>
      <c r="AU139" s="189">
        <f t="shared" si="8"/>
        <v>0</v>
      </c>
      <c r="AV139" s="189">
        <f t="shared" si="9"/>
        <v>0</v>
      </c>
      <c r="AW139" s="189">
        <f t="shared" si="10"/>
        <v>0</v>
      </c>
      <c r="AX139" s="105"/>
      <c r="AY139" s="105"/>
      <c r="AZ139" s="105"/>
      <c r="BA139" s="105"/>
      <c r="BB139" s="105"/>
      <c r="BC139" s="105">
        <f t="shared" si="11"/>
        <v>0</v>
      </c>
      <c r="BD139" s="105">
        <f t="shared" si="12"/>
        <v>0</v>
      </c>
      <c r="BE139" s="105"/>
      <c r="BF139" s="105"/>
      <c r="BG139" s="105"/>
    </row>
    <row r="140" spans="1:59" ht="14.25" hidden="1" customHeight="1">
      <c r="A140" s="119" t="str">
        <f t="shared" si="2"/>
        <v/>
      </c>
      <c r="B140" s="60" t="str">
        <f>IF(LEN(C140)&gt;0,VLOOKUP($F$8,DATA!$A$4:$A$296,1,FALSE),"")</f>
        <v/>
      </c>
      <c r="C140" s="117"/>
      <c r="D140" s="179"/>
      <c r="E140" s="63"/>
      <c r="F140" s="180"/>
      <c r="G140" s="180"/>
      <c r="H140" s="88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 t="str">
        <f t="shared" si="3"/>
        <v/>
      </c>
      <c r="AO140" s="159"/>
      <c r="AP140" s="188"/>
      <c r="AQ140" s="189">
        <f t="shared" si="4"/>
        <v>0</v>
      </c>
      <c r="AR140" s="189">
        <f t="shared" si="5"/>
        <v>0</v>
      </c>
      <c r="AS140" s="189">
        <f t="shared" si="6"/>
        <v>0</v>
      </c>
      <c r="AT140" s="189">
        <f t="shared" si="7"/>
        <v>0</v>
      </c>
      <c r="AU140" s="189">
        <f t="shared" si="8"/>
        <v>0</v>
      </c>
      <c r="AV140" s="189">
        <f t="shared" si="9"/>
        <v>0</v>
      </c>
      <c r="AW140" s="189">
        <f t="shared" si="10"/>
        <v>0</v>
      </c>
      <c r="AX140" s="105"/>
      <c r="AY140" s="105"/>
      <c r="AZ140" s="105"/>
      <c r="BA140" s="105"/>
      <c r="BB140" s="105"/>
      <c r="BC140" s="105">
        <f t="shared" si="11"/>
        <v>0</v>
      </c>
      <c r="BD140" s="105">
        <f t="shared" si="12"/>
        <v>0</v>
      </c>
      <c r="BE140" s="105"/>
      <c r="BF140" s="105"/>
      <c r="BG140" s="105"/>
    </row>
    <row r="141" spans="1:59" ht="14.25" hidden="1" customHeight="1">
      <c r="A141" s="119" t="str">
        <f t="shared" si="2"/>
        <v/>
      </c>
      <c r="B141" s="60" t="str">
        <f>IF(LEN(C141)&gt;0,VLOOKUP($F$8,DATA!$A$4:$A$296,1,FALSE),"")</f>
        <v/>
      </c>
      <c r="C141" s="117"/>
      <c r="D141" s="179"/>
      <c r="E141" s="63"/>
      <c r="F141" s="180"/>
      <c r="G141" s="180"/>
      <c r="H141" s="88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 t="str">
        <f t="shared" si="3"/>
        <v/>
      </c>
      <c r="AO141" s="159"/>
      <c r="AP141" s="188"/>
      <c r="AQ141" s="189">
        <f t="shared" si="4"/>
        <v>0</v>
      </c>
      <c r="AR141" s="189">
        <f t="shared" si="5"/>
        <v>0</v>
      </c>
      <c r="AS141" s="189">
        <f t="shared" si="6"/>
        <v>0</v>
      </c>
      <c r="AT141" s="189">
        <f t="shared" si="7"/>
        <v>0</v>
      </c>
      <c r="AU141" s="189">
        <f t="shared" si="8"/>
        <v>0</v>
      </c>
      <c r="AV141" s="189">
        <f t="shared" si="9"/>
        <v>0</v>
      </c>
      <c r="AW141" s="189">
        <f t="shared" si="10"/>
        <v>0</v>
      </c>
      <c r="AX141" s="105"/>
      <c r="AY141" s="105"/>
      <c r="AZ141" s="105"/>
      <c r="BA141" s="105"/>
      <c r="BB141" s="105"/>
      <c r="BC141" s="105">
        <f t="shared" si="11"/>
        <v>0</v>
      </c>
      <c r="BD141" s="105">
        <f t="shared" si="12"/>
        <v>0</v>
      </c>
      <c r="BE141" s="105"/>
      <c r="BF141" s="105"/>
      <c r="BG141" s="105"/>
    </row>
    <row r="142" spans="1:59" ht="14.25" hidden="1" customHeight="1">
      <c r="A142" s="119" t="str">
        <f t="shared" si="2"/>
        <v/>
      </c>
      <c r="B142" s="60" t="str">
        <f>IF(LEN(C142)&gt;0,VLOOKUP($F$8,DATA!$A$4:$A$296,1,FALSE),"")</f>
        <v/>
      </c>
      <c r="C142" s="117"/>
      <c r="D142" s="179"/>
      <c r="E142" s="63"/>
      <c r="F142" s="180"/>
      <c r="G142" s="180"/>
      <c r="H142" s="88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 t="str">
        <f t="shared" si="3"/>
        <v/>
      </c>
      <c r="AO142" s="159"/>
      <c r="AP142" s="188"/>
      <c r="AQ142" s="189">
        <f t="shared" si="4"/>
        <v>0</v>
      </c>
      <c r="AR142" s="189">
        <f t="shared" si="5"/>
        <v>0</v>
      </c>
      <c r="AS142" s="189">
        <f t="shared" si="6"/>
        <v>0</v>
      </c>
      <c r="AT142" s="189">
        <f t="shared" si="7"/>
        <v>0</v>
      </c>
      <c r="AU142" s="189">
        <f t="shared" si="8"/>
        <v>0</v>
      </c>
      <c r="AV142" s="189">
        <f t="shared" si="9"/>
        <v>0</v>
      </c>
      <c r="AW142" s="189">
        <f t="shared" si="10"/>
        <v>0</v>
      </c>
      <c r="AX142" s="105"/>
      <c r="AY142" s="105"/>
      <c r="AZ142" s="105"/>
      <c r="BA142" s="105"/>
      <c r="BB142" s="105"/>
      <c r="BC142" s="105">
        <f t="shared" si="11"/>
        <v>0</v>
      </c>
      <c r="BD142" s="105">
        <f t="shared" si="12"/>
        <v>0</v>
      </c>
      <c r="BE142" s="105"/>
      <c r="BF142" s="105"/>
      <c r="BG142" s="105"/>
    </row>
    <row r="143" spans="1:59" ht="14.25" hidden="1" customHeight="1">
      <c r="A143" s="119" t="str">
        <f t="shared" si="2"/>
        <v/>
      </c>
      <c r="B143" s="60" t="str">
        <f>IF(LEN(C143)&gt;0,VLOOKUP($F$8,DATA!$A$4:$A$296,1,FALSE),"")</f>
        <v/>
      </c>
      <c r="C143" s="117"/>
      <c r="D143" s="179"/>
      <c r="E143" s="63"/>
      <c r="F143" s="180"/>
      <c r="G143" s="180"/>
      <c r="H143" s="88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 t="str">
        <f t="shared" si="3"/>
        <v/>
      </c>
      <c r="AO143" s="159"/>
      <c r="AP143" s="188"/>
      <c r="AQ143" s="189">
        <f t="shared" si="4"/>
        <v>0</v>
      </c>
      <c r="AR143" s="189">
        <f t="shared" si="5"/>
        <v>0</v>
      </c>
      <c r="AS143" s="189">
        <f t="shared" si="6"/>
        <v>0</v>
      </c>
      <c r="AT143" s="189">
        <f t="shared" si="7"/>
        <v>0</v>
      </c>
      <c r="AU143" s="189">
        <f t="shared" si="8"/>
        <v>0</v>
      </c>
      <c r="AV143" s="189">
        <f t="shared" si="9"/>
        <v>0</v>
      </c>
      <c r="AW143" s="189">
        <f t="shared" si="10"/>
        <v>0</v>
      </c>
      <c r="AX143" s="105"/>
      <c r="AY143" s="105"/>
      <c r="AZ143" s="105"/>
      <c r="BA143" s="105"/>
      <c r="BB143" s="105"/>
      <c r="BC143" s="105">
        <f t="shared" si="11"/>
        <v>0</v>
      </c>
      <c r="BD143" s="105">
        <f t="shared" si="12"/>
        <v>0</v>
      </c>
      <c r="BE143" s="105"/>
      <c r="BF143" s="105"/>
      <c r="BG143" s="105"/>
    </row>
    <row r="144" spans="1:59" ht="14.25" hidden="1" customHeight="1">
      <c r="A144" s="119" t="str">
        <f t="shared" si="2"/>
        <v/>
      </c>
      <c r="B144" s="60" t="str">
        <f>IF(LEN(C144)&gt;0,VLOOKUP($F$8,DATA!$A$4:$A$296,1,FALSE),"")</f>
        <v/>
      </c>
      <c r="C144" s="117"/>
      <c r="D144" s="179"/>
      <c r="E144" s="63"/>
      <c r="F144" s="180"/>
      <c r="G144" s="180"/>
      <c r="H144" s="88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 t="str">
        <f t="shared" si="3"/>
        <v/>
      </c>
      <c r="AO144" s="159"/>
      <c r="AP144" s="188"/>
      <c r="AQ144" s="189">
        <f t="shared" si="4"/>
        <v>0</v>
      </c>
      <c r="AR144" s="189">
        <f t="shared" si="5"/>
        <v>0</v>
      </c>
      <c r="AS144" s="189">
        <f t="shared" si="6"/>
        <v>0</v>
      </c>
      <c r="AT144" s="189">
        <f t="shared" si="7"/>
        <v>0</v>
      </c>
      <c r="AU144" s="189">
        <f t="shared" si="8"/>
        <v>0</v>
      </c>
      <c r="AV144" s="189">
        <f t="shared" si="9"/>
        <v>0</v>
      </c>
      <c r="AW144" s="189">
        <f t="shared" si="10"/>
        <v>0</v>
      </c>
      <c r="AX144" s="105"/>
      <c r="AY144" s="105"/>
      <c r="AZ144" s="105"/>
      <c r="BA144" s="105"/>
      <c r="BB144" s="105"/>
      <c r="BC144" s="105">
        <f t="shared" si="11"/>
        <v>0</v>
      </c>
      <c r="BD144" s="105">
        <f t="shared" si="12"/>
        <v>0</v>
      </c>
      <c r="BE144" s="105"/>
      <c r="BF144" s="105"/>
      <c r="BG144" s="105"/>
    </row>
    <row r="145" spans="1:59" ht="14.25" hidden="1" customHeight="1">
      <c r="A145" s="119" t="str">
        <f t="shared" si="2"/>
        <v/>
      </c>
      <c r="B145" s="60" t="str">
        <f>IF(LEN(C145)&gt;0,VLOOKUP($F$8,DATA!$A$4:$A$296,1,FALSE),"")</f>
        <v/>
      </c>
      <c r="C145" s="117"/>
      <c r="D145" s="179"/>
      <c r="E145" s="63"/>
      <c r="F145" s="180"/>
      <c r="G145" s="180"/>
      <c r="H145" s="88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 t="str">
        <f t="shared" si="3"/>
        <v/>
      </c>
      <c r="AO145" s="159"/>
      <c r="AP145" s="188"/>
      <c r="AQ145" s="189">
        <f t="shared" si="4"/>
        <v>0</v>
      </c>
      <c r="AR145" s="189">
        <f t="shared" si="5"/>
        <v>0</v>
      </c>
      <c r="AS145" s="189">
        <f t="shared" si="6"/>
        <v>0</v>
      </c>
      <c r="AT145" s="189">
        <f t="shared" si="7"/>
        <v>0</v>
      </c>
      <c r="AU145" s="189">
        <f t="shared" si="8"/>
        <v>0</v>
      </c>
      <c r="AV145" s="189">
        <f t="shared" si="9"/>
        <v>0</v>
      </c>
      <c r="AW145" s="189">
        <f t="shared" si="10"/>
        <v>0</v>
      </c>
      <c r="AX145" s="105"/>
      <c r="AY145" s="105"/>
      <c r="AZ145" s="105"/>
      <c r="BA145" s="105"/>
      <c r="BB145" s="105"/>
      <c r="BC145" s="105">
        <f t="shared" si="11"/>
        <v>0</v>
      </c>
      <c r="BD145" s="105">
        <f t="shared" si="12"/>
        <v>0</v>
      </c>
      <c r="BE145" s="105"/>
      <c r="BF145" s="105"/>
      <c r="BG145" s="105"/>
    </row>
    <row r="146" spans="1:59" ht="14.25" hidden="1" customHeight="1">
      <c r="A146" s="119" t="str">
        <f t="shared" si="2"/>
        <v/>
      </c>
      <c r="B146" s="60" t="str">
        <f>IF(LEN(C146)&gt;0,VLOOKUP($F$8,DATA!$A$4:$A$296,1,FALSE),"")</f>
        <v/>
      </c>
      <c r="C146" s="117"/>
      <c r="D146" s="179"/>
      <c r="E146" s="63"/>
      <c r="F146" s="180"/>
      <c r="G146" s="180"/>
      <c r="H146" s="88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 t="str">
        <f t="shared" si="3"/>
        <v/>
      </c>
      <c r="AO146" s="159"/>
      <c r="AP146" s="188"/>
      <c r="AQ146" s="189">
        <f t="shared" si="4"/>
        <v>0</v>
      </c>
      <c r="AR146" s="189">
        <f t="shared" si="5"/>
        <v>0</v>
      </c>
      <c r="AS146" s="189">
        <f t="shared" si="6"/>
        <v>0</v>
      </c>
      <c r="AT146" s="189">
        <f t="shared" si="7"/>
        <v>0</v>
      </c>
      <c r="AU146" s="189">
        <f t="shared" si="8"/>
        <v>0</v>
      </c>
      <c r="AV146" s="189">
        <f t="shared" si="9"/>
        <v>0</v>
      </c>
      <c r="AW146" s="189">
        <f t="shared" si="10"/>
        <v>0</v>
      </c>
      <c r="AX146" s="105"/>
      <c r="AY146" s="105"/>
      <c r="AZ146" s="105"/>
      <c r="BA146" s="105"/>
      <c r="BB146" s="105"/>
      <c r="BC146" s="105">
        <f t="shared" si="11"/>
        <v>0</v>
      </c>
      <c r="BD146" s="105">
        <f t="shared" si="12"/>
        <v>0</v>
      </c>
      <c r="BE146" s="105"/>
      <c r="BF146" s="105"/>
      <c r="BG146" s="105"/>
    </row>
    <row r="147" spans="1:59" ht="14.25" hidden="1" customHeight="1">
      <c r="A147" s="119" t="str">
        <f t="shared" si="2"/>
        <v/>
      </c>
      <c r="B147" s="60" t="str">
        <f>IF(LEN(C147)&gt;0,VLOOKUP($F$8,DATA!$A$4:$A$296,1,FALSE),"")</f>
        <v/>
      </c>
      <c r="C147" s="117"/>
      <c r="D147" s="179"/>
      <c r="E147" s="63"/>
      <c r="F147" s="180"/>
      <c r="G147" s="180"/>
      <c r="H147" s="88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 t="str">
        <f t="shared" si="3"/>
        <v/>
      </c>
      <c r="AO147" s="159"/>
      <c r="AP147" s="188"/>
      <c r="AQ147" s="189">
        <f t="shared" si="4"/>
        <v>0</v>
      </c>
      <c r="AR147" s="189">
        <f t="shared" si="5"/>
        <v>0</v>
      </c>
      <c r="AS147" s="189">
        <f t="shared" si="6"/>
        <v>0</v>
      </c>
      <c r="AT147" s="189">
        <f t="shared" si="7"/>
        <v>0</v>
      </c>
      <c r="AU147" s="189">
        <f t="shared" si="8"/>
        <v>0</v>
      </c>
      <c r="AV147" s="189">
        <f t="shared" si="9"/>
        <v>0</v>
      </c>
      <c r="AW147" s="189">
        <f t="shared" si="10"/>
        <v>0</v>
      </c>
      <c r="AX147" s="105"/>
      <c r="AY147" s="105"/>
      <c r="AZ147" s="105"/>
      <c r="BA147" s="105"/>
      <c r="BB147" s="105"/>
      <c r="BC147" s="105">
        <f t="shared" si="11"/>
        <v>0</v>
      </c>
      <c r="BD147" s="105">
        <f t="shared" si="12"/>
        <v>0</v>
      </c>
      <c r="BE147" s="105"/>
      <c r="BF147" s="105"/>
      <c r="BG147" s="105"/>
    </row>
    <row r="148" spans="1:59" ht="14.25" hidden="1" customHeight="1">
      <c r="A148" s="119" t="str">
        <f t="shared" si="2"/>
        <v/>
      </c>
      <c r="B148" s="60" t="str">
        <f>IF(LEN(C148)&gt;0,VLOOKUP($F$8,DATA!$A$4:$A$296,1,FALSE),"")</f>
        <v/>
      </c>
      <c r="C148" s="117"/>
      <c r="D148" s="179"/>
      <c r="E148" s="63"/>
      <c r="F148" s="180"/>
      <c r="G148" s="180"/>
      <c r="H148" s="88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 t="str">
        <f t="shared" si="3"/>
        <v/>
      </c>
      <c r="AO148" s="159"/>
      <c r="AP148" s="188"/>
      <c r="AQ148" s="189">
        <f t="shared" si="4"/>
        <v>0</v>
      </c>
      <c r="AR148" s="189">
        <f t="shared" si="5"/>
        <v>0</v>
      </c>
      <c r="AS148" s="189">
        <f t="shared" si="6"/>
        <v>0</v>
      </c>
      <c r="AT148" s="189">
        <f t="shared" si="7"/>
        <v>0</v>
      </c>
      <c r="AU148" s="189">
        <f t="shared" si="8"/>
        <v>0</v>
      </c>
      <c r="AV148" s="189">
        <f t="shared" si="9"/>
        <v>0</v>
      </c>
      <c r="AW148" s="189">
        <f t="shared" si="10"/>
        <v>0</v>
      </c>
      <c r="AX148" s="105"/>
      <c r="AY148" s="105"/>
      <c r="AZ148" s="105"/>
      <c r="BA148" s="105"/>
      <c r="BB148" s="105"/>
      <c r="BC148" s="105">
        <f t="shared" si="11"/>
        <v>0</v>
      </c>
      <c r="BD148" s="105">
        <f t="shared" si="12"/>
        <v>0</v>
      </c>
      <c r="BE148" s="105"/>
      <c r="BF148" s="105"/>
      <c r="BG148" s="105"/>
    </row>
    <row r="149" spans="1:59" ht="14.25" hidden="1" customHeight="1">
      <c r="A149" s="119" t="str">
        <f t="shared" si="2"/>
        <v/>
      </c>
      <c r="B149" s="60" t="str">
        <f>IF(LEN(C149)&gt;0,VLOOKUP($F$8,DATA!$A$4:$A$296,1,FALSE),"")</f>
        <v/>
      </c>
      <c r="C149" s="117"/>
      <c r="D149" s="179"/>
      <c r="E149" s="63"/>
      <c r="F149" s="180"/>
      <c r="G149" s="180"/>
      <c r="H149" s="88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 t="str">
        <f t="shared" si="3"/>
        <v/>
      </c>
      <c r="AO149" s="159"/>
      <c r="AP149" s="188"/>
      <c r="AQ149" s="189">
        <f t="shared" si="4"/>
        <v>0</v>
      </c>
      <c r="AR149" s="189">
        <f t="shared" si="5"/>
        <v>0</v>
      </c>
      <c r="AS149" s="189">
        <f t="shared" si="6"/>
        <v>0</v>
      </c>
      <c r="AT149" s="189">
        <f t="shared" si="7"/>
        <v>0</v>
      </c>
      <c r="AU149" s="189">
        <f t="shared" si="8"/>
        <v>0</v>
      </c>
      <c r="AV149" s="189">
        <f t="shared" si="9"/>
        <v>0</v>
      </c>
      <c r="AW149" s="189">
        <f t="shared" si="10"/>
        <v>0</v>
      </c>
      <c r="AX149" s="105"/>
      <c r="AY149" s="105"/>
      <c r="AZ149" s="105"/>
      <c r="BA149" s="105"/>
      <c r="BB149" s="105"/>
      <c r="BC149" s="105">
        <f t="shared" si="11"/>
        <v>0</v>
      </c>
      <c r="BD149" s="105">
        <f t="shared" si="12"/>
        <v>0</v>
      </c>
      <c r="BE149" s="105"/>
      <c r="BF149" s="105"/>
      <c r="BG149" s="105"/>
    </row>
    <row r="150" spans="1:59" ht="14.25" hidden="1" customHeight="1">
      <c r="A150" s="119" t="str">
        <f t="shared" si="2"/>
        <v/>
      </c>
      <c r="B150" s="60" t="str">
        <f>IF(LEN(C150)&gt;0,VLOOKUP($F$8,DATA!$A$4:$A$296,1,FALSE),"")</f>
        <v/>
      </c>
      <c r="C150" s="117"/>
      <c r="D150" s="179"/>
      <c r="E150" s="63"/>
      <c r="F150" s="180"/>
      <c r="G150" s="180"/>
      <c r="H150" s="88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 t="str">
        <f t="shared" si="3"/>
        <v/>
      </c>
      <c r="AO150" s="159"/>
      <c r="AP150" s="188"/>
      <c r="AQ150" s="189">
        <f t="shared" si="4"/>
        <v>0</v>
      </c>
      <c r="AR150" s="189">
        <f t="shared" si="5"/>
        <v>0</v>
      </c>
      <c r="AS150" s="189">
        <f t="shared" si="6"/>
        <v>0</v>
      </c>
      <c r="AT150" s="189">
        <f t="shared" si="7"/>
        <v>0</v>
      </c>
      <c r="AU150" s="189">
        <f t="shared" si="8"/>
        <v>0</v>
      </c>
      <c r="AV150" s="189">
        <f t="shared" si="9"/>
        <v>0</v>
      </c>
      <c r="AW150" s="189">
        <f t="shared" si="10"/>
        <v>0</v>
      </c>
      <c r="AX150" s="105"/>
      <c r="AY150" s="105"/>
      <c r="AZ150" s="105"/>
      <c r="BA150" s="105"/>
      <c r="BB150" s="105"/>
      <c r="BC150" s="105">
        <f t="shared" si="11"/>
        <v>0</v>
      </c>
      <c r="BD150" s="105">
        <f t="shared" si="12"/>
        <v>0</v>
      </c>
      <c r="BE150" s="105"/>
      <c r="BF150" s="105"/>
      <c r="BG150" s="105"/>
    </row>
    <row r="151" spans="1:59" ht="14.25" hidden="1" customHeight="1">
      <c r="A151" s="119" t="str">
        <f t="shared" si="2"/>
        <v/>
      </c>
      <c r="B151" s="60" t="str">
        <f>IF(LEN(C151)&gt;0,VLOOKUP($F$8,DATA!$A$4:$A$296,1,FALSE),"")</f>
        <v/>
      </c>
      <c r="C151" s="117"/>
      <c r="D151" s="179"/>
      <c r="E151" s="63"/>
      <c r="F151" s="180"/>
      <c r="G151" s="180"/>
      <c r="H151" s="88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 t="str">
        <f t="shared" si="3"/>
        <v/>
      </c>
      <c r="AO151" s="159"/>
      <c r="AP151" s="188"/>
      <c r="AQ151" s="189">
        <f t="shared" si="4"/>
        <v>0</v>
      </c>
      <c r="AR151" s="189">
        <f t="shared" si="5"/>
        <v>0</v>
      </c>
      <c r="AS151" s="189">
        <f t="shared" si="6"/>
        <v>0</v>
      </c>
      <c r="AT151" s="189">
        <f t="shared" si="7"/>
        <v>0</v>
      </c>
      <c r="AU151" s="189">
        <f t="shared" si="8"/>
        <v>0</v>
      </c>
      <c r="AV151" s="189">
        <f t="shared" si="9"/>
        <v>0</v>
      </c>
      <c r="AW151" s="189">
        <f t="shared" si="10"/>
        <v>0</v>
      </c>
      <c r="AX151" s="105"/>
      <c r="AY151" s="105"/>
      <c r="AZ151" s="105"/>
      <c r="BA151" s="105"/>
      <c r="BB151" s="105"/>
      <c r="BC151" s="105">
        <f t="shared" si="11"/>
        <v>0</v>
      </c>
      <c r="BD151" s="105">
        <f t="shared" si="12"/>
        <v>0</v>
      </c>
      <c r="BE151" s="105"/>
      <c r="BF151" s="105"/>
      <c r="BG151" s="105"/>
    </row>
    <row r="152" spans="1:59" ht="14.25" hidden="1" customHeight="1">
      <c r="A152" s="119" t="str">
        <f t="shared" si="2"/>
        <v/>
      </c>
      <c r="B152" s="60" t="str">
        <f>IF(LEN(C152)&gt;0,VLOOKUP($F$8,DATA!$A$4:$A$296,1,FALSE),"")</f>
        <v/>
      </c>
      <c r="C152" s="117"/>
      <c r="D152" s="179"/>
      <c r="E152" s="63"/>
      <c r="F152" s="180"/>
      <c r="G152" s="180"/>
      <c r="H152" s="88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 t="str">
        <f t="shared" si="3"/>
        <v/>
      </c>
      <c r="AO152" s="159"/>
      <c r="AP152" s="188"/>
      <c r="AQ152" s="189">
        <f t="shared" si="4"/>
        <v>0</v>
      </c>
      <c r="AR152" s="189">
        <f t="shared" si="5"/>
        <v>0</v>
      </c>
      <c r="AS152" s="189">
        <f t="shared" si="6"/>
        <v>0</v>
      </c>
      <c r="AT152" s="189">
        <f t="shared" si="7"/>
        <v>0</v>
      </c>
      <c r="AU152" s="189">
        <f t="shared" si="8"/>
        <v>0</v>
      </c>
      <c r="AV152" s="189">
        <f t="shared" si="9"/>
        <v>0</v>
      </c>
      <c r="AW152" s="189">
        <f t="shared" si="10"/>
        <v>0</v>
      </c>
      <c r="AX152" s="105"/>
      <c r="AY152" s="105"/>
      <c r="AZ152" s="105"/>
      <c r="BA152" s="105"/>
      <c r="BB152" s="105"/>
      <c r="BC152" s="105">
        <f t="shared" si="11"/>
        <v>0</v>
      </c>
      <c r="BD152" s="105">
        <f t="shared" si="12"/>
        <v>0</v>
      </c>
      <c r="BE152" s="105"/>
      <c r="BF152" s="105"/>
      <c r="BG152" s="105"/>
    </row>
    <row r="153" spans="1:59" ht="14.25" hidden="1" customHeight="1">
      <c r="A153" s="119" t="str">
        <f t="shared" si="2"/>
        <v/>
      </c>
      <c r="B153" s="60" t="str">
        <f>IF(LEN(C153)&gt;0,VLOOKUP($F$8,DATA!$A$4:$A$296,1,FALSE),"")</f>
        <v/>
      </c>
      <c r="C153" s="117"/>
      <c r="D153" s="179"/>
      <c r="E153" s="63"/>
      <c r="F153" s="180"/>
      <c r="G153" s="180"/>
      <c r="H153" s="88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 t="str">
        <f t="shared" si="3"/>
        <v/>
      </c>
      <c r="AO153" s="159"/>
      <c r="AP153" s="188"/>
      <c r="AQ153" s="189">
        <f t="shared" si="4"/>
        <v>0</v>
      </c>
      <c r="AR153" s="189">
        <f t="shared" si="5"/>
        <v>0</v>
      </c>
      <c r="AS153" s="189">
        <f t="shared" si="6"/>
        <v>0</v>
      </c>
      <c r="AT153" s="189">
        <f t="shared" si="7"/>
        <v>0</v>
      </c>
      <c r="AU153" s="189">
        <f t="shared" si="8"/>
        <v>0</v>
      </c>
      <c r="AV153" s="189">
        <f t="shared" si="9"/>
        <v>0</v>
      </c>
      <c r="AW153" s="189">
        <f t="shared" si="10"/>
        <v>0</v>
      </c>
      <c r="AX153" s="105"/>
      <c r="AY153" s="105"/>
      <c r="AZ153" s="105"/>
      <c r="BA153" s="105"/>
      <c r="BB153" s="105"/>
      <c r="BC153" s="105">
        <f t="shared" si="11"/>
        <v>0</v>
      </c>
      <c r="BD153" s="105">
        <f t="shared" si="12"/>
        <v>0</v>
      </c>
      <c r="BE153" s="105"/>
      <c r="BF153" s="105"/>
      <c r="BG153" s="105"/>
    </row>
    <row r="154" spans="1:59" ht="14.25" hidden="1" customHeight="1">
      <c r="A154" s="119" t="str">
        <f t="shared" si="2"/>
        <v/>
      </c>
      <c r="B154" s="60" t="str">
        <f>IF(LEN(C154)&gt;0,VLOOKUP($F$8,DATA!$A$4:$A$296,1,FALSE),"")</f>
        <v/>
      </c>
      <c r="C154" s="117"/>
      <c r="D154" s="179"/>
      <c r="E154" s="63"/>
      <c r="F154" s="180"/>
      <c r="G154" s="180"/>
      <c r="H154" s="88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 t="str">
        <f t="shared" si="3"/>
        <v/>
      </c>
      <c r="AO154" s="159"/>
      <c r="AP154" s="188"/>
      <c r="AQ154" s="189">
        <f t="shared" si="4"/>
        <v>0</v>
      </c>
      <c r="AR154" s="189">
        <f t="shared" si="5"/>
        <v>0</v>
      </c>
      <c r="AS154" s="189">
        <f t="shared" si="6"/>
        <v>0</v>
      </c>
      <c r="AT154" s="189">
        <f t="shared" si="7"/>
        <v>0</v>
      </c>
      <c r="AU154" s="189">
        <f t="shared" si="8"/>
        <v>0</v>
      </c>
      <c r="AV154" s="189">
        <f t="shared" si="9"/>
        <v>0</v>
      </c>
      <c r="AW154" s="189">
        <f t="shared" si="10"/>
        <v>0</v>
      </c>
      <c r="AX154" s="105"/>
      <c r="AY154" s="105"/>
      <c r="AZ154" s="105"/>
      <c r="BA154" s="105"/>
      <c r="BB154" s="105"/>
      <c r="BC154" s="105">
        <f t="shared" si="11"/>
        <v>0</v>
      </c>
      <c r="BD154" s="105">
        <f t="shared" si="12"/>
        <v>0</v>
      </c>
      <c r="BE154" s="105"/>
      <c r="BF154" s="105"/>
      <c r="BG154" s="105"/>
    </row>
    <row r="155" spans="1:59" ht="14.25" hidden="1" customHeight="1">
      <c r="A155" s="119" t="str">
        <f t="shared" si="2"/>
        <v/>
      </c>
      <c r="B155" s="60" t="str">
        <f>IF(LEN(C155)&gt;0,VLOOKUP($F$8,DATA!$A$4:$A$296,1,FALSE),"")</f>
        <v/>
      </c>
      <c r="C155" s="117"/>
      <c r="D155" s="179"/>
      <c r="E155" s="63"/>
      <c r="F155" s="180"/>
      <c r="G155" s="180"/>
      <c r="H155" s="88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 t="str">
        <f t="shared" si="3"/>
        <v/>
      </c>
      <c r="AO155" s="159"/>
      <c r="AP155" s="188"/>
      <c r="AQ155" s="189">
        <f t="shared" si="4"/>
        <v>0</v>
      </c>
      <c r="AR155" s="189">
        <f t="shared" si="5"/>
        <v>0</v>
      </c>
      <c r="AS155" s="189">
        <f t="shared" si="6"/>
        <v>0</v>
      </c>
      <c r="AT155" s="189">
        <f t="shared" si="7"/>
        <v>0</v>
      </c>
      <c r="AU155" s="189">
        <f t="shared" si="8"/>
        <v>0</v>
      </c>
      <c r="AV155" s="189">
        <f t="shared" si="9"/>
        <v>0</v>
      </c>
      <c r="AW155" s="189">
        <f t="shared" si="10"/>
        <v>0</v>
      </c>
      <c r="AX155" s="105"/>
      <c r="AY155" s="105"/>
      <c r="AZ155" s="105"/>
      <c r="BA155" s="105"/>
      <c r="BB155" s="105"/>
      <c r="BC155" s="105">
        <f t="shared" si="11"/>
        <v>0</v>
      </c>
      <c r="BD155" s="105">
        <f t="shared" si="12"/>
        <v>0</v>
      </c>
      <c r="BE155" s="105"/>
      <c r="BF155" s="105"/>
      <c r="BG155" s="105"/>
    </row>
    <row r="156" spans="1:59" ht="14.25" hidden="1" customHeight="1">
      <c r="A156" s="119" t="str">
        <f t="shared" si="2"/>
        <v/>
      </c>
      <c r="B156" s="60" t="str">
        <f>IF(LEN(C156)&gt;0,VLOOKUP($F$8,DATA!$A$4:$A$296,1,FALSE),"")</f>
        <v/>
      </c>
      <c r="C156" s="117"/>
      <c r="D156" s="179"/>
      <c r="E156" s="63"/>
      <c r="F156" s="180"/>
      <c r="G156" s="180"/>
      <c r="H156" s="88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 t="str">
        <f t="shared" si="3"/>
        <v/>
      </c>
      <c r="AO156" s="159"/>
      <c r="AP156" s="188"/>
      <c r="AQ156" s="189">
        <f t="shared" si="4"/>
        <v>0</v>
      </c>
      <c r="AR156" s="189">
        <f t="shared" si="5"/>
        <v>0</v>
      </c>
      <c r="AS156" s="189">
        <f t="shared" si="6"/>
        <v>0</v>
      </c>
      <c r="AT156" s="189">
        <f t="shared" si="7"/>
        <v>0</v>
      </c>
      <c r="AU156" s="189">
        <f t="shared" si="8"/>
        <v>0</v>
      </c>
      <c r="AV156" s="189">
        <f t="shared" si="9"/>
        <v>0</v>
      </c>
      <c r="AW156" s="189">
        <f t="shared" si="10"/>
        <v>0</v>
      </c>
      <c r="AX156" s="105"/>
      <c r="AY156" s="105"/>
      <c r="AZ156" s="105"/>
      <c r="BA156" s="105"/>
      <c r="BB156" s="105"/>
      <c r="BC156" s="105">
        <f t="shared" si="11"/>
        <v>0</v>
      </c>
      <c r="BD156" s="105">
        <f t="shared" si="12"/>
        <v>0</v>
      </c>
      <c r="BE156" s="105"/>
      <c r="BF156" s="105"/>
      <c r="BG156" s="105"/>
    </row>
    <row r="157" spans="1:59" ht="14.25" hidden="1" customHeight="1">
      <c r="A157" s="119" t="str">
        <f t="shared" si="2"/>
        <v/>
      </c>
      <c r="B157" s="60" t="str">
        <f>IF(LEN(C157)&gt;0,VLOOKUP($F$8,DATA!$A$4:$A$296,1,FALSE),"")</f>
        <v/>
      </c>
      <c r="C157" s="117"/>
      <c r="D157" s="179"/>
      <c r="E157" s="63"/>
      <c r="F157" s="180"/>
      <c r="G157" s="180"/>
      <c r="H157" s="88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 t="str">
        <f t="shared" si="3"/>
        <v/>
      </c>
      <c r="AO157" s="159"/>
      <c r="AP157" s="188"/>
      <c r="AQ157" s="189">
        <f t="shared" si="4"/>
        <v>0</v>
      </c>
      <c r="AR157" s="189">
        <f t="shared" si="5"/>
        <v>0</v>
      </c>
      <c r="AS157" s="189">
        <f t="shared" si="6"/>
        <v>0</v>
      </c>
      <c r="AT157" s="189">
        <f t="shared" si="7"/>
        <v>0</v>
      </c>
      <c r="AU157" s="189">
        <f t="shared" si="8"/>
        <v>0</v>
      </c>
      <c r="AV157" s="189">
        <f t="shared" si="9"/>
        <v>0</v>
      </c>
      <c r="AW157" s="189">
        <f t="shared" si="10"/>
        <v>0</v>
      </c>
      <c r="AX157" s="105"/>
      <c r="AY157" s="105"/>
      <c r="AZ157" s="105"/>
      <c r="BA157" s="105"/>
      <c r="BB157" s="105"/>
      <c r="BC157" s="105">
        <f t="shared" si="11"/>
        <v>0</v>
      </c>
      <c r="BD157" s="105">
        <f t="shared" si="12"/>
        <v>0</v>
      </c>
      <c r="BE157" s="105"/>
      <c r="BF157" s="105"/>
      <c r="BG157" s="105"/>
    </row>
    <row r="158" spans="1:59" ht="14.25" hidden="1" customHeight="1">
      <c r="A158" s="119" t="str">
        <f t="shared" si="2"/>
        <v/>
      </c>
      <c r="B158" s="60" t="str">
        <f>IF(LEN(C158)&gt;0,VLOOKUP($F$8,DATA!$A$4:$A$296,1,FALSE),"")</f>
        <v/>
      </c>
      <c r="C158" s="117"/>
      <c r="D158" s="179"/>
      <c r="E158" s="63"/>
      <c r="F158" s="180"/>
      <c r="G158" s="180"/>
      <c r="H158" s="88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 t="str">
        <f t="shared" si="3"/>
        <v/>
      </c>
      <c r="AO158" s="159"/>
      <c r="AP158" s="188"/>
      <c r="AQ158" s="189">
        <f t="shared" si="4"/>
        <v>0</v>
      </c>
      <c r="AR158" s="189">
        <f t="shared" si="5"/>
        <v>0</v>
      </c>
      <c r="AS158" s="189">
        <f t="shared" si="6"/>
        <v>0</v>
      </c>
      <c r="AT158" s="189">
        <f t="shared" si="7"/>
        <v>0</v>
      </c>
      <c r="AU158" s="189">
        <f t="shared" si="8"/>
        <v>0</v>
      </c>
      <c r="AV158" s="189">
        <f t="shared" si="9"/>
        <v>0</v>
      </c>
      <c r="AW158" s="189">
        <f t="shared" si="10"/>
        <v>0</v>
      </c>
      <c r="AX158" s="105"/>
      <c r="AY158" s="105"/>
      <c r="AZ158" s="105"/>
      <c r="BA158" s="105"/>
      <c r="BB158" s="105"/>
      <c r="BC158" s="105">
        <f t="shared" si="11"/>
        <v>0</v>
      </c>
      <c r="BD158" s="105">
        <f t="shared" si="12"/>
        <v>0</v>
      </c>
      <c r="BE158" s="105"/>
      <c r="BF158" s="105"/>
      <c r="BG158" s="105"/>
    </row>
    <row r="159" spans="1:59" ht="14.25" hidden="1" customHeight="1">
      <c r="A159" s="119" t="str">
        <f t="shared" si="2"/>
        <v/>
      </c>
      <c r="B159" s="60" t="str">
        <f>IF(LEN(C159)&gt;0,VLOOKUP($F$8,DATA!$A$4:$A$296,1,FALSE),"")</f>
        <v/>
      </c>
      <c r="C159" s="117"/>
      <c r="D159" s="179"/>
      <c r="E159" s="63"/>
      <c r="F159" s="180"/>
      <c r="G159" s="180"/>
      <c r="H159" s="88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 t="str">
        <f t="shared" si="3"/>
        <v/>
      </c>
      <c r="AO159" s="159"/>
      <c r="AP159" s="188"/>
      <c r="AQ159" s="189">
        <f t="shared" si="4"/>
        <v>0</v>
      </c>
      <c r="AR159" s="189">
        <f t="shared" si="5"/>
        <v>0</v>
      </c>
      <c r="AS159" s="189">
        <f t="shared" si="6"/>
        <v>0</v>
      </c>
      <c r="AT159" s="189">
        <f t="shared" si="7"/>
        <v>0</v>
      </c>
      <c r="AU159" s="189">
        <f t="shared" si="8"/>
        <v>0</v>
      </c>
      <c r="AV159" s="189">
        <f t="shared" si="9"/>
        <v>0</v>
      </c>
      <c r="AW159" s="189">
        <f t="shared" si="10"/>
        <v>0</v>
      </c>
      <c r="AX159" s="105"/>
      <c r="AY159" s="105"/>
      <c r="AZ159" s="105"/>
      <c r="BA159" s="105"/>
      <c r="BB159" s="105"/>
      <c r="BC159" s="105">
        <f t="shared" si="11"/>
        <v>0</v>
      </c>
      <c r="BD159" s="105">
        <f t="shared" si="12"/>
        <v>0</v>
      </c>
      <c r="BE159" s="105"/>
      <c r="BF159" s="105"/>
      <c r="BG159" s="105"/>
    </row>
    <row r="160" spans="1:59" ht="14.25" hidden="1" customHeight="1">
      <c r="A160" s="119" t="str">
        <f t="shared" si="2"/>
        <v/>
      </c>
      <c r="B160" s="60" t="str">
        <f>IF(LEN(C160)&gt;0,VLOOKUP($F$8,DATA!$A$4:$A$296,1,FALSE),"")</f>
        <v/>
      </c>
      <c r="C160" s="117"/>
      <c r="D160" s="179"/>
      <c r="E160" s="63"/>
      <c r="F160" s="180"/>
      <c r="G160" s="180"/>
      <c r="H160" s="88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 t="str">
        <f t="shared" si="3"/>
        <v/>
      </c>
      <c r="AO160" s="159"/>
      <c r="AP160" s="188"/>
      <c r="AQ160" s="189">
        <f t="shared" si="4"/>
        <v>0</v>
      </c>
      <c r="AR160" s="189">
        <f t="shared" si="5"/>
        <v>0</v>
      </c>
      <c r="AS160" s="189">
        <f t="shared" si="6"/>
        <v>0</v>
      </c>
      <c r="AT160" s="189">
        <f t="shared" si="7"/>
        <v>0</v>
      </c>
      <c r="AU160" s="189">
        <f t="shared" si="8"/>
        <v>0</v>
      </c>
      <c r="AV160" s="189">
        <f t="shared" si="9"/>
        <v>0</v>
      </c>
      <c r="AW160" s="189">
        <f t="shared" si="10"/>
        <v>0</v>
      </c>
      <c r="AX160" s="105"/>
      <c r="AY160" s="105"/>
      <c r="AZ160" s="105"/>
      <c r="BA160" s="105"/>
      <c r="BB160" s="105"/>
      <c r="BC160" s="105">
        <f t="shared" si="11"/>
        <v>0</v>
      </c>
      <c r="BD160" s="105">
        <f t="shared" si="12"/>
        <v>0</v>
      </c>
      <c r="BE160" s="105"/>
      <c r="BF160" s="105"/>
      <c r="BG160" s="105"/>
    </row>
    <row r="161" spans="1:59" ht="14.25" hidden="1" customHeight="1">
      <c r="A161" s="119" t="str">
        <f t="shared" si="2"/>
        <v/>
      </c>
      <c r="B161" s="60" t="str">
        <f>IF(LEN(C161)&gt;0,VLOOKUP($F$8,DATA!$A$4:$A$296,1,FALSE),"")</f>
        <v/>
      </c>
      <c r="C161" s="117"/>
      <c r="D161" s="179"/>
      <c r="E161" s="63"/>
      <c r="F161" s="180"/>
      <c r="G161" s="180"/>
      <c r="H161" s="88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 t="str">
        <f t="shared" si="3"/>
        <v/>
      </c>
      <c r="AO161" s="159"/>
      <c r="AP161" s="188"/>
      <c r="AQ161" s="189">
        <f t="shared" si="4"/>
        <v>0</v>
      </c>
      <c r="AR161" s="189">
        <f t="shared" si="5"/>
        <v>0</v>
      </c>
      <c r="AS161" s="189">
        <f t="shared" si="6"/>
        <v>0</v>
      </c>
      <c r="AT161" s="189">
        <f t="shared" si="7"/>
        <v>0</v>
      </c>
      <c r="AU161" s="189">
        <f t="shared" si="8"/>
        <v>0</v>
      </c>
      <c r="AV161" s="189">
        <f t="shared" si="9"/>
        <v>0</v>
      </c>
      <c r="AW161" s="189">
        <f t="shared" si="10"/>
        <v>0</v>
      </c>
      <c r="AX161" s="105"/>
      <c r="AY161" s="105"/>
      <c r="AZ161" s="105"/>
      <c r="BA161" s="105"/>
      <c r="BB161" s="105"/>
      <c r="BC161" s="105">
        <f t="shared" si="11"/>
        <v>0</v>
      </c>
      <c r="BD161" s="105">
        <f t="shared" si="12"/>
        <v>0</v>
      </c>
      <c r="BE161" s="105"/>
      <c r="BF161" s="105"/>
      <c r="BG161" s="105"/>
    </row>
    <row r="162" spans="1:59" ht="14.25" hidden="1" customHeight="1">
      <c r="A162" s="119" t="str">
        <f t="shared" si="2"/>
        <v/>
      </c>
      <c r="B162" s="60" t="str">
        <f>IF(LEN(C162)&gt;0,VLOOKUP($F$8,DATA!$A$4:$A$296,1,FALSE),"")</f>
        <v/>
      </c>
      <c r="C162" s="117"/>
      <c r="D162" s="179"/>
      <c r="E162" s="63"/>
      <c r="F162" s="180"/>
      <c r="G162" s="180"/>
      <c r="H162" s="88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 t="str">
        <f t="shared" si="3"/>
        <v/>
      </c>
      <c r="AO162" s="159"/>
      <c r="AP162" s="188"/>
      <c r="AQ162" s="189">
        <f t="shared" si="4"/>
        <v>0</v>
      </c>
      <c r="AR162" s="189">
        <f t="shared" si="5"/>
        <v>0</v>
      </c>
      <c r="AS162" s="189">
        <f t="shared" si="6"/>
        <v>0</v>
      </c>
      <c r="AT162" s="189">
        <f t="shared" si="7"/>
        <v>0</v>
      </c>
      <c r="AU162" s="189">
        <f t="shared" si="8"/>
        <v>0</v>
      </c>
      <c r="AV162" s="189">
        <f t="shared" si="9"/>
        <v>0</v>
      </c>
      <c r="AW162" s="189">
        <f t="shared" si="10"/>
        <v>0</v>
      </c>
      <c r="AX162" s="105"/>
      <c r="AY162" s="105"/>
      <c r="AZ162" s="105"/>
      <c r="BA162" s="105"/>
      <c r="BB162" s="105"/>
      <c r="BC162" s="105">
        <f t="shared" si="11"/>
        <v>0</v>
      </c>
      <c r="BD162" s="105">
        <f t="shared" si="12"/>
        <v>0</v>
      </c>
      <c r="BE162" s="105"/>
      <c r="BF162" s="105"/>
      <c r="BG162" s="105"/>
    </row>
    <row r="163" spans="1:59" ht="14.25" customHeight="1">
      <c r="A163" s="119" t="str">
        <f>IF(LEN(B163)&gt;0,1+#REF!,"")</f>
        <v/>
      </c>
      <c r="B163" s="60" t="str">
        <f>IF(LEN(C163)&gt;0,VLOOKUP($F$8,DATA!$A$4:$A$296,1,FALSE),"")</f>
        <v/>
      </c>
      <c r="C163" s="117" t="str">
        <f>IF(LEN(E163)&gt;0,$G$5,"")</f>
        <v/>
      </c>
      <c r="D163" s="179"/>
      <c r="E163" s="63"/>
      <c r="F163" s="180"/>
      <c r="G163" s="180"/>
      <c r="H163" s="88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 t="str">
        <f t="shared" si="3"/>
        <v/>
      </c>
      <c r="AO163" s="159"/>
      <c r="AP163" s="188"/>
      <c r="AQ163" s="189">
        <f t="shared" si="4"/>
        <v>0</v>
      </c>
      <c r="AR163" s="189">
        <f t="shared" si="5"/>
        <v>0</v>
      </c>
      <c r="AS163" s="189">
        <f t="shared" si="6"/>
        <v>0</v>
      </c>
      <c r="AT163" s="189">
        <f t="shared" si="7"/>
        <v>0</v>
      </c>
      <c r="AU163" s="189">
        <f t="shared" si="8"/>
        <v>0</v>
      </c>
      <c r="AV163" s="189">
        <f t="shared" si="9"/>
        <v>0</v>
      </c>
      <c r="AW163" s="189">
        <f t="shared" si="10"/>
        <v>0</v>
      </c>
      <c r="AX163" s="105"/>
      <c r="AY163" s="105"/>
      <c r="AZ163" s="105"/>
      <c r="BA163" s="105"/>
      <c r="BB163" s="105"/>
      <c r="BC163" s="105">
        <f t="shared" si="11"/>
        <v>0</v>
      </c>
      <c r="BD163" s="105">
        <f t="shared" si="12"/>
        <v>0</v>
      </c>
      <c r="BE163" s="105"/>
      <c r="BF163" s="105"/>
      <c r="BG163" s="105"/>
    </row>
    <row r="164" spans="1:59" ht="14.25" customHeight="1">
      <c r="A164" s="190" t="s">
        <v>84</v>
      </c>
      <c r="B164" s="31" t="str">
        <f>IF(LEN(C164)&gt;0,VLOOKUP($F$6,DATA!$A:$S,2,FALSE),"")</f>
        <v/>
      </c>
      <c r="C164" s="71"/>
      <c r="D164" s="71"/>
      <c r="E164" s="71"/>
      <c r="F164" s="191"/>
      <c r="G164" s="169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204" t="s">
        <v>85</v>
      </c>
      <c r="Y164" s="237" t="s">
        <v>86</v>
      </c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105"/>
      <c r="BD164" s="105"/>
      <c r="BE164" s="71"/>
      <c r="BF164" s="71"/>
      <c r="BG164" s="71"/>
    </row>
    <row r="165" spans="1:59" ht="12" customHeight="1">
      <c r="A165" s="192" t="s">
        <v>57</v>
      </c>
      <c r="B165" s="193"/>
      <c r="C165" s="194" t="s">
        <v>87</v>
      </c>
      <c r="D165" s="239" t="s">
        <v>88</v>
      </c>
      <c r="E165" s="227"/>
      <c r="F165" s="227"/>
      <c r="G165" s="228"/>
      <c r="H165" s="71"/>
      <c r="I165" s="199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6"/>
      <c r="AK165" s="206"/>
      <c r="AL165" s="206"/>
      <c r="AM165" s="207"/>
      <c r="AN165" s="208"/>
      <c r="AO165" s="172"/>
      <c r="AP165" s="105"/>
      <c r="AQ165" s="105"/>
      <c r="AR165" s="105"/>
      <c r="AS165" s="71"/>
      <c r="AT165" s="71"/>
      <c r="AU165" s="105"/>
      <c r="AV165" s="105"/>
      <c r="AW165" s="71"/>
      <c r="AX165" s="71"/>
      <c r="AY165" s="71"/>
      <c r="AZ165" s="71"/>
      <c r="BA165" s="71"/>
      <c r="BB165" s="71"/>
      <c r="BC165" s="105"/>
      <c r="BD165" s="105"/>
      <c r="BE165" s="71"/>
      <c r="BF165" s="71"/>
      <c r="BG165" s="71"/>
    </row>
    <row r="166" spans="1:59" ht="12" customHeight="1">
      <c r="A166" s="192" t="s">
        <v>61</v>
      </c>
      <c r="B166" s="193"/>
      <c r="C166" s="194" t="s">
        <v>89</v>
      </c>
      <c r="D166" s="239" t="s">
        <v>90</v>
      </c>
      <c r="E166" s="227"/>
      <c r="F166" s="227"/>
      <c r="G166" s="228"/>
      <c r="H166" s="71"/>
      <c r="I166" s="201"/>
      <c r="J166" s="248"/>
      <c r="K166" s="249"/>
      <c r="L166" s="249"/>
      <c r="M166" s="249"/>
      <c r="N166" s="249"/>
      <c r="O166" s="249"/>
      <c r="P166" s="249"/>
      <c r="Q166" s="249"/>
      <c r="R166" s="250"/>
      <c r="S166" s="71"/>
      <c r="T166" s="71"/>
      <c r="U166" s="71"/>
      <c r="V166" s="71"/>
      <c r="W166" s="71"/>
      <c r="X166" s="71"/>
      <c r="Y166" s="71"/>
      <c r="Z166" s="248"/>
      <c r="AA166" s="249"/>
      <c r="AB166" s="249"/>
      <c r="AC166" s="249"/>
      <c r="AD166" s="249"/>
      <c r="AE166" s="249"/>
      <c r="AF166" s="249"/>
      <c r="AG166" s="249"/>
      <c r="AH166" s="249"/>
      <c r="AI166" s="250"/>
      <c r="AJ166" s="105"/>
      <c r="AK166" s="105"/>
      <c r="AL166" s="105"/>
      <c r="AM166" s="240"/>
      <c r="AN166" s="241"/>
      <c r="AO166" s="172" t="s">
        <v>91</v>
      </c>
      <c r="AP166" s="105"/>
      <c r="AQ166" s="105"/>
      <c r="AR166" s="105"/>
      <c r="AS166" s="71"/>
      <c r="AT166" s="71"/>
      <c r="AU166" s="105"/>
      <c r="AV166" s="105"/>
      <c r="AW166" s="71"/>
      <c r="AX166" s="71"/>
      <c r="AY166" s="71"/>
      <c r="AZ166" s="71"/>
      <c r="BA166" s="71"/>
      <c r="BB166" s="71"/>
      <c r="BC166" s="105"/>
      <c r="BD166" s="105"/>
      <c r="BE166" s="71"/>
      <c r="BF166" s="71"/>
      <c r="BG166" s="71"/>
    </row>
    <row r="167" spans="1:59" ht="12" customHeight="1">
      <c r="A167" s="192"/>
      <c r="B167" s="193"/>
      <c r="C167" s="194" t="s">
        <v>46</v>
      </c>
      <c r="D167" s="239"/>
      <c r="E167" s="227"/>
      <c r="F167" s="227"/>
      <c r="G167" s="228"/>
      <c r="H167" s="71"/>
      <c r="I167" s="201"/>
      <c r="J167" s="251"/>
      <c r="K167" s="212"/>
      <c r="L167" s="212"/>
      <c r="M167" s="212"/>
      <c r="N167" s="212"/>
      <c r="O167" s="212"/>
      <c r="P167" s="212"/>
      <c r="Q167" s="212"/>
      <c r="R167" s="252"/>
      <c r="S167" s="71"/>
      <c r="T167" s="71"/>
      <c r="U167" s="71"/>
      <c r="V167" s="71"/>
      <c r="W167" s="71"/>
      <c r="X167" s="71"/>
      <c r="Y167" s="71"/>
      <c r="Z167" s="251"/>
      <c r="AA167" s="212"/>
      <c r="AB167" s="212"/>
      <c r="AC167" s="212"/>
      <c r="AD167" s="212"/>
      <c r="AE167" s="212"/>
      <c r="AF167" s="212"/>
      <c r="AG167" s="212"/>
      <c r="AH167" s="212"/>
      <c r="AI167" s="252"/>
      <c r="AJ167" s="105"/>
      <c r="AK167" s="105"/>
      <c r="AL167" s="105"/>
      <c r="AM167" s="240"/>
      <c r="AN167" s="241"/>
      <c r="AO167" s="172" t="s">
        <v>92</v>
      </c>
      <c r="AP167" s="105"/>
      <c r="AQ167" s="105"/>
      <c r="AR167" s="105"/>
      <c r="AS167" s="71"/>
      <c r="AT167" s="71"/>
      <c r="AU167" s="105"/>
      <c r="AV167" s="105"/>
      <c r="AW167" s="71"/>
      <c r="AX167" s="71"/>
      <c r="AY167" s="71"/>
      <c r="AZ167" s="71"/>
      <c r="BA167" s="71"/>
      <c r="BB167" s="71"/>
      <c r="BC167" s="105"/>
      <c r="BD167" s="105"/>
      <c r="BE167" s="71"/>
      <c r="BF167" s="71"/>
      <c r="BG167" s="71"/>
    </row>
    <row r="168" spans="1:59" ht="12" customHeight="1">
      <c r="A168" s="192" t="s">
        <v>49</v>
      </c>
      <c r="B168" s="193"/>
      <c r="C168" s="194" t="s">
        <v>93</v>
      </c>
      <c r="D168" s="239" t="s">
        <v>94</v>
      </c>
      <c r="E168" s="227"/>
      <c r="F168" s="227"/>
      <c r="G168" s="228"/>
      <c r="H168" s="71"/>
      <c r="I168" s="201"/>
      <c r="J168" s="251"/>
      <c r="K168" s="212"/>
      <c r="L168" s="212"/>
      <c r="M168" s="212"/>
      <c r="N168" s="212"/>
      <c r="O168" s="212"/>
      <c r="P168" s="212"/>
      <c r="Q168" s="212"/>
      <c r="R168" s="252"/>
      <c r="S168" s="71"/>
      <c r="T168" s="71"/>
      <c r="U168" s="71"/>
      <c r="V168" s="71"/>
      <c r="W168" s="71"/>
      <c r="X168" s="71"/>
      <c r="Y168" s="71"/>
      <c r="Z168" s="251"/>
      <c r="AA168" s="212"/>
      <c r="AB168" s="212"/>
      <c r="AC168" s="212"/>
      <c r="AD168" s="212"/>
      <c r="AE168" s="212"/>
      <c r="AF168" s="212"/>
      <c r="AG168" s="212"/>
      <c r="AH168" s="212"/>
      <c r="AI168" s="252"/>
      <c r="AJ168" s="105"/>
      <c r="AK168" s="105"/>
      <c r="AL168" s="105"/>
      <c r="AM168" s="240"/>
      <c r="AN168" s="241"/>
      <c r="AO168" s="172" t="s">
        <v>95</v>
      </c>
      <c r="AP168" s="105"/>
      <c r="AQ168" s="105"/>
      <c r="AR168" s="105"/>
      <c r="AS168" s="71"/>
      <c r="AT168" s="71"/>
      <c r="AU168" s="105"/>
      <c r="AV168" s="105"/>
      <c r="AW168" s="71"/>
      <c r="AX168" s="71"/>
      <c r="AY168" s="71"/>
      <c r="AZ168" s="71"/>
      <c r="BA168" s="71"/>
      <c r="BB168" s="71"/>
      <c r="BC168" s="105"/>
      <c r="BD168" s="105"/>
      <c r="BE168" s="71"/>
      <c r="BF168" s="71"/>
      <c r="BG168" s="71"/>
    </row>
    <row r="169" spans="1:59" ht="12" customHeight="1">
      <c r="A169" s="192" t="s">
        <v>46</v>
      </c>
      <c r="B169" s="193"/>
      <c r="C169" s="194" t="s">
        <v>96</v>
      </c>
      <c r="D169" s="239" t="s">
        <v>97</v>
      </c>
      <c r="E169" s="227"/>
      <c r="F169" s="227"/>
      <c r="G169" s="228"/>
      <c r="H169" s="71"/>
      <c r="I169" s="201"/>
      <c r="J169" s="251"/>
      <c r="K169" s="212"/>
      <c r="L169" s="212"/>
      <c r="M169" s="212"/>
      <c r="N169" s="212"/>
      <c r="O169" s="212"/>
      <c r="P169" s="212"/>
      <c r="Q169" s="212"/>
      <c r="R169" s="252"/>
      <c r="S169" s="71"/>
      <c r="T169" s="205"/>
      <c r="U169" s="71"/>
      <c r="V169" s="71"/>
      <c r="W169" s="71"/>
      <c r="X169" s="71"/>
      <c r="Y169" s="71"/>
      <c r="Z169" s="251"/>
      <c r="AA169" s="212"/>
      <c r="AB169" s="212"/>
      <c r="AC169" s="212"/>
      <c r="AD169" s="212"/>
      <c r="AE169" s="212"/>
      <c r="AF169" s="212"/>
      <c r="AG169" s="212"/>
      <c r="AH169" s="212"/>
      <c r="AI169" s="252"/>
      <c r="AJ169" s="105"/>
      <c r="AK169" s="105"/>
      <c r="AL169" s="105"/>
      <c r="AM169" s="71"/>
      <c r="AN169" s="209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105"/>
      <c r="BD169" s="105"/>
      <c r="BE169" s="71"/>
      <c r="BF169" s="71"/>
      <c r="BG169" s="71"/>
    </row>
    <row r="170" spans="1:59" ht="12" customHeight="1">
      <c r="A170" s="192" t="s">
        <v>52</v>
      </c>
      <c r="B170" s="193"/>
      <c r="C170" s="156"/>
      <c r="D170" s="239" t="s">
        <v>98</v>
      </c>
      <c r="E170" s="227"/>
      <c r="F170" s="227"/>
      <c r="G170" s="228"/>
      <c r="H170" s="71"/>
      <c r="I170" s="201"/>
      <c r="J170" s="251"/>
      <c r="K170" s="212"/>
      <c r="L170" s="212"/>
      <c r="M170" s="212"/>
      <c r="N170" s="212"/>
      <c r="O170" s="212"/>
      <c r="P170" s="212"/>
      <c r="Q170" s="212"/>
      <c r="R170" s="252"/>
      <c r="S170" s="71"/>
      <c r="T170" s="71"/>
      <c r="U170" s="71"/>
      <c r="V170" s="71"/>
      <c r="W170" s="71"/>
      <c r="X170" s="71"/>
      <c r="Y170" s="71"/>
      <c r="Z170" s="251"/>
      <c r="AA170" s="212"/>
      <c r="AB170" s="212"/>
      <c r="AC170" s="212"/>
      <c r="AD170" s="212"/>
      <c r="AE170" s="212"/>
      <c r="AF170" s="212"/>
      <c r="AG170" s="212"/>
      <c r="AH170" s="212"/>
      <c r="AI170" s="252"/>
      <c r="AJ170" s="71"/>
      <c r="AK170" s="71"/>
      <c r="AL170" s="71"/>
      <c r="AM170" s="71"/>
      <c r="AN170" s="209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105"/>
      <c r="BD170" s="105"/>
      <c r="BE170" s="71"/>
      <c r="BF170" s="71"/>
      <c r="BG170" s="71"/>
    </row>
    <row r="171" spans="1:59" ht="12" customHeight="1">
      <c r="A171" s="192" t="s">
        <v>48</v>
      </c>
      <c r="B171" s="193"/>
      <c r="C171" s="156"/>
      <c r="D171" s="239" t="s">
        <v>99</v>
      </c>
      <c r="E171" s="227"/>
      <c r="F171" s="227"/>
      <c r="G171" s="228"/>
      <c r="H171" s="71"/>
      <c r="I171" s="201"/>
      <c r="J171" s="251"/>
      <c r="K171" s="212"/>
      <c r="L171" s="212"/>
      <c r="M171" s="212"/>
      <c r="N171" s="212"/>
      <c r="O171" s="212"/>
      <c r="P171" s="212"/>
      <c r="Q171" s="212"/>
      <c r="R171" s="252"/>
      <c r="S171" s="71"/>
      <c r="T171" s="71"/>
      <c r="U171" s="71"/>
      <c r="V171" s="71"/>
      <c r="W171" s="71"/>
      <c r="X171" s="71"/>
      <c r="Y171" s="71"/>
      <c r="Z171" s="251"/>
      <c r="AA171" s="212"/>
      <c r="AB171" s="212"/>
      <c r="AC171" s="212"/>
      <c r="AD171" s="212"/>
      <c r="AE171" s="212"/>
      <c r="AF171" s="212"/>
      <c r="AG171" s="212"/>
      <c r="AH171" s="212"/>
      <c r="AI171" s="252"/>
      <c r="AJ171" s="71"/>
      <c r="AK171" s="71"/>
      <c r="AL171" s="71"/>
      <c r="AM171" s="71"/>
      <c r="AN171" s="209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105"/>
      <c r="BD171" s="105"/>
      <c r="BE171" s="71"/>
      <c r="BF171" s="71"/>
      <c r="BG171" s="71"/>
    </row>
    <row r="172" spans="1:59" ht="12" customHeight="1">
      <c r="A172" s="192" t="s">
        <v>47</v>
      </c>
      <c r="B172" s="156"/>
      <c r="C172" s="156"/>
      <c r="D172" s="239" t="s">
        <v>100</v>
      </c>
      <c r="E172" s="227"/>
      <c r="F172" s="227"/>
      <c r="G172" s="228"/>
      <c r="H172" s="71"/>
      <c r="I172" s="201"/>
      <c r="J172" s="251"/>
      <c r="K172" s="212"/>
      <c r="L172" s="212"/>
      <c r="M172" s="212"/>
      <c r="N172" s="212"/>
      <c r="O172" s="212"/>
      <c r="P172" s="212"/>
      <c r="Q172" s="212"/>
      <c r="R172" s="252"/>
      <c r="S172" s="71"/>
      <c r="T172" s="71"/>
      <c r="U172" s="71"/>
      <c r="V172" s="71"/>
      <c r="W172" s="71"/>
      <c r="X172" s="71"/>
      <c r="Y172" s="71"/>
      <c r="Z172" s="251"/>
      <c r="AA172" s="212"/>
      <c r="AB172" s="212"/>
      <c r="AC172" s="212"/>
      <c r="AD172" s="212"/>
      <c r="AE172" s="212"/>
      <c r="AF172" s="212"/>
      <c r="AG172" s="212"/>
      <c r="AH172" s="212"/>
      <c r="AI172" s="252"/>
      <c r="AJ172" s="71"/>
      <c r="AK172" s="71"/>
      <c r="AL172" s="71"/>
      <c r="AM172" s="71"/>
      <c r="AN172" s="209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105"/>
      <c r="BD172" s="105"/>
      <c r="BE172" s="71"/>
      <c r="BF172" s="71"/>
      <c r="BG172" s="71"/>
    </row>
    <row r="173" spans="1:59" ht="12" customHeight="1">
      <c r="A173" s="192" t="s">
        <v>101</v>
      </c>
      <c r="B173" s="156"/>
      <c r="C173" s="156"/>
      <c r="D173" s="239" t="s">
        <v>102</v>
      </c>
      <c r="E173" s="227"/>
      <c r="F173" s="227"/>
      <c r="G173" s="228"/>
      <c r="H173" s="71"/>
      <c r="I173" s="201"/>
      <c r="J173" s="253"/>
      <c r="K173" s="254"/>
      <c r="L173" s="254"/>
      <c r="M173" s="254"/>
      <c r="N173" s="254"/>
      <c r="O173" s="254"/>
      <c r="P173" s="254"/>
      <c r="Q173" s="254"/>
      <c r="R173" s="255"/>
      <c r="S173" s="71"/>
      <c r="T173" s="71"/>
      <c r="U173" s="71"/>
      <c r="V173" s="71"/>
      <c r="W173" s="71"/>
      <c r="X173" s="71"/>
      <c r="Y173" s="71"/>
      <c r="Z173" s="253"/>
      <c r="AA173" s="254"/>
      <c r="AB173" s="254"/>
      <c r="AC173" s="254"/>
      <c r="AD173" s="254"/>
      <c r="AE173" s="254"/>
      <c r="AF173" s="254"/>
      <c r="AG173" s="254"/>
      <c r="AH173" s="254"/>
      <c r="AI173" s="255"/>
      <c r="AJ173" s="71"/>
      <c r="AK173" s="71"/>
      <c r="AL173" s="71"/>
      <c r="AM173" s="71"/>
      <c r="AN173" s="209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105"/>
      <c r="BD173" s="105"/>
      <c r="BE173" s="71"/>
      <c r="BF173" s="71"/>
      <c r="BG173" s="71"/>
    </row>
    <row r="174" spans="1:59" ht="12" customHeight="1">
      <c r="A174" s="192" t="s">
        <v>103</v>
      </c>
      <c r="B174" s="156"/>
      <c r="C174" s="156"/>
      <c r="D174" s="239" t="s">
        <v>104</v>
      </c>
      <c r="E174" s="227"/>
      <c r="F174" s="227"/>
      <c r="G174" s="228"/>
      <c r="H174" s="71"/>
      <c r="I174" s="20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15"/>
      <c r="AB174" s="15"/>
      <c r="AC174" s="15"/>
      <c r="AD174" s="15"/>
      <c r="AE174" s="15"/>
      <c r="AF174" s="15"/>
      <c r="AG174" s="15"/>
      <c r="AH174" s="15"/>
      <c r="AI174" s="71"/>
      <c r="AJ174" s="71"/>
      <c r="AK174" s="71"/>
      <c r="AL174" s="71"/>
      <c r="AM174" s="71"/>
      <c r="AN174" s="209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105"/>
      <c r="BD174" s="105"/>
      <c r="BE174" s="71"/>
      <c r="BF174" s="71"/>
      <c r="BG174" s="71"/>
    </row>
    <row r="175" spans="1:59" ht="12" customHeight="1">
      <c r="A175" s="195" t="s">
        <v>96</v>
      </c>
      <c r="B175" s="196"/>
      <c r="C175" s="196"/>
      <c r="D175" s="242" t="s">
        <v>105</v>
      </c>
      <c r="E175" s="227"/>
      <c r="F175" s="227"/>
      <c r="G175" s="228"/>
      <c r="H175" s="71" t="s">
        <v>106</v>
      </c>
      <c r="I175" s="202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10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105"/>
      <c r="BD175" s="105"/>
      <c r="BE175" s="71"/>
      <c r="BF175" s="71"/>
      <c r="BG175" s="71"/>
    </row>
    <row r="176" spans="1:59" ht="12.75" hidden="1" customHeight="1">
      <c r="A176" s="197"/>
      <c r="B176" s="197"/>
      <c r="C176" s="197"/>
      <c r="D176" s="197"/>
      <c r="E176" s="197"/>
      <c r="F176" s="198"/>
      <c r="G176" s="169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</row>
    <row r="177" spans="1:59" ht="12.75" customHeight="1">
      <c r="A177" s="71"/>
      <c r="B177" s="71"/>
      <c r="C177" s="71"/>
      <c r="D177" s="71"/>
      <c r="E177" s="71"/>
      <c r="F177" s="191"/>
      <c r="G177" s="169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</row>
    <row r="178" spans="1:59" ht="12.75" customHeight="1">
      <c r="A178" s="71"/>
      <c r="B178" s="71"/>
      <c r="C178" s="71"/>
      <c r="D178" s="71"/>
      <c r="E178" s="71"/>
      <c r="F178" s="191"/>
      <c r="G178" s="169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</row>
    <row r="179" spans="1:59" ht="12.75" customHeight="1">
      <c r="A179" s="71"/>
      <c r="B179" s="71"/>
      <c r="C179" s="71"/>
      <c r="D179" s="71"/>
      <c r="E179" s="71"/>
      <c r="F179" s="191"/>
      <c r="G179" s="169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</row>
    <row r="180" spans="1:59" ht="12.75" customHeight="1">
      <c r="A180" s="71"/>
      <c r="B180" s="71"/>
      <c r="C180" s="71"/>
      <c r="D180" s="71"/>
      <c r="E180" s="71"/>
      <c r="F180" s="191"/>
      <c r="G180" s="169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</row>
    <row r="181" spans="1:59" ht="12.75" customHeight="1">
      <c r="A181" s="71"/>
      <c r="B181" s="71"/>
      <c r="C181" s="71"/>
      <c r="D181" s="71"/>
      <c r="E181" s="71"/>
      <c r="F181" s="191"/>
      <c r="G181" s="169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</row>
    <row r="182" spans="1:59" ht="12.75" customHeight="1">
      <c r="A182" s="71"/>
      <c r="B182" s="71"/>
      <c r="C182" s="71"/>
      <c r="D182" s="71"/>
      <c r="E182" s="71"/>
      <c r="F182" s="191"/>
      <c r="G182" s="169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</row>
    <row r="183" spans="1:59" ht="12.75" customHeight="1">
      <c r="A183" s="71"/>
      <c r="B183" s="71"/>
      <c r="C183" s="71"/>
      <c r="D183" s="71"/>
      <c r="E183" s="71"/>
      <c r="F183" s="191"/>
      <c r="G183" s="169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</row>
    <row r="184" spans="1:59" ht="12.75" customHeight="1">
      <c r="A184" s="71"/>
      <c r="B184" s="71"/>
      <c r="C184" s="71"/>
      <c r="D184" s="71"/>
      <c r="E184" s="71"/>
      <c r="F184" s="191"/>
      <c r="G184" s="169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</row>
    <row r="185" spans="1:59" ht="12.75" customHeight="1">
      <c r="A185" s="71"/>
      <c r="B185" s="71"/>
      <c r="C185" s="71"/>
      <c r="D185" s="71"/>
      <c r="E185" s="71"/>
      <c r="F185" s="191"/>
      <c r="G185" s="169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</row>
    <row r="186" spans="1:59" ht="12.75" customHeight="1">
      <c r="A186" s="71"/>
      <c r="B186" s="71"/>
      <c r="C186" s="71"/>
      <c r="D186" s="71"/>
      <c r="E186" s="71"/>
      <c r="F186" s="191"/>
      <c r="G186" s="169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</row>
    <row r="187" spans="1:59" ht="12.75" customHeight="1">
      <c r="A187" s="71"/>
      <c r="B187" s="71"/>
      <c r="C187" s="71"/>
      <c r="D187" s="71"/>
      <c r="E187" s="71"/>
      <c r="F187" s="191"/>
      <c r="G187" s="169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</row>
    <row r="188" spans="1:59" ht="12.75" customHeight="1">
      <c r="A188" s="71"/>
      <c r="B188" s="71"/>
      <c r="C188" s="71"/>
      <c r="D188" s="71"/>
      <c r="E188" s="71"/>
      <c r="F188" s="191"/>
      <c r="G188" s="169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</row>
    <row r="189" spans="1:59" ht="12.75" customHeight="1">
      <c r="A189" s="71"/>
      <c r="B189" s="71"/>
      <c r="C189" s="71"/>
      <c r="D189" s="71"/>
      <c r="E189" s="71"/>
      <c r="F189" s="191"/>
      <c r="G189" s="169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</row>
    <row r="190" spans="1:59" ht="12.75" customHeight="1">
      <c r="A190" s="71"/>
      <c r="B190" s="71"/>
      <c r="C190" s="71"/>
      <c r="D190" s="71"/>
      <c r="E190" s="71"/>
      <c r="F190" s="191"/>
      <c r="G190" s="169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</row>
    <row r="191" spans="1:59" ht="12.75" customHeight="1">
      <c r="A191" s="71"/>
      <c r="B191" s="71"/>
      <c r="C191" s="71"/>
      <c r="D191" s="71"/>
      <c r="E191" s="71"/>
      <c r="F191" s="191"/>
      <c r="G191" s="169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</row>
    <row r="192" spans="1:59" ht="12.75" customHeight="1">
      <c r="A192" s="71"/>
      <c r="B192" s="71"/>
      <c r="C192" s="71"/>
      <c r="D192" s="71"/>
      <c r="E192" s="71"/>
      <c r="F192" s="191"/>
      <c r="G192" s="169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</row>
    <row r="193" spans="1:59" ht="12.75" customHeight="1">
      <c r="A193" s="71"/>
      <c r="B193" s="71"/>
      <c r="C193" s="71"/>
      <c r="D193" s="71"/>
      <c r="E193" s="71"/>
      <c r="F193" s="191"/>
      <c r="G193" s="169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</row>
    <row r="194" spans="1:59" ht="12.75" customHeight="1">
      <c r="A194" s="71"/>
      <c r="B194" s="71"/>
      <c r="C194" s="71"/>
      <c r="D194" s="71"/>
      <c r="E194" s="71"/>
      <c r="F194" s="191"/>
      <c r="G194" s="169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</row>
    <row r="195" spans="1:59" ht="12.75" customHeight="1">
      <c r="A195" s="71"/>
      <c r="B195" s="71"/>
      <c r="C195" s="71"/>
      <c r="D195" s="71"/>
      <c r="E195" s="71"/>
      <c r="F195" s="191"/>
      <c r="G195" s="169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</row>
    <row r="196" spans="1:59" ht="12.75" customHeight="1">
      <c r="A196" s="71"/>
      <c r="B196" s="71"/>
      <c r="C196" s="71"/>
      <c r="D196" s="71"/>
      <c r="E196" s="71"/>
      <c r="F196" s="191"/>
      <c r="G196" s="169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</row>
    <row r="197" spans="1:59" ht="12.75" customHeight="1">
      <c r="A197" s="71"/>
      <c r="B197" s="71"/>
      <c r="C197" s="71"/>
      <c r="D197" s="71"/>
      <c r="E197" s="71"/>
      <c r="F197" s="191"/>
      <c r="G197" s="169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</row>
    <row r="198" spans="1:59" ht="12.75" customHeight="1">
      <c r="A198" s="71"/>
      <c r="B198" s="71"/>
      <c r="C198" s="71"/>
      <c r="D198" s="71"/>
      <c r="E198" s="71"/>
      <c r="F198" s="191"/>
      <c r="G198" s="169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</row>
    <row r="199" spans="1:59" ht="12.75" customHeight="1">
      <c r="A199" s="71"/>
      <c r="B199" s="71"/>
      <c r="C199" s="71"/>
      <c r="D199" s="71"/>
      <c r="E199" s="71"/>
      <c r="F199" s="191"/>
      <c r="G199" s="169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</row>
    <row r="200" spans="1:59" ht="12.75" customHeight="1">
      <c r="A200" s="71"/>
      <c r="B200" s="71"/>
      <c r="C200" s="71"/>
      <c r="D200" s="71"/>
      <c r="E200" s="71"/>
      <c r="F200" s="191"/>
      <c r="G200" s="169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</row>
    <row r="201" spans="1:59" ht="12.75" customHeight="1">
      <c r="A201" s="71"/>
      <c r="B201" s="71"/>
      <c r="C201" s="71"/>
      <c r="D201" s="71"/>
      <c r="E201" s="71"/>
      <c r="F201" s="191"/>
      <c r="G201" s="169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</row>
    <row r="202" spans="1:59" ht="12.75" customHeight="1">
      <c r="A202" s="71"/>
      <c r="B202" s="71"/>
      <c r="C202" s="71"/>
      <c r="D202" s="71"/>
      <c r="E202" s="71"/>
      <c r="F202" s="191"/>
      <c r="G202" s="169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</row>
    <row r="203" spans="1:59" ht="12.75" customHeight="1">
      <c r="A203" s="71"/>
      <c r="B203" s="71"/>
      <c r="C203" s="71"/>
      <c r="D203" s="71"/>
      <c r="E203" s="71"/>
      <c r="F203" s="191"/>
      <c r="G203" s="169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</row>
    <row r="204" spans="1:59" ht="12.75" customHeight="1">
      <c r="A204" s="71"/>
      <c r="B204" s="71"/>
      <c r="C204" s="71"/>
      <c r="D204" s="71"/>
      <c r="E204" s="71"/>
      <c r="F204" s="191"/>
      <c r="G204" s="169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</row>
    <row r="205" spans="1:59" ht="12.75" customHeight="1">
      <c r="A205" s="71"/>
      <c r="B205" s="71"/>
      <c r="C205" s="71"/>
      <c r="D205" s="71"/>
      <c r="E205" s="71"/>
      <c r="F205" s="191"/>
      <c r="G205" s="169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</row>
    <row r="206" spans="1:59" ht="12.75" customHeight="1">
      <c r="A206" s="71"/>
      <c r="B206" s="71"/>
      <c r="C206" s="71"/>
      <c r="D206" s="71"/>
      <c r="E206" s="71"/>
      <c r="F206" s="191"/>
      <c r="G206" s="169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</row>
    <row r="207" spans="1:59" ht="12.75" customHeight="1">
      <c r="A207" s="71"/>
      <c r="B207" s="71"/>
      <c r="C207" s="71"/>
      <c r="D207" s="71"/>
      <c r="E207" s="71"/>
      <c r="F207" s="191"/>
      <c r="G207" s="169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</row>
    <row r="208" spans="1:59" ht="12.75" customHeight="1">
      <c r="A208" s="71"/>
      <c r="B208" s="71"/>
      <c r="C208" s="71"/>
      <c r="D208" s="71"/>
      <c r="E208" s="71"/>
      <c r="F208" s="191"/>
      <c r="G208" s="169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</row>
    <row r="209" spans="1:59" ht="12.75" customHeight="1">
      <c r="A209" s="71"/>
      <c r="B209" s="71"/>
      <c r="C209" s="71"/>
      <c r="D209" s="71"/>
      <c r="E209" s="71"/>
      <c r="F209" s="191"/>
      <c r="G209" s="169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</row>
    <row r="210" spans="1:59" ht="12.75" customHeight="1">
      <c r="A210" s="71"/>
      <c r="B210" s="71"/>
      <c r="C210" s="71"/>
      <c r="D210" s="71"/>
      <c r="E210" s="71"/>
      <c r="F210" s="191"/>
      <c r="G210" s="169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</row>
    <row r="211" spans="1:59" ht="12.75" customHeight="1">
      <c r="A211" s="71"/>
      <c r="B211" s="71"/>
      <c r="C211" s="71"/>
      <c r="D211" s="71"/>
      <c r="E211" s="71"/>
      <c r="F211" s="191"/>
      <c r="G211" s="169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</row>
    <row r="212" spans="1:59" ht="12.75" customHeight="1">
      <c r="A212" s="71"/>
      <c r="B212" s="71"/>
      <c r="C212" s="71"/>
      <c r="D212" s="71"/>
      <c r="E212" s="71"/>
      <c r="F212" s="191"/>
      <c r="G212" s="169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</row>
    <row r="213" spans="1:59" ht="12.75" customHeight="1">
      <c r="A213" s="71"/>
      <c r="B213" s="71"/>
      <c r="C213" s="71"/>
      <c r="D213" s="71"/>
      <c r="E213" s="71"/>
      <c r="F213" s="191"/>
      <c r="G213" s="169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</row>
    <row r="214" spans="1:59" ht="12.75" customHeight="1">
      <c r="A214" s="71"/>
      <c r="B214" s="71"/>
      <c r="C214" s="71"/>
      <c r="D214" s="71"/>
      <c r="E214" s="71"/>
      <c r="F214" s="191"/>
      <c r="G214" s="169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</row>
    <row r="215" spans="1:59" ht="12.75" customHeight="1">
      <c r="A215" s="71"/>
      <c r="B215" s="71"/>
      <c r="C215" s="71"/>
      <c r="D215" s="71"/>
      <c r="E215" s="71"/>
      <c r="F215" s="191"/>
      <c r="G215" s="169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</row>
    <row r="216" spans="1:59" ht="12.75" customHeight="1">
      <c r="A216" s="71"/>
      <c r="B216" s="71"/>
      <c r="C216" s="71"/>
      <c r="D216" s="71"/>
      <c r="E216" s="71"/>
      <c r="F216" s="191"/>
      <c r="G216" s="169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</row>
    <row r="217" spans="1:59" ht="12.75" customHeight="1">
      <c r="A217" s="71"/>
      <c r="B217" s="71"/>
      <c r="C217" s="71"/>
      <c r="D217" s="71"/>
      <c r="E217" s="71"/>
      <c r="F217" s="191"/>
      <c r="G217" s="169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</row>
    <row r="218" spans="1:59" ht="12.75" customHeight="1">
      <c r="A218" s="71"/>
      <c r="B218" s="71"/>
      <c r="C218" s="71"/>
      <c r="D218" s="71"/>
      <c r="E218" s="71"/>
      <c r="F218" s="191"/>
      <c r="G218" s="169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</row>
    <row r="219" spans="1:59" ht="12.75" customHeight="1">
      <c r="A219" s="71"/>
      <c r="B219" s="71"/>
      <c r="C219" s="71"/>
      <c r="D219" s="71"/>
      <c r="E219" s="71"/>
      <c r="F219" s="191"/>
      <c r="G219" s="169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</row>
    <row r="220" spans="1:59" ht="12.75" customHeight="1">
      <c r="A220" s="71"/>
      <c r="B220" s="71"/>
      <c r="C220" s="71"/>
      <c r="D220" s="71"/>
      <c r="E220" s="71"/>
      <c r="F220" s="191"/>
      <c r="G220" s="169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</row>
    <row r="221" spans="1:59" ht="12.75" customHeight="1">
      <c r="A221" s="71"/>
      <c r="B221" s="71"/>
      <c r="C221" s="71"/>
      <c r="D221" s="71"/>
      <c r="E221" s="71"/>
      <c r="F221" s="191"/>
      <c r="G221" s="169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</row>
    <row r="222" spans="1:59" ht="12.75" customHeight="1">
      <c r="A222" s="71"/>
      <c r="B222" s="71"/>
      <c r="C222" s="71"/>
      <c r="D222" s="71"/>
      <c r="E222" s="71"/>
      <c r="F222" s="191"/>
      <c r="G222" s="169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</row>
    <row r="223" spans="1:59" ht="12.75" customHeight="1">
      <c r="A223" s="71"/>
      <c r="B223" s="71"/>
      <c r="C223" s="71"/>
      <c r="D223" s="71"/>
      <c r="E223" s="71"/>
      <c r="F223" s="191"/>
      <c r="G223" s="169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</row>
    <row r="224" spans="1:59" ht="12.75" customHeight="1">
      <c r="A224" s="71"/>
      <c r="B224" s="71"/>
      <c r="C224" s="71"/>
      <c r="D224" s="71"/>
      <c r="E224" s="71"/>
      <c r="F224" s="191"/>
      <c r="G224" s="169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</row>
    <row r="225" spans="1:59" ht="12.75" customHeight="1">
      <c r="A225" s="71"/>
      <c r="B225" s="71"/>
      <c r="C225" s="71"/>
      <c r="D225" s="71"/>
      <c r="E225" s="71"/>
      <c r="F225" s="191"/>
      <c r="G225" s="169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</row>
    <row r="226" spans="1:59" ht="12.75" customHeight="1">
      <c r="A226" s="71"/>
      <c r="B226" s="71"/>
      <c r="C226" s="71"/>
      <c r="D226" s="71"/>
      <c r="E226" s="71"/>
      <c r="F226" s="191"/>
      <c r="G226" s="169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</row>
    <row r="227" spans="1:59" ht="12.75" customHeight="1">
      <c r="A227" s="71"/>
      <c r="B227" s="71"/>
      <c r="C227" s="71"/>
      <c r="D227" s="71"/>
      <c r="E227" s="71"/>
      <c r="F227" s="191"/>
      <c r="G227" s="169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</row>
    <row r="228" spans="1:59" ht="12.75" customHeight="1">
      <c r="A228" s="71"/>
      <c r="B228" s="71"/>
      <c r="C228" s="71"/>
      <c r="D228" s="71"/>
      <c r="E228" s="71"/>
      <c r="F228" s="191"/>
      <c r="G228" s="169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</row>
    <row r="229" spans="1:59" ht="12.75" customHeight="1">
      <c r="A229" s="71"/>
      <c r="B229" s="71"/>
      <c r="C229" s="71"/>
      <c r="D229" s="71"/>
      <c r="E229" s="71"/>
      <c r="F229" s="191"/>
      <c r="G229" s="169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</row>
    <row r="230" spans="1:59" ht="12.75" customHeight="1">
      <c r="A230" s="71"/>
      <c r="B230" s="71"/>
      <c r="C230" s="71"/>
      <c r="D230" s="71"/>
      <c r="E230" s="71"/>
      <c r="F230" s="191"/>
      <c r="G230" s="169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</row>
    <row r="231" spans="1:59" ht="12.75" customHeight="1">
      <c r="A231" s="71"/>
      <c r="B231" s="71"/>
      <c r="C231" s="71"/>
      <c r="D231" s="71"/>
      <c r="E231" s="71"/>
      <c r="F231" s="191"/>
      <c r="G231" s="169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</row>
    <row r="232" spans="1:59" ht="12.75" customHeight="1">
      <c r="A232" s="71"/>
      <c r="B232" s="71"/>
      <c r="C232" s="71"/>
      <c r="D232" s="71"/>
      <c r="E232" s="71"/>
      <c r="F232" s="191"/>
      <c r="G232" s="169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</row>
    <row r="233" spans="1:59" ht="12.75" customHeight="1">
      <c r="A233" s="71"/>
      <c r="B233" s="71"/>
      <c r="C233" s="71"/>
      <c r="D233" s="71"/>
      <c r="E233" s="71"/>
      <c r="F233" s="191"/>
      <c r="G233" s="169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</row>
    <row r="234" spans="1:59" ht="12.75" customHeight="1">
      <c r="A234" s="71"/>
      <c r="B234" s="71"/>
      <c r="C234" s="71"/>
      <c r="D234" s="71"/>
      <c r="E234" s="71"/>
      <c r="F234" s="191"/>
      <c r="G234" s="169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</row>
    <row r="235" spans="1:59" ht="12.75" customHeight="1">
      <c r="A235" s="71"/>
      <c r="B235" s="71"/>
      <c r="C235" s="71"/>
      <c r="D235" s="71"/>
      <c r="E235" s="71"/>
      <c r="F235" s="191"/>
      <c r="G235" s="169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</row>
    <row r="236" spans="1:59" ht="12.75" customHeight="1">
      <c r="A236" s="71"/>
      <c r="B236" s="71"/>
      <c r="C236" s="71"/>
      <c r="D236" s="71"/>
      <c r="E236" s="71"/>
      <c r="F236" s="191"/>
      <c r="G236" s="169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</row>
    <row r="237" spans="1:59" ht="12.75" customHeight="1">
      <c r="A237" s="71"/>
      <c r="B237" s="71"/>
      <c r="C237" s="71"/>
      <c r="D237" s="71"/>
      <c r="E237" s="71"/>
      <c r="F237" s="191"/>
      <c r="G237" s="169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</row>
    <row r="238" spans="1:59" ht="12.75" customHeight="1">
      <c r="A238" s="71"/>
      <c r="B238" s="71"/>
      <c r="C238" s="71"/>
      <c r="D238" s="71"/>
      <c r="E238" s="71"/>
      <c r="F238" s="191"/>
      <c r="G238" s="169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</row>
    <row r="239" spans="1:59" ht="12.75" customHeight="1">
      <c r="A239" s="71"/>
      <c r="B239" s="71"/>
      <c r="C239" s="71"/>
      <c r="D239" s="71"/>
      <c r="E239" s="71"/>
      <c r="F239" s="191"/>
      <c r="G239" s="169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</row>
    <row r="240" spans="1:59" ht="12.75" customHeight="1">
      <c r="A240" s="71"/>
      <c r="B240" s="71"/>
      <c r="C240" s="71"/>
      <c r="D240" s="71"/>
      <c r="E240" s="71"/>
      <c r="F240" s="191"/>
      <c r="G240" s="169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</row>
    <row r="241" spans="1:59" ht="12.75" customHeight="1">
      <c r="A241" s="71"/>
      <c r="B241" s="71"/>
      <c r="C241" s="71"/>
      <c r="D241" s="71"/>
      <c r="E241" s="71"/>
      <c r="F241" s="191"/>
      <c r="G241" s="169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</row>
    <row r="242" spans="1:59" ht="12.75" customHeight="1">
      <c r="A242" s="71"/>
      <c r="B242" s="71"/>
      <c r="C242" s="71"/>
      <c r="D242" s="71"/>
      <c r="E242" s="71"/>
      <c r="F242" s="191"/>
      <c r="G242" s="169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</row>
    <row r="243" spans="1:59" ht="12.75" customHeight="1">
      <c r="A243" s="71"/>
      <c r="B243" s="71"/>
      <c r="C243" s="71"/>
      <c r="D243" s="71"/>
      <c r="E243" s="71"/>
      <c r="F243" s="191"/>
      <c r="G243" s="169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</row>
    <row r="244" spans="1:59" ht="12.75" customHeight="1">
      <c r="A244" s="71"/>
      <c r="B244" s="71"/>
      <c r="C244" s="71"/>
      <c r="D244" s="71"/>
      <c r="E244" s="71"/>
      <c r="F244" s="191"/>
      <c r="G244" s="169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</row>
    <row r="245" spans="1:59" ht="12.75" customHeight="1">
      <c r="A245" s="71"/>
      <c r="B245" s="71"/>
      <c r="C245" s="71"/>
      <c r="D245" s="71"/>
      <c r="E245" s="71"/>
      <c r="F245" s="191"/>
      <c r="G245" s="169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</row>
    <row r="246" spans="1:59" ht="12.75" customHeight="1">
      <c r="A246" s="71"/>
      <c r="B246" s="71"/>
      <c r="C246" s="71"/>
      <c r="D246" s="71"/>
      <c r="E246" s="71"/>
      <c r="F246" s="191"/>
      <c r="G246" s="169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</row>
    <row r="247" spans="1:59" ht="12.75" customHeight="1">
      <c r="A247" s="71"/>
      <c r="B247" s="71"/>
      <c r="C247" s="71"/>
      <c r="D247" s="71"/>
      <c r="E247" s="71"/>
      <c r="F247" s="191"/>
      <c r="G247" s="169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</row>
    <row r="248" spans="1:59" ht="12.75" customHeight="1">
      <c r="A248" s="71"/>
      <c r="B248" s="71"/>
      <c r="C248" s="71"/>
      <c r="D248" s="71"/>
      <c r="E248" s="71"/>
      <c r="F248" s="191"/>
      <c r="G248" s="169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</row>
    <row r="249" spans="1:59" ht="12.75" customHeight="1">
      <c r="A249" s="71"/>
      <c r="B249" s="71"/>
      <c r="C249" s="71"/>
      <c r="D249" s="71"/>
      <c r="E249" s="71"/>
      <c r="F249" s="191"/>
      <c r="G249" s="169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</row>
    <row r="250" spans="1:59" ht="12.75" customHeight="1">
      <c r="A250" s="71"/>
      <c r="B250" s="71"/>
      <c r="C250" s="71"/>
      <c r="D250" s="71"/>
      <c r="E250" s="71"/>
      <c r="F250" s="191"/>
      <c r="G250" s="169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</row>
    <row r="251" spans="1:59" ht="12.75" customHeight="1">
      <c r="A251" s="71"/>
      <c r="B251" s="71"/>
      <c r="C251" s="71"/>
      <c r="D251" s="71"/>
      <c r="E251" s="71"/>
      <c r="F251" s="191"/>
      <c r="G251" s="169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</row>
    <row r="252" spans="1:59" ht="12.75" customHeight="1">
      <c r="A252" s="71"/>
      <c r="B252" s="71"/>
      <c r="C252" s="71"/>
      <c r="D252" s="71"/>
      <c r="E252" s="71"/>
      <c r="F252" s="191"/>
      <c r="G252" s="169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</row>
    <row r="253" spans="1:59" ht="12.75" customHeight="1">
      <c r="A253" s="71"/>
      <c r="B253" s="71"/>
      <c r="C253" s="71"/>
      <c r="D253" s="71"/>
      <c r="E253" s="71"/>
      <c r="F253" s="191"/>
      <c r="G253" s="169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</row>
    <row r="254" spans="1:59" ht="12.75" customHeight="1">
      <c r="A254" s="71"/>
      <c r="B254" s="71"/>
      <c r="C254" s="71"/>
      <c r="D254" s="71"/>
      <c r="E254" s="71"/>
      <c r="F254" s="191"/>
      <c r="G254" s="169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</row>
    <row r="255" spans="1:59" ht="12.75" customHeight="1">
      <c r="A255" s="71"/>
      <c r="B255" s="71"/>
      <c r="C255" s="71"/>
      <c r="D255" s="71"/>
      <c r="E255" s="71"/>
      <c r="F255" s="191"/>
      <c r="G255" s="169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</row>
    <row r="256" spans="1:59" ht="12.75" customHeight="1">
      <c r="A256" s="71"/>
      <c r="B256" s="71"/>
      <c r="C256" s="71"/>
      <c r="D256" s="71"/>
      <c r="E256" s="71"/>
      <c r="F256" s="191"/>
      <c r="G256" s="169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</row>
    <row r="257" spans="1:59" ht="12.75" customHeight="1">
      <c r="A257" s="71"/>
      <c r="B257" s="71"/>
      <c r="C257" s="71"/>
      <c r="D257" s="71"/>
      <c r="E257" s="71"/>
      <c r="F257" s="191"/>
      <c r="G257" s="169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</row>
    <row r="258" spans="1:59" ht="12.75" customHeight="1">
      <c r="A258" s="71"/>
      <c r="B258" s="71"/>
      <c r="C258" s="71"/>
      <c r="D258" s="71"/>
      <c r="E258" s="71"/>
      <c r="F258" s="191"/>
      <c r="G258" s="169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</row>
    <row r="259" spans="1:59" ht="12.75" customHeight="1">
      <c r="A259" s="71"/>
      <c r="B259" s="71"/>
      <c r="C259" s="71"/>
      <c r="D259" s="71"/>
      <c r="E259" s="71"/>
      <c r="F259" s="191"/>
      <c r="G259" s="169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</row>
    <row r="260" spans="1:59" ht="12.75" customHeight="1">
      <c r="A260" s="71"/>
      <c r="B260" s="71"/>
      <c r="C260" s="71"/>
      <c r="D260" s="71"/>
      <c r="E260" s="71"/>
      <c r="F260" s="191"/>
      <c r="G260" s="169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</row>
    <row r="261" spans="1:59" ht="12.75" customHeight="1">
      <c r="A261" s="71"/>
      <c r="B261" s="71"/>
      <c r="C261" s="71"/>
      <c r="D261" s="71"/>
      <c r="E261" s="71"/>
      <c r="F261" s="191"/>
      <c r="G261" s="169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</row>
    <row r="262" spans="1:59" ht="12.75" customHeight="1">
      <c r="A262" s="71"/>
      <c r="B262" s="71"/>
      <c r="C262" s="71"/>
      <c r="D262" s="71"/>
      <c r="E262" s="71"/>
      <c r="F262" s="191"/>
      <c r="G262" s="169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</row>
    <row r="263" spans="1:59" ht="12.75" customHeight="1">
      <c r="A263" s="71"/>
      <c r="B263" s="71"/>
      <c r="C263" s="71"/>
      <c r="D263" s="71"/>
      <c r="E263" s="71"/>
      <c r="F263" s="191"/>
      <c r="G263" s="169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</row>
    <row r="264" spans="1:59" ht="12.75" customHeight="1">
      <c r="A264" s="71"/>
      <c r="B264" s="71"/>
      <c r="C264" s="71"/>
      <c r="D264" s="71"/>
      <c r="E264" s="71"/>
      <c r="F264" s="191"/>
      <c r="G264" s="169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</row>
    <row r="265" spans="1:59" ht="12.75" customHeight="1">
      <c r="A265" s="71"/>
      <c r="B265" s="71"/>
      <c r="C265" s="71"/>
      <c r="D265" s="71"/>
      <c r="E265" s="71"/>
      <c r="F265" s="191"/>
      <c r="G265" s="169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</row>
    <row r="266" spans="1:59" ht="12.75" customHeight="1">
      <c r="A266" s="71"/>
      <c r="B266" s="71"/>
      <c r="C266" s="71"/>
      <c r="D266" s="71"/>
      <c r="E266" s="71"/>
      <c r="F266" s="191"/>
      <c r="G266" s="169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</row>
    <row r="267" spans="1:59" ht="12.75" customHeight="1">
      <c r="A267" s="71"/>
      <c r="B267" s="71"/>
      <c r="C267" s="71"/>
      <c r="D267" s="71"/>
      <c r="E267" s="71"/>
      <c r="F267" s="191"/>
      <c r="G267" s="169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</row>
    <row r="268" spans="1:59" ht="12.75" customHeight="1">
      <c r="A268" s="71"/>
      <c r="B268" s="71"/>
      <c r="C268" s="71"/>
      <c r="D268" s="71"/>
      <c r="E268" s="71"/>
      <c r="F268" s="191"/>
      <c r="G268" s="169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</row>
    <row r="269" spans="1:59" ht="12.75" customHeight="1">
      <c r="A269" s="71"/>
      <c r="B269" s="71"/>
      <c r="C269" s="71"/>
      <c r="D269" s="71"/>
      <c r="E269" s="71"/>
      <c r="F269" s="191"/>
      <c r="G269" s="169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</row>
    <row r="270" spans="1:59" ht="12.75" customHeight="1">
      <c r="A270" s="71"/>
      <c r="B270" s="71"/>
      <c r="C270" s="71"/>
      <c r="D270" s="71"/>
      <c r="E270" s="71"/>
      <c r="F270" s="191"/>
      <c r="G270" s="169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</row>
    <row r="271" spans="1:59" ht="12.75" customHeight="1">
      <c r="A271" s="71"/>
      <c r="B271" s="71"/>
      <c r="C271" s="71"/>
      <c r="D271" s="71"/>
      <c r="E271" s="71"/>
      <c r="F271" s="191"/>
      <c r="G271" s="169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</row>
    <row r="272" spans="1:59" ht="12.75" customHeight="1">
      <c r="A272" s="71"/>
      <c r="B272" s="71"/>
      <c r="C272" s="71"/>
      <c r="D272" s="71"/>
      <c r="E272" s="71"/>
      <c r="F272" s="191"/>
      <c r="G272" s="169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</row>
    <row r="273" spans="1:59" ht="12.75" customHeight="1">
      <c r="A273" s="71"/>
      <c r="B273" s="71"/>
      <c r="C273" s="71"/>
      <c r="D273" s="71"/>
      <c r="E273" s="71"/>
      <c r="F273" s="191"/>
      <c r="G273" s="169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</row>
    <row r="274" spans="1:59" ht="12.75" customHeight="1">
      <c r="A274" s="71"/>
      <c r="B274" s="71"/>
      <c r="C274" s="71"/>
      <c r="D274" s="71"/>
      <c r="E274" s="71"/>
      <c r="F274" s="191"/>
      <c r="G274" s="169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</row>
    <row r="275" spans="1:59" ht="12.75" customHeight="1">
      <c r="A275" s="71"/>
      <c r="B275" s="71"/>
      <c r="C275" s="71"/>
      <c r="D275" s="71"/>
      <c r="E275" s="71"/>
      <c r="F275" s="191"/>
      <c r="G275" s="169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</row>
    <row r="276" spans="1:59" ht="12.75" customHeight="1">
      <c r="A276" s="71"/>
      <c r="B276" s="71"/>
      <c r="C276" s="71"/>
      <c r="D276" s="71"/>
      <c r="E276" s="71"/>
      <c r="F276" s="191"/>
      <c r="G276" s="169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</row>
    <row r="277" spans="1:59" ht="12.75" customHeight="1">
      <c r="A277" s="71"/>
      <c r="B277" s="71"/>
      <c r="C277" s="71"/>
      <c r="D277" s="71"/>
      <c r="E277" s="71"/>
      <c r="F277" s="191"/>
      <c r="G277" s="169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</row>
    <row r="278" spans="1:59" ht="12.75" customHeight="1">
      <c r="A278" s="71"/>
      <c r="B278" s="71"/>
      <c r="C278" s="71"/>
      <c r="D278" s="71"/>
      <c r="E278" s="71"/>
      <c r="F278" s="191"/>
      <c r="G278" s="169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</row>
    <row r="279" spans="1:59" ht="12.75" customHeight="1">
      <c r="A279" s="71"/>
      <c r="B279" s="71"/>
      <c r="C279" s="71"/>
      <c r="D279" s="71"/>
      <c r="E279" s="71"/>
      <c r="F279" s="191"/>
      <c r="G279" s="169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</row>
    <row r="280" spans="1:59" ht="12.75" customHeight="1">
      <c r="A280" s="71"/>
      <c r="B280" s="71"/>
      <c r="C280" s="71"/>
      <c r="D280" s="71"/>
      <c r="E280" s="71"/>
      <c r="F280" s="191"/>
      <c r="G280" s="169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</row>
    <row r="281" spans="1:59" ht="12.75" customHeight="1">
      <c r="A281" s="71"/>
      <c r="B281" s="71"/>
      <c r="C281" s="71"/>
      <c r="D281" s="71"/>
      <c r="E281" s="71"/>
      <c r="F281" s="191"/>
      <c r="G281" s="169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</row>
    <row r="282" spans="1:59" ht="12.75" customHeight="1">
      <c r="A282" s="71"/>
      <c r="B282" s="71"/>
      <c r="C282" s="71"/>
      <c r="D282" s="71"/>
      <c r="E282" s="71"/>
      <c r="F282" s="191"/>
      <c r="G282" s="169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</row>
    <row r="283" spans="1:59" ht="12.75" customHeight="1">
      <c r="A283" s="71"/>
      <c r="B283" s="71"/>
      <c r="C283" s="71"/>
      <c r="D283" s="71"/>
      <c r="E283" s="71"/>
      <c r="F283" s="191"/>
      <c r="G283" s="169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</row>
    <row r="284" spans="1:59" ht="12.75" customHeight="1">
      <c r="A284" s="71"/>
      <c r="B284" s="71"/>
      <c r="C284" s="71"/>
      <c r="D284" s="71"/>
      <c r="E284" s="71"/>
      <c r="F284" s="191"/>
      <c r="G284" s="169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</row>
    <row r="285" spans="1:59" ht="12.75" customHeight="1">
      <c r="A285" s="71"/>
      <c r="B285" s="71"/>
      <c r="C285" s="71"/>
      <c r="D285" s="71"/>
      <c r="E285" s="71"/>
      <c r="F285" s="191"/>
      <c r="G285" s="169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</row>
    <row r="286" spans="1:59" ht="12.75" customHeight="1">
      <c r="A286" s="71"/>
      <c r="B286" s="71"/>
      <c r="C286" s="71"/>
      <c r="D286" s="71"/>
      <c r="E286" s="71"/>
      <c r="F286" s="191"/>
      <c r="G286" s="169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</row>
    <row r="287" spans="1:59" ht="12.75" customHeight="1">
      <c r="A287" s="71"/>
      <c r="B287" s="71"/>
      <c r="C287" s="71"/>
      <c r="D287" s="71"/>
      <c r="E287" s="71"/>
      <c r="F287" s="191"/>
      <c r="G287" s="169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</row>
    <row r="288" spans="1:59" ht="12.75" customHeight="1">
      <c r="A288" s="71"/>
      <c r="B288" s="71"/>
      <c r="C288" s="71"/>
      <c r="D288" s="71"/>
      <c r="E288" s="71"/>
      <c r="F288" s="191"/>
      <c r="G288" s="169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</row>
    <row r="289" spans="1:59" ht="12.75" customHeight="1">
      <c r="A289" s="71"/>
      <c r="B289" s="71"/>
      <c r="C289" s="71"/>
      <c r="D289" s="71"/>
      <c r="E289" s="71"/>
      <c r="F289" s="191"/>
      <c r="G289" s="169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</row>
    <row r="290" spans="1:59" ht="12.75" customHeight="1">
      <c r="A290" s="71"/>
      <c r="B290" s="71"/>
      <c r="C290" s="71"/>
      <c r="D290" s="71"/>
      <c r="E290" s="71"/>
      <c r="F290" s="191"/>
      <c r="G290" s="169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</row>
    <row r="291" spans="1:59" ht="12.75" customHeight="1">
      <c r="A291" s="71"/>
      <c r="B291" s="71"/>
      <c r="C291" s="71"/>
      <c r="D291" s="71"/>
      <c r="E291" s="71"/>
      <c r="F291" s="191"/>
      <c r="G291" s="169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</row>
    <row r="292" spans="1:59" ht="12.75" customHeight="1">
      <c r="A292" s="71"/>
      <c r="B292" s="71"/>
      <c r="C292" s="71"/>
      <c r="D292" s="71"/>
      <c r="E292" s="71"/>
      <c r="F292" s="191"/>
      <c r="G292" s="169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</row>
    <row r="293" spans="1:59" ht="12.75" customHeight="1">
      <c r="A293" s="71"/>
      <c r="B293" s="71"/>
      <c r="C293" s="71"/>
      <c r="D293" s="71"/>
      <c r="E293" s="71"/>
      <c r="F293" s="191"/>
      <c r="G293" s="169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</row>
    <row r="294" spans="1:59" ht="12.75" customHeight="1">
      <c r="A294" s="71"/>
      <c r="B294" s="71"/>
      <c r="C294" s="71"/>
      <c r="D294" s="71"/>
      <c r="E294" s="71"/>
      <c r="F294" s="191"/>
      <c r="G294" s="169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</row>
    <row r="295" spans="1:59" ht="12.75" customHeight="1">
      <c r="A295" s="71"/>
      <c r="B295" s="71"/>
      <c r="C295" s="71"/>
      <c r="D295" s="71"/>
      <c r="E295" s="71"/>
      <c r="F295" s="191"/>
      <c r="G295" s="169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</row>
    <row r="296" spans="1:59" ht="12.75" customHeight="1">
      <c r="A296" s="71"/>
      <c r="B296" s="71"/>
      <c r="C296" s="71"/>
      <c r="D296" s="71"/>
      <c r="E296" s="71"/>
      <c r="F296" s="191"/>
      <c r="G296" s="169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</row>
    <row r="297" spans="1:59" ht="12.75" customHeight="1">
      <c r="A297" s="71"/>
      <c r="B297" s="71"/>
      <c r="C297" s="71"/>
      <c r="D297" s="71"/>
      <c r="E297" s="71"/>
      <c r="F297" s="191"/>
      <c r="G297" s="169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</row>
    <row r="298" spans="1:59" ht="12.75" customHeight="1">
      <c r="A298" s="71"/>
      <c r="B298" s="71"/>
      <c r="C298" s="71"/>
      <c r="D298" s="71"/>
      <c r="E298" s="71"/>
      <c r="F298" s="191"/>
      <c r="G298" s="169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</row>
    <row r="299" spans="1:59" ht="12.75" customHeight="1">
      <c r="A299" s="71"/>
      <c r="B299" s="71"/>
      <c r="C299" s="71"/>
      <c r="D299" s="71"/>
      <c r="E299" s="71"/>
      <c r="F299" s="191"/>
      <c r="G299" s="169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</row>
    <row r="300" spans="1:59" ht="12.75" customHeight="1">
      <c r="A300" s="71"/>
      <c r="B300" s="71"/>
      <c r="C300" s="71"/>
      <c r="D300" s="71"/>
      <c r="E300" s="71"/>
      <c r="F300" s="191"/>
      <c r="G300" s="169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</row>
    <row r="301" spans="1:59" ht="12.75" customHeight="1">
      <c r="A301" s="71"/>
      <c r="B301" s="71"/>
      <c r="C301" s="71"/>
      <c r="D301" s="71"/>
      <c r="E301" s="71"/>
      <c r="F301" s="191"/>
      <c r="G301" s="169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</row>
    <row r="302" spans="1:59" ht="12.75" customHeight="1">
      <c r="A302" s="71"/>
      <c r="B302" s="71"/>
      <c r="C302" s="71"/>
      <c r="D302" s="71"/>
      <c r="E302" s="71"/>
      <c r="F302" s="191"/>
      <c r="G302" s="169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</row>
    <row r="303" spans="1:59" ht="12.75" customHeight="1">
      <c r="A303" s="71"/>
      <c r="B303" s="71"/>
      <c r="C303" s="71"/>
      <c r="D303" s="71"/>
      <c r="E303" s="71"/>
      <c r="F303" s="191"/>
      <c r="G303" s="169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</row>
    <row r="304" spans="1:59" ht="12.75" customHeight="1">
      <c r="A304" s="71"/>
      <c r="B304" s="71"/>
      <c r="C304" s="71"/>
      <c r="D304" s="71"/>
      <c r="E304" s="71"/>
      <c r="F304" s="191"/>
      <c r="G304" s="169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</row>
    <row r="305" spans="1:59" ht="12.75" customHeight="1">
      <c r="A305" s="71"/>
      <c r="B305" s="71"/>
      <c r="C305" s="71"/>
      <c r="D305" s="71"/>
      <c r="E305" s="71"/>
      <c r="F305" s="191"/>
      <c r="G305" s="169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</row>
    <row r="306" spans="1:59" ht="12.75" customHeight="1">
      <c r="A306" s="71"/>
      <c r="B306" s="71"/>
      <c r="C306" s="71"/>
      <c r="D306" s="71"/>
      <c r="E306" s="71"/>
      <c r="F306" s="191"/>
      <c r="G306" s="169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</row>
    <row r="307" spans="1:59" ht="12.75" customHeight="1">
      <c r="A307" s="71"/>
      <c r="B307" s="71"/>
      <c r="C307" s="71"/>
      <c r="D307" s="71"/>
      <c r="E307" s="71"/>
      <c r="F307" s="191"/>
      <c r="G307" s="169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</row>
    <row r="308" spans="1:59" ht="12.75" customHeight="1">
      <c r="A308" s="71"/>
      <c r="B308" s="71"/>
      <c r="C308" s="71"/>
      <c r="D308" s="71"/>
      <c r="E308" s="71"/>
      <c r="F308" s="191"/>
      <c r="G308" s="169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</row>
    <row r="309" spans="1:59" ht="12.75" customHeight="1">
      <c r="A309" s="71"/>
      <c r="B309" s="71"/>
      <c r="C309" s="71"/>
      <c r="D309" s="71"/>
      <c r="E309" s="71"/>
      <c r="F309" s="191"/>
      <c r="G309" s="169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</row>
    <row r="310" spans="1:59" ht="12.75" customHeight="1">
      <c r="A310" s="71"/>
      <c r="B310" s="71"/>
      <c r="C310" s="71"/>
      <c r="D310" s="71"/>
      <c r="E310" s="71"/>
      <c r="F310" s="191"/>
      <c r="G310" s="169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</row>
    <row r="311" spans="1:59" ht="12.75" customHeight="1">
      <c r="A311" s="71"/>
      <c r="B311" s="71"/>
      <c r="C311" s="71"/>
      <c r="D311" s="71"/>
      <c r="E311" s="71"/>
      <c r="F311" s="191"/>
      <c r="G311" s="169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</row>
    <row r="312" spans="1:59" ht="12.75" customHeight="1">
      <c r="A312" s="71"/>
      <c r="B312" s="71"/>
      <c r="C312" s="71"/>
      <c r="D312" s="71"/>
      <c r="E312" s="71"/>
      <c r="F312" s="191"/>
      <c r="G312" s="169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</row>
    <row r="313" spans="1:59" ht="12.75" customHeight="1">
      <c r="A313" s="71"/>
      <c r="B313" s="71"/>
      <c r="C313" s="71"/>
      <c r="D313" s="71"/>
      <c r="E313" s="71"/>
      <c r="F313" s="191"/>
      <c r="G313" s="169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</row>
    <row r="314" spans="1:59" ht="12.75" customHeight="1">
      <c r="A314" s="71"/>
      <c r="B314" s="71"/>
      <c r="C314" s="71"/>
      <c r="D314" s="71"/>
      <c r="E314" s="71"/>
      <c r="F314" s="191"/>
      <c r="G314" s="169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</row>
    <row r="315" spans="1:59" ht="12.75" customHeight="1">
      <c r="A315" s="71"/>
      <c r="B315" s="71"/>
      <c r="C315" s="71"/>
      <c r="D315" s="71"/>
      <c r="E315" s="71"/>
      <c r="F315" s="191"/>
      <c r="G315" s="169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</row>
    <row r="316" spans="1:59" ht="12.75" customHeight="1">
      <c r="A316" s="71"/>
      <c r="B316" s="71"/>
      <c r="C316" s="71"/>
      <c r="D316" s="71"/>
      <c r="E316" s="71"/>
      <c r="F316" s="191"/>
      <c r="G316" s="169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</row>
    <row r="317" spans="1:59" ht="12.75" customHeight="1">
      <c r="A317" s="71"/>
      <c r="B317" s="71"/>
      <c r="C317" s="71"/>
      <c r="D317" s="71"/>
      <c r="E317" s="71"/>
      <c r="F317" s="191"/>
      <c r="G317" s="169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</row>
    <row r="318" spans="1:59" ht="12.75" customHeight="1">
      <c r="A318" s="71"/>
      <c r="B318" s="71"/>
      <c r="C318" s="71"/>
      <c r="D318" s="71"/>
      <c r="E318" s="71"/>
      <c r="F318" s="191"/>
      <c r="G318" s="169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</row>
    <row r="319" spans="1:59" ht="12.75" customHeight="1">
      <c r="A319" s="71"/>
      <c r="B319" s="71"/>
      <c r="C319" s="71"/>
      <c r="D319" s="71"/>
      <c r="E319" s="71"/>
      <c r="F319" s="191"/>
      <c r="G319" s="169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</row>
    <row r="320" spans="1:59" ht="12.75" customHeight="1">
      <c r="A320" s="71"/>
      <c r="B320" s="71"/>
      <c r="C320" s="71"/>
      <c r="D320" s="71"/>
      <c r="E320" s="71"/>
      <c r="F320" s="191"/>
      <c r="G320" s="169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</row>
    <row r="321" spans="1:59" ht="12.75" customHeight="1">
      <c r="A321" s="71"/>
      <c r="B321" s="71"/>
      <c r="C321" s="71"/>
      <c r="D321" s="71"/>
      <c r="E321" s="71"/>
      <c r="F321" s="191"/>
      <c r="G321" s="169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</row>
    <row r="322" spans="1:59" ht="12.75" customHeight="1">
      <c r="A322" s="71"/>
      <c r="B322" s="71"/>
      <c r="C322" s="71"/>
      <c r="D322" s="71"/>
      <c r="E322" s="71"/>
      <c r="F322" s="191"/>
      <c r="G322" s="169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</row>
    <row r="323" spans="1:59" ht="12.75" customHeight="1">
      <c r="A323" s="71"/>
      <c r="B323" s="71"/>
      <c r="C323" s="71"/>
      <c r="D323" s="71"/>
      <c r="E323" s="71"/>
      <c r="F323" s="191"/>
      <c r="G323" s="169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</row>
    <row r="324" spans="1:59" ht="12.75" customHeight="1">
      <c r="A324" s="71"/>
      <c r="B324" s="71"/>
      <c r="C324" s="71"/>
      <c r="D324" s="71"/>
      <c r="E324" s="71"/>
      <c r="F324" s="191"/>
      <c r="G324" s="169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</row>
    <row r="325" spans="1:59" ht="12.75" customHeight="1">
      <c r="A325" s="71"/>
      <c r="B325" s="71"/>
      <c r="C325" s="71"/>
      <c r="D325" s="71"/>
      <c r="E325" s="71"/>
      <c r="F325" s="191"/>
      <c r="G325" s="169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</row>
    <row r="326" spans="1:59" ht="12.75" customHeight="1">
      <c r="A326" s="71"/>
      <c r="B326" s="71"/>
      <c r="C326" s="71"/>
      <c r="D326" s="71"/>
      <c r="E326" s="71"/>
      <c r="F326" s="191"/>
      <c r="G326" s="169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</row>
    <row r="327" spans="1:59" ht="12.75" customHeight="1">
      <c r="A327" s="71"/>
      <c r="B327" s="71"/>
      <c r="C327" s="71"/>
      <c r="D327" s="71"/>
      <c r="E327" s="71"/>
      <c r="F327" s="191"/>
      <c r="G327" s="169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</row>
    <row r="328" spans="1:59" ht="12.75" customHeight="1">
      <c r="A328" s="71"/>
      <c r="B328" s="71"/>
      <c r="C328" s="71"/>
      <c r="D328" s="71"/>
      <c r="E328" s="71"/>
      <c r="F328" s="191"/>
      <c r="G328" s="169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</row>
    <row r="329" spans="1:59" ht="12.75" customHeight="1">
      <c r="A329" s="71"/>
      <c r="B329" s="71"/>
      <c r="C329" s="71"/>
      <c r="D329" s="71"/>
      <c r="E329" s="71"/>
      <c r="F329" s="191"/>
      <c r="G329" s="169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</row>
    <row r="330" spans="1:59" ht="12.75" customHeight="1">
      <c r="A330" s="71"/>
      <c r="B330" s="71"/>
      <c r="C330" s="71"/>
      <c r="D330" s="71"/>
      <c r="E330" s="71"/>
      <c r="F330" s="191"/>
      <c r="G330" s="169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</row>
    <row r="331" spans="1:59" ht="12.75" customHeight="1">
      <c r="A331" s="71"/>
      <c r="B331" s="71"/>
      <c r="C331" s="71"/>
      <c r="D331" s="71"/>
      <c r="E331" s="71"/>
      <c r="F331" s="191"/>
      <c r="G331" s="169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</row>
    <row r="332" spans="1:59" ht="12.75" customHeight="1">
      <c r="A332" s="71"/>
      <c r="B332" s="71"/>
      <c r="C332" s="71"/>
      <c r="D332" s="71"/>
      <c r="E332" s="71"/>
      <c r="F332" s="191"/>
      <c r="G332" s="169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</row>
    <row r="333" spans="1:59" ht="12.75" customHeight="1">
      <c r="A333" s="71"/>
      <c r="B333" s="71"/>
      <c r="C333" s="71"/>
      <c r="D333" s="71"/>
      <c r="E333" s="71"/>
      <c r="F333" s="191"/>
      <c r="G333" s="169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</row>
    <row r="334" spans="1:59" ht="12.75" customHeight="1">
      <c r="A334" s="71"/>
      <c r="B334" s="71"/>
      <c r="C334" s="71"/>
      <c r="D334" s="71"/>
      <c r="E334" s="71"/>
      <c r="F334" s="191"/>
      <c r="G334" s="169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</row>
    <row r="335" spans="1:59" ht="12.75" customHeight="1">
      <c r="A335" s="71"/>
      <c r="B335" s="71"/>
      <c r="C335" s="71"/>
      <c r="D335" s="71"/>
      <c r="E335" s="71"/>
      <c r="F335" s="191"/>
      <c r="G335" s="169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</row>
    <row r="336" spans="1:59" ht="12.75" customHeight="1">
      <c r="A336" s="71"/>
      <c r="B336" s="71"/>
      <c r="C336" s="71"/>
      <c r="D336" s="71"/>
      <c r="E336" s="71"/>
      <c r="F336" s="191"/>
      <c r="G336" s="169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</row>
    <row r="337" spans="1:59" ht="12.75" customHeight="1">
      <c r="A337" s="71"/>
      <c r="B337" s="71"/>
      <c r="C337" s="71"/>
      <c r="D337" s="71"/>
      <c r="E337" s="71"/>
      <c r="F337" s="191"/>
      <c r="G337" s="169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</row>
    <row r="338" spans="1:59" ht="12.75" customHeight="1">
      <c r="A338" s="71"/>
      <c r="B338" s="71"/>
      <c r="C338" s="71"/>
      <c r="D338" s="71"/>
      <c r="E338" s="71"/>
      <c r="F338" s="191"/>
      <c r="G338" s="169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</row>
    <row r="339" spans="1:59" ht="12.75" customHeight="1">
      <c r="A339" s="71"/>
      <c r="B339" s="71"/>
      <c r="C339" s="71"/>
      <c r="D339" s="71"/>
      <c r="E339" s="71"/>
      <c r="F339" s="191"/>
      <c r="G339" s="169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</row>
    <row r="340" spans="1:59" ht="12.75" customHeight="1">
      <c r="A340" s="71"/>
      <c r="B340" s="71"/>
      <c r="C340" s="71"/>
      <c r="D340" s="71"/>
      <c r="E340" s="71"/>
      <c r="F340" s="191"/>
      <c r="G340" s="169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</row>
    <row r="341" spans="1:59" ht="12.75" customHeight="1">
      <c r="A341" s="71"/>
      <c r="B341" s="71"/>
      <c r="C341" s="71"/>
      <c r="D341" s="71"/>
      <c r="E341" s="71"/>
      <c r="F341" s="191"/>
      <c r="G341" s="169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</row>
    <row r="342" spans="1:59" ht="12.75" customHeight="1">
      <c r="A342" s="71"/>
      <c r="B342" s="71"/>
      <c r="C342" s="71"/>
      <c r="D342" s="71"/>
      <c r="E342" s="71"/>
      <c r="F342" s="191"/>
      <c r="G342" s="169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</row>
    <row r="343" spans="1:59" ht="12.75" customHeight="1">
      <c r="A343" s="71"/>
      <c r="B343" s="71"/>
      <c r="C343" s="71"/>
      <c r="D343" s="71"/>
      <c r="E343" s="71"/>
      <c r="F343" s="191"/>
      <c r="G343" s="169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</row>
    <row r="344" spans="1:59" ht="12.75" customHeight="1">
      <c r="A344" s="71"/>
      <c r="B344" s="71"/>
      <c r="C344" s="71"/>
      <c r="D344" s="71"/>
      <c r="E344" s="71"/>
      <c r="F344" s="191"/>
      <c r="G344" s="169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</row>
    <row r="345" spans="1:59" ht="12.75" customHeight="1">
      <c r="A345" s="71"/>
      <c r="B345" s="71"/>
      <c r="C345" s="71"/>
      <c r="D345" s="71"/>
      <c r="E345" s="71"/>
      <c r="F345" s="191"/>
      <c r="G345" s="169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</row>
    <row r="346" spans="1:59" ht="12.75" customHeight="1">
      <c r="A346" s="71"/>
      <c r="B346" s="71"/>
      <c r="C346" s="71"/>
      <c r="D346" s="71"/>
      <c r="E346" s="71"/>
      <c r="F346" s="191"/>
      <c r="G346" s="169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</row>
    <row r="347" spans="1:59" ht="12.75" customHeight="1">
      <c r="A347" s="71"/>
      <c r="B347" s="71"/>
      <c r="C347" s="71"/>
      <c r="D347" s="71"/>
      <c r="E347" s="71"/>
      <c r="F347" s="191"/>
      <c r="G347" s="169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</row>
    <row r="348" spans="1:59" ht="12.75" customHeight="1">
      <c r="A348" s="71"/>
      <c r="B348" s="71"/>
      <c r="C348" s="71"/>
      <c r="D348" s="71"/>
      <c r="E348" s="71"/>
      <c r="F348" s="191"/>
      <c r="G348" s="169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</row>
    <row r="349" spans="1:59" ht="12.75" customHeight="1">
      <c r="A349" s="71"/>
      <c r="B349" s="71"/>
      <c r="C349" s="71"/>
      <c r="D349" s="71"/>
      <c r="E349" s="71"/>
      <c r="F349" s="191"/>
      <c r="G349" s="169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</row>
    <row r="350" spans="1:59" ht="12.75" customHeight="1">
      <c r="A350" s="71"/>
      <c r="B350" s="71"/>
      <c r="C350" s="71"/>
      <c r="D350" s="71"/>
      <c r="E350" s="71"/>
      <c r="F350" s="191"/>
      <c r="G350" s="169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</row>
    <row r="351" spans="1:59" ht="12.75" customHeight="1">
      <c r="A351" s="71"/>
      <c r="B351" s="71"/>
      <c r="C351" s="71"/>
      <c r="D351" s="71"/>
      <c r="E351" s="71"/>
      <c r="F351" s="191"/>
      <c r="G351" s="169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</row>
    <row r="352" spans="1:59" ht="12.75" customHeight="1">
      <c r="A352" s="71"/>
      <c r="B352" s="71"/>
      <c r="C352" s="71"/>
      <c r="D352" s="71"/>
      <c r="E352" s="71"/>
      <c r="F352" s="191"/>
      <c r="G352" s="169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</row>
    <row r="353" spans="1:59" ht="12.75" customHeight="1">
      <c r="A353" s="71"/>
      <c r="B353" s="71"/>
      <c r="C353" s="71"/>
      <c r="D353" s="71"/>
      <c r="E353" s="71"/>
      <c r="F353" s="191"/>
      <c r="G353" s="169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</row>
    <row r="354" spans="1:59" ht="12.75" customHeight="1">
      <c r="A354" s="71"/>
      <c r="B354" s="71"/>
      <c r="C354" s="71"/>
      <c r="D354" s="71"/>
      <c r="E354" s="71"/>
      <c r="F354" s="191"/>
      <c r="G354" s="169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</row>
    <row r="355" spans="1:59" ht="12.75" customHeight="1">
      <c r="A355" s="71"/>
      <c r="B355" s="71"/>
      <c r="C355" s="71"/>
      <c r="D355" s="71"/>
      <c r="E355" s="71"/>
      <c r="F355" s="191"/>
      <c r="G355" s="169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</row>
    <row r="356" spans="1:59" ht="12.75" customHeight="1">
      <c r="A356" s="71"/>
      <c r="B356" s="71"/>
      <c r="C356" s="71"/>
      <c r="D356" s="71"/>
      <c r="E356" s="71"/>
      <c r="F356" s="191"/>
      <c r="G356" s="169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</row>
    <row r="357" spans="1:59" ht="12.75" customHeight="1">
      <c r="A357" s="71"/>
      <c r="B357" s="71"/>
      <c r="C357" s="71"/>
      <c r="D357" s="71"/>
      <c r="E357" s="71"/>
      <c r="F357" s="191"/>
      <c r="G357" s="169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</row>
    <row r="358" spans="1:59" ht="12.75" customHeight="1">
      <c r="A358" s="71"/>
      <c r="B358" s="71"/>
      <c r="C358" s="71"/>
      <c r="D358" s="71"/>
      <c r="E358" s="71"/>
      <c r="F358" s="191"/>
      <c r="G358" s="169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</row>
    <row r="359" spans="1:59" ht="12.75" customHeight="1">
      <c r="A359" s="71"/>
      <c r="B359" s="71"/>
      <c r="C359" s="71"/>
      <c r="D359" s="71"/>
      <c r="E359" s="71"/>
      <c r="F359" s="191"/>
      <c r="G359" s="169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</row>
    <row r="360" spans="1:59" ht="12.75" customHeight="1">
      <c r="A360" s="71"/>
      <c r="B360" s="71"/>
      <c r="C360" s="71"/>
      <c r="D360" s="71"/>
      <c r="E360" s="71"/>
      <c r="F360" s="191"/>
      <c r="G360" s="169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</row>
    <row r="361" spans="1:59" ht="12.75" customHeight="1">
      <c r="A361" s="71"/>
      <c r="B361" s="71"/>
      <c r="C361" s="71"/>
      <c r="D361" s="71"/>
      <c r="E361" s="71"/>
      <c r="F361" s="191"/>
      <c r="G361" s="169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</row>
    <row r="362" spans="1:59" ht="12.75" customHeight="1">
      <c r="A362" s="71"/>
      <c r="B362" s="71"/>
      <c r="C362" s="71"/>
      <c r="D362" s="71"/>
      <c r="E362" s="71"/>
      <c r="F362" s="191"/>
      <c r="G362" s="169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</row>
    <row r="363" spans="1:59" ht="12.75" customHeight="1">
      <c r="A363" s="71"/>
      <c r="B363" s="71"/>
      <c r="C363" s="71"/>
      <c r="D363" s="71"/>
      <c r="E363" s="71"/>
      <c r="F363" s="191"/>
      <c r="G363" s="169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</row>
    <row r="364" spans="1:59" ht="12.75" customHeight="1">
      <c r="A364" s="71"/>
      <c r="B364" s="71"/>
      <c r="C364" s="71"/>
      <c r="D364" s="71"/>
      <c r="E364" s="71"/>
      <c r="F364" s="191"/>
      <c r="G364" s="169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</row>
    <row r="365" spans="1:59" ht="12.75" customHeight="1">
      <c r="A365" s="71"/>
      <c r="B365" s="71"/>
      <c r="C365" s="71"/>
      <c r="D365" s="71"/>
      <c r="E365" s="71"/>
      <c r="F365" s="191"/>
      <c r="G365" s="169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</row>
    <row r="366" spans="1:59" ht="12.75" customHeight="1">
      <c r="A366" s="71"/>
      <c r="B366" s="71"/>
      <c r="C366" s="71"/>
      <c r="D366" s="71"/>
      <c r="E366" s="71"/>
      <c r="F366" s="191"/>
      <c r="G366" s="169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</row>
    <row r="367" spans="1:59" ht="12.75" customHeight="1">
      <c r="A367" s="71"/>
      <c r="B367" s="71"/>
      <c r="C367" s="71"/>
      <c r="D367" s="71"/>
      <c r="E367" s="71"/>
      <c r="F367" s="191"/>
      <c r="G367" s="169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</row>
    <row r="368" spans="1:59" ht="12.75" customHeight="1">
      <c r="A368" s="71"/>
      <c r="B368" s="71"/>
      <c r="C368" s="71"/>
      <c r="D368" s="71"/>
      <c r="E368" s="71"/>
      <c r="F368" s="191"/>
      <c r="G368" s="169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</row>
    <row r="369" spans="1:59" ht="12.75" customHeight="1">
      <c r="A369" s="71"/>
      <c r="B369" s="71"/>
      <c r="C369" s="71"/>
      <c r="D369" s="71"/>
      <c r="E369" s="71"/>
      <c r="F369" s="191"/>
      <c r="G369" s="169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</row>
    <row r="370" spans="1:59" ht="12.75" customHeight="1">
      <c r="A370" s="71"/>
      <c r="B370" s="71"/>
      <c r="C370" s="71"/>
      <c r="D370" s="71"/>
      <c r="E370" s="71"/>
      <c r="F370" s="191"/>
      <c r="G370" s="169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</row>
    <row r="371" spans="1:59" ht="12.75" customHeight="1">
      <c r="A371" s="71"/>
      <c r="B371" s="71"/>
      <c r="C371" s="71"/>
      <c r="D371" s="71"/>
      <c r="E371" s="71"/>
      <c r="F371" s="191"/>
      <c r="G371" s="169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</row>
    <row r="372" spans="1:59" ht="12.75" customHeight="1">
      <c r="A372" s="71"/>
      <c r="B372" s="71"/>
      <c r="C372" s="71"/>
      <c r="D372" s="71"/>
      <c r="E372" s="71"/>
      <c r="F372" s="191"/>
      <c r="G372" s="169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</row>
    <row r="373" spans="1:59" ht="12.75" customHeight="1">
      <c r="A373" s="71"/>
      <c r="B373" s="71"/>
      <c r="C373" s="71"/>
      <c r="D373" s="71"/>
      <c r="E373" s="71"/>
      <c r="F373" s="191"/>
      <c r="G373" s="169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</row>
    <row r="374" spans="1:59" ht="12.75" customHeight="1">
      <c r="A374" s="71"/>
      <c r="B374" s="71"/>
      <c r="C374" s="71"/>
      <c r="D374" s="71"/>
      <c r="E374" s="71"/>
      <c r="F374" s="191"/>
      <c r="G374" s="169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</row>
    <row r="375" spans="1:59" ht="12.75" customHeight="1">
      <c r="A375" s="71"/>
      <c r="B375" s="71"/>
      <c r="C375" s="71"/>
      <c r="D375" s="71"/>
      <c r="E375" s="71"/>
      <c r="F375" s="191"/>
      <c r="G375" s="169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</row>
    <row r="376" spans="1:59" ht="12.75" customHeight="1">
      <c r="A376" s="71"/>
      <c r="B376" s="71"/>
      <c r="C376" s="71"/>
      <c r="D376" s="71"/>
      <c r="E376" s="71"/>
      <c r="F376" s="191"/>
      <c r="G376" s="169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</row>
    <row r="377" spans="1:59" ht="12.75" customHeight="1">
      <c r="A377" s="71"/>
      <c r="B377" s="71"/>
      <c r="C377" s="71"/>
      <c r="D377" s="71"/>
      <c r="E377" s="71"/>
      <c r="F377" s="191"/>
      <c r="G377" s="169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</row>
    <row r="378" spans="1:59" ht="12.75" customHeight="1">
      <c r="A378" s="71"/>
      <c r="B378" s="71"/>
      <c r="C378" s="71"/>
      <c r="D378" s="71"/>
      <c r="E378" s="71"/>
      <c r="F378" s="191"/>
      <c r="G378" s="169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</row>
    <row r="379" spans="1:59" ht="12.75" customHeight="1">
      <c r="A379" s="71"/>
      <c r="B379" s="71"/>
      <c r="C379" s="71"/>
      <c r="D379" s="71"/>
      <c r="E379" s="71"/>
      <c r="F379" s="191"/>
      <c r="G379" s="169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</row>
    <row r="380" spans="1:59" ht="12.75" customHeight="1">
      <c r="A380" s="71"/>
      <c r="B380" s="71"/>
      <c r="C380" s="71"/>
      <c r="D380" s="71"/>
      <c r="E380" s="71"/>
      <c r="F380" s="191"/>
      <c r="G380" s="169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</row>
    <row r="381" spans="1:59" ht="12.75" customHeight="1">
      <c r="A381" s="71"/>
      <c r="B381" s="71"/>
      <c r="C381" s="71"/>
      <c r="D381" s="71"/>
      <c r="E381" s="71"/>
      <c r="F381" s="191"/>
      <c r="G381" s="169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</row>
    <row r="382" spans="1:59" ht="12.75" customHeight="1">
      <c r="A382" s="71"/>
      <c r="B382" s="71"/>
      <c r="C382" s="71"/>
      <c r="D382" s="71"/>
      <c r="E382" s="71"/>
      <c r="F382" s="191"/>
      <c r="G382" s="169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</row>
    <row r="383" spans="1:59" ht="12.75" customHeight="1">
      <c r="A383" s="71"/>
      <c r="B383" s="71"/>
      <c r="C383" s="71"/>
      <c r="D383" s="71"/>
      <c r="E383" s="71"/>
      <c r="F383" s="191"/>
      <c r="G383" s="169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</row>
    <row r="384" spans="1:59" ht="12.75" customHeight="1">
      <c r="A384" s="71"/>
      <c r="B384" s="71"/>
      <c r="C384" s="71"/>
      <c r="D384" s="71"/>
      <c r="E384" s="71"/>
      <c r="F384" s="191"/>
      <c r="G384" s="169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</row>
    <row r="385" spans="1:59" ht="12.75" customHeight="1">
      <c r="A385" s="71"/>
      <c r="B385" s="71"/>
      <c r="C385" s="71"/>
      <c r="D385" s="71"/>
      <c r="E385" s="71"/>
      <c r="F385" s="191"/>
      <c r="G385" s="169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</row>
    <row r="386" spans="1:59" ht="12.75" customHeight="1">
      <c r="A386" s="71"/>
      <c r="B386" s="71"/>
      <c r="C386" s="71"/>
      <c r="D386" s="71"/>
      <c r="E386" s="71"/>
      <c r="F386" s="191"/>
      <c r="G386" s="169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</row>
    <row r="387" spans="1:59" ht="12.75" customHeight="1">
      <c r="A387" s="71"/>
      <c r="B387" s="71"/>
      <c r="C387" s="71"/>
      <c r="D387" s="71"/>
      <c r="E387" s="71"/>
      <c r="F387" s="191"/>
      <c r="G387" s="169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</row>
    <row r="388" spans="1:59" ht="12.75" customHeight="1">
      <c r="A388" s="71"/>
      <c r="B388" s="71"/>
      <c r="C388" s="71"/>
      <c r="D388" s="71"/>
      <c r="E388" s="71"/>
      <c r="F388" s="191"/>
      <c r="G388" s="169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</row>
    <row r="389" spans="1:59" ht="12.75" customHeight="1">
      <c r="A389" s="71"/>
      <c r="B389" s="71"/>
      <c r="C389" s="71"/>
      <c r="D389" s="71"/>
      <c r="E389" s="71"/>
      <c r="F389" s="191"/>
      <c r="G389" s="169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</row>
    <row r="390" spans="1:59" ht="12.75" customHeight="1">
      <c r="A390" s="71"/>
      <c r="B390" s="71"/>
      <c r="C390" s="71"/>
      <c r="D390" s="71"/>
      <c r="E390" s="71"/>
      <c r="F390" s="191"/>
      <c r="G390" s="169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</row>
    <row r="391" spans="1:59" ht="12.75" customHeight="1">
      <c r="A391" s="71"/>
      <c r="B391" s="71"/>
      <c r="C391" s="71"/>
      <c r="D391" s="71"/>
      <c r="E391" s="71"/>
      <c r="F391" s="191"/>
      <c r="G391" s="169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</row>
    <row r="392" spans="1:59" ht="12.75" customHeight="1">
      <c r="A392" s="71"/>
      <c r="B392" s="71"/>
      <c r="C392" s="71"/>
      <c r="D392" s="71"/>
      <c r="E392" s="71"/>
      <c r="F392" s="191"/>
      <c r="G392" s="169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</row>
    <row r="393" spans="1:59" ht="12.75" customHeight="1">
      <c r="A393" s="71"/>
      <c r="B393" s="71"/>
      <c r="C393" s="71"/>
      <c r="D393" s="71"/>
      <c r="E393" s="71"/>
      <c r="F393" s="191"/>
      <c r="G393" s="169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</row>
    <row r="394" spans="1:59" ht="12.75" customHeight="1">
      <c r="A394" s="71"/>
      <c r="B394" s="71"/>
      <c r="C394" s="71"/>
      <c r="D394" s="71"/>
      <c r="E394" s="71"/>
      <c r="F394" s="191"/>
      <c r="G394" s="169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</row>
    <row r="395" spans="1:59" ht="12.75" customHeight="1">
      <c r="A395" s="71"/>
      <c r="B395" s="71"/>
      <c r="C395" s="71"/>
      <c r="D395" s="71"/>
      <c r="E395" s="71"/>
      <c r="F395" s="191"/>
      <c r="G395" s="169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</row>
    <row r="396" spans="1:59" ht="12.75" customHeight="1">
      <c r="A396" s="71"/>
      <c r="B396" s="71"/>
      <c r="C396" s="71"/>
      <c r="D396" s="71"/>
      <c r="E396" s="71"/>
      <c r="F396" s="191"/>
      <c r="G396" s="169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</row>
    <row r="397" spans="1:59" ht="12.75" customHeight="1">
      <c r="A397" s="71"/>
      <c r="B397" s="71"/>
      <c r="C397" s="71"/>
      <c r="D397" s="71"/>
      <c r="E397" s="71"/>
      <c r="F397" s="191"/>
      <c r="G397" s="169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</row>
    <row r="398" spans="1:59" ht="12.75" customHeight="1">
      <c r="A398" s="71"/>
      <c r="B398" s="71"/>
      <c r="C398" s="71"/>
      <c r="D398" s="71"/>
      <c r="E398" s="71"/>
      <c r="F398" s="191"/>
      <c r="G398" s="169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</row>
    <row r="399" spans="1:59" ht="12.75" customHeight="1">
      <c r="A399" s="71"/>
      <c r="B399" s="71"/>
      <c r="C399" s="71"/>
      <c r="D399" s="71"/>
      <c r="E399" s="71"/>
      <c r="F399" s="191"/>
      <c r="G399" s="169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</row>
    <row r="400" spans="1:59" ht="12.75" customHeight="1">
      <c r="A400" s="71"/>
      <c r="B400" s="71"/>
      <c r="C400" s="71"/>
      <c r="D400" s="71"/>
      <c r="E400" s="71"/>
      <c r="F400" s="191"/>
      <c r="G400" s="169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</row>
    <row r="401" spans="1:59" ht="12.75" customHeight="1">
      <c r="A401" s="71"/>
      <c r="B401" s="71"/>
      <c r="C401" s="71"/>
      <c r="D401" s="71"/>
      <c r="E401" s="71"/>
      <c r="F401" s="191"/>
      <c r="G401" s="169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</row>
    <row r="402" spans="1:59" ht="12.75" customHeight="1">
      <c r="A402" s="71"/>
      <c r="B402" s="71"/>
      <c r="C402" s="71"/>
      <c r="D402" s="71"/>
      <c r="E402" s="71"/>
      <c r="F402" s="191"/>
      <c r="G402" s="169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</row>
    <row r="403" spans="1:59" ht="12.75" customHeight="1">
      <c r="A403" s="71"/>
      <c r="B403" s="71"/>
      <c r="C403" s="71"/>
      <c r="D403" s="71"/>
      <c r="E403" s="71"/>
      <c r="F403" s="191"/>
      <c r="G403" s="169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</row>
    <row r="404" spans="1:59" ht="12.75" customHeight="1">
      <c r="A404" s="71"/>
      <c r="B404" s="71"/>
      <c r="C404" s="71"/>
      <c r="D404" s="71"/>
      <c r="E404" s="71"/>
      <c r="F404" s="191"/>
      <c r="G404" s="169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</row>
    <row r="405" spans="1:59" ht="12.75" customHeight="1">
      <c r="A405" s="71"/>
      <c r="B405" s="71"/>
      <c r="C405" s="71"/>
      <c r="D405" s="71"/>
      <c r="E405" s="71"/>
      <c r="F405" s="191"/>
      <c r="G405" s="169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</row>
    <row r="406" spans="1:59" ht="12.75" customHeight="1">
      <c r="A406" s="71"/>
      <c r="B406" s="71"/>
      <c r="C406" s="71"/>
      <c r="D406" s="71"/>
      <c r="E406" s="71"/>
      <c r="F406" s="191"/>
      <c r="G406" s="169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</row>
    <row r="407" spans="1:59" ht="12.75" customHeight="1">
      <c r="A407" s="71"/>
      <c r="B407" s="71"/>
      <c r="C407" s="71"/>
      <c r="D407" s="71"/>
      <c r="E407" s="71"/>
      <c r="F407" s="191"/>
      <c r="G407" s="169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</row>
    <row r="408" spans="1:59" ht="12.75" customHeight="1">
      <c r="A408" s="71"/>
      <c r="B408" s="71"/>
      <c r="C408" s="71"/>
      <c r="D408" s="71"/>
      <c r="E408" s="71"/>
      <c r="F408" s="191"/>
      <c r="G408" s="169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</row>
    <row r="409" spans="1:59" ht="12.75" customHeight="1">
      <c r="A409" s="71"/>
      <c r="B409" s="71"/>
      <c r="C409" s="71"/>
      <c r="D409" s="71"/>
      <c r="E409" s="71"/>
      <c r="F409" s="191"/>
      <c r="G409" s="169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</row>
    <row r="410" spans="1:59" ht="12.75" customHeight="1">
      <c r="A410" s="71"/>
      <c r="B410" s="71"/>
      <c r="C410" s="71"/>
      <c r="D410" s="71"/>
      <c r="E410" s="71"/>
      <c r="F410" s="191"/>
      <c r="G410" s="169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</row>
    <row r="411" spans="1:59" ht="12.75" customHeight="1">
      <c r="A411" s="71"/>
      <c r="B411" s="71"/>
      <c r="C411" s="71"/>
      <c r="D411" s="71"/>
      <c r="E411" s="71"/>
      <c r="F411" s="191"/>
      <c r="G411" s="169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</row>
    <row r="412" spans="1:59" ht="12.75" customHeight="1">
      <c r="A412" s="71"/>
      <c r="B412" s="71"/>
      <c r="C412" s="71"/>
      <c r="D412" s="71"/>
      <c r="E412" s="71"/>
      <c r="F412" s="191"/>
      <c r="G412" s="169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</row>
    <row r="413" spans="1:59" ht="12.75" customHeight="1">
      <c r="A413" s="71"/>
      <c r="B413" s="71"/>
      <c r="C413" s="71"/>
      <c r="D413" s="71"/>
      <c r="E413" s="71"/>
      <c r="F413" s="191"/>
      <c r="G413" s="169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</row>
    <row r="414" spans="1:59" ht="12.75" customHeight="1">
      <c r="A414" s="71"/>
      <c r="B414" s="71"/>
      <c r="C414" s="71"/>
      <c r="D414" s="71"/>
      <c r="E414" s="71"/>
      <c r="F414" s="191"/>
      <c r="G414" s="169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</row>
    <row r="415" spans="1:59" ht="12.75" customHeight="1">
      <c r="A415" s="71"/>
      <c r="B415" s="71"/>
      <c r="C415" s="71"/>
      <c r="D415" s="71"/>
      <c r="E415" s="71"/>
      <c r="F415" s="191"/>
      <c r="G415" s="169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</row>
    <row r="416" spans="1:59" ht="12.75" customHeight="1">
      <c r="A416" s="71"/>
      <c r="B416" s="71"/>
      <c r="C416" s="71"/>
      <c r="D416" s="71"/>
      <c r="E416" s="71"/>
      <c r="F416" s="191"/>
      <c r="G416" s="169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</row>
    <row r="417" spans="1:59" ht="12.75" customHeight="1">
      <c r="A417" s="71"/>
      <c r="B417" s="71"/>
      <c r="C417" s="71"/>
      <c r="D417" s="71"/>
      <c r="E417" s="71"/>
      <c r="F417" s="191"/>
      <c r="G417" s="169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</row>
    <row r="418" spans="1:59" ht="12.75" customHeight="1">
      <c r="A418" s="71"/>
      <c r="B418" s="71"/>
      <c r="C418" s="71"/>
      <c r="D418" s="71"/>
      <c r="E418" s="71"/>
      <c r="F418" s="191"/>
      <c r="G418" s="169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</row>
    <row r="419" spans="1:59" ht="12.75" customHeight="1">
      <c r="A419" s="71"/>
      <c r="B419" s="71"/>
      <c r="C419" s="71"/>
      <c r="D419" s="71"/>
      <c r="E419" s="71"/>
      <c r="F419" s="191"/>
      <c r="G419" s="169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</row>
    <row r="420" spans="1:59" ht="12.75" customHeight="1">
      <c r="A420" s="71"/>
      <c r="B420" s="71"/>
      <c r="C420" s="71"/>
      <c r="D420" s="71"/>
      <c r="E420" s="71"/>
      <c r="F420" s="191"/>
      <c r="G420" s="169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</row>
    <row r="421" spans="1:59" ht="12.75" customHeight="1">
      <c r="A421" s="71"/>
      <c r="B421" s="71"/>
      <c r="C421" s="71"/>
      <c r="D421" s="71"/>
      <c r="E421" s="71"/>
      <c r="F421" s="191"/>
      <c r="G421" s="169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</row>
    <row r="422" spans="1:59" ht="12.75" customHeight="1">
      <c r="A422" s="71"/>
      <c r="B422" s="71"/>
      <c r="C422" s="71"/>
      <c r="D422" s="71"/>
      <c r="E422" s="71"/>
      <c r="F422" s="191"/>
      <c r="G422" s="169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</row>
    <row r="423" spans="1:59" ht="12.75" customHeight="1">
      <c r="A423" s="71"/>
      <c r="B423" s="71"/>
      <c r="C423" s="71"/>
      <c r="D423" s="71"/>
      <c r="E423" s="71"/>
      <c r="F423" s="191"/>
      <c r="G423" s="169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</row>
    <row r="424" spans="1:59" ht="12.75" customHeight="1">
      <c r="A424" s="71"/>
      <c r="B424" s="71"/>
      <c r="C424" s="71"/>
      <c r="D424" s="71"/>
      <c r="E424" s="71"/>
      <c r="F424" s="191"/>
      <c r="G424" s="169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</row>
    <row r="425" spans="1:59" ht="12.75" customHeight="1">
      <c r="A425" s="71"/>
      <c r="B425" s="71"/>
      <c r="C425" s="71"/>
      <c r="D425" s="71"/>
      <c r="E425" s="71"/>
      <c r="F425" s="191"/>
      <c r="G425" s="169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</row>
    <row r="426" spans="1:59" ht="12.75" customHeight="1">
      <c r="A426" s="71"/>
      <c r="B426" s="71"/>
      <c r="C426" s="71"/>
      <c r="D426" s="71"/>
      <c r="E426" s="71"/>
      <c r="F426" s="191"/>
      <c r="G426" s="169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</row>
    <row r="427" spans="1:59" ht="12.75" customHeight="1">
      <c r="A427" s="71"/>
      <c r="B427" s="71"/>
      <c r="C427" s="71"/>
      <c r="D427" s="71"/>
      <c r="E427" s="71"/>
      <c r="F427" s="191"/>
      <c r="G427" s="169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</row>
    <row r="428" spans="1:59" ht="12.75" customHeight="1">
      <c r="A428" s="71"/>
      <c r="B428" s="71"/>
      <c r="C428" s="71"/>
      <c r="D428" s="71"/>
      <c r="E428" s="71"/>
      <c r="F428" s="191"/>
      <c r="G428" s="169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</row>
    <row r="429" spans="1:59" ht="12.75" customHeight="1">
      <c r="A429" s="71"/>
      <c r="B429" s="71"/>
      <c r="C429" s="71"/>
      <c r="D429" s="71"/>
      <c r="E429" s="71"/>
      <c r="F429" s="191"/>
      <c r="G429" s="169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</row>
    <row r="430" spans="1:59" ht="12.75" customHeight="1">
      <c r="A430" s="71"/>
      <c r="B430" s="71"/>
      <c r="C430" s="71"/>
      <c r="D430" s="71"/>
      <c r="E430" s="71"/>
      <c r="F430" s="191"/>
      <c r="G430" s="169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</row>
    <row r="431" spans="1:59" ht="12.75" customHeight="1">
      <c r="A431" s="71"/>
      <c r="B431" s="71"/>
      <c r="C431" s="71"/>
      <c r="D431" s="71"/>
      <c r="E431" s="71"/>
      <c r="F431" s="191"/>
      <c r="G431" s="169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</row>
    <row r="432" spans="1:59" ht="12.75" customHeight="1">
      <c r="A432" s="71"/>
      <c r="B432" s="71"/>
      <c r="C432" s="71"/>
      <c r="D432" s="71"/>
      <c r="E432" s="71"/>
      <c r="F432" s="191"/>
      <c r="G432" s="169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</row>
    <row r="433" spans="1:59" ht="12.75" customHeight="1">
      <c r="A433" s="71"/>
      <c r="B433" s="71"/>
      <c r="C433" s="71"/>
      <c r="D433" s="71"/>
      <c r="E433" s="71"/>
      <c r="F433" s="191"/>
      <c r="G433" s="169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</row>
    <row r="434" spans="1:59" ht="12.75" customHeight="1">
      <c r="A434" s="71"/>
      <c r="B434" s="71"/>
      <c r="C434" s="71"/>
      <c r="D434" s="71"/>
      <c r="E434" s="71"/>
      <c r="F434" s="191"/>
      <c r="G434" s="169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</row>
    <row r="435" spans="1:59" ht="12.75" customHeight="1">
      <c r="A435" s="71"/>
      <c r="B435" s="71"/>
      <c r="C435" s="71"/>
      <c r="D435" s="71"/>
      <c r="E435" s="71"/>
      <c r="F435" s="191"/>
      <c r="G435" s="169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</row>
    <row r="436" spans="1:59" ht="12.75" customHeight="1">
      <c r="A436" s="71"/>
      <c r="B436" s="71"/>
      <c r="C436" s="71"/>
      <c r="D436" s="71"/>
      <c r="E436" s="71"/>
      <c r="F436" s="191"/>
      <c r="G436" s="169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</row>
    <row r="437" spans="1:59" ht="12.75" customHeight="1">
      <c r="A437" s="71"/>
      <c r="B437" s="71"/>
      <c r="C437" s="71"/>
      <c r="D437" s="71"/>
      <c r="E437" s="71"/>
      <c r="F437" s="191"/>
      <c r="G437" s="169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</row>
    <row r="438" spans="1:59" ht="12.75" customHeight="1">
      <c r="A438" s="71"/>
      <c r="B438" s="71"/>
      <c r="C438" s="71"/>
      <c r="D438" s="71"/>
      <c r="E438" s="71"/>
      <c r="F438" s="191"/>
      <c r="G438" s="169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</row>
    <row r="439" spans="1:59" ht="12.75" customHeight="1">
      <c r="A439" s="71"/>
      <c r="B439" s="71"/>
      <c r="C439" s="71"/>
      <c r="D439" s="71"/>
      <c r="E439" s="71"/>
      <c r="F439" s="191"/>
      <c r="G439" s="169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</row>
    <row r="440" spans="1:59" ht="12.75" customHeight="1">
      <c r="A440" s="71"/>
      <c r="B440" s="71"/>
      <c r="C440" s="71"/>
      <c r="D440" s="71"/>
      <c r="E440" s="71"/>
      <c r="F440" s="191"/>
      <c r="G440" s="169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</row>
    <row r="441" spans="1:59" ht="12.75" customHeight="1">
      <c r="A441" s="71"/>
      <c r="B441" s="71"/>
      <c r="C441" s="71"/>
      <c r="D441" s="71"/>
      <c r="E441" s="71"/>
      <c r="F441" s="191"/>
      <c r="G441" s="169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</row>
    <row r="442" spans="1:59" ht="12.75" customHeight="1">
      <c r="A442" s="71"/>
      <c r="B442" s="71"/>
      <c r="C442" s="71"/>
      <c r="D442" s="71"/>
      <c r="E442" s="71"/>
      <c r="F442" s="191"/>
      <c r="G442" s="169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</row>
    <row r="443" spans="1:59" ht="12.75" customHeight="1">
      <c r="A443" s="71"/>
      <c r="B443" s="71"/>
      <c r="C443" s="71"/>
      <c r="D443" s="71"/>
      <c r="E443" s="71"/>
      <c r="F443" s="191"/>
      <c r="G443" s="169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</row>
    <row r="444" spans="1:59" ht="12.75" customHeight="1">
      <c r="A444" s="71"/>
      <c r="B444" s="71"/>
      <c r="C444" s="71"/>
      <c r="D444" s="71"/>
      <c r="E444" s="71"/>
      <c r="F444" s="191"/>
      <c r="G444" s="169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</row>
    <row r="445" spans="1:59" ht="12.75" customHeight="1">
      <c r="A445" s="71"/>
      <c r="B445" s="71"/>
      <c r="C445" s="71"/>
      <c r="D445" s="71"/>
      <c r="E445" s="71"/>
      <c r="F445" s="191"/>
      <c r="G445" s="169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</row>
    <row r="446" spans="1:59" ht="12.75" customHeight="1">
      <c r="A446" s="71"/>
      <c r="B446" s="71"/>
      <c r="C446" s="71"/>
      <c r="D446" s="71"/>
      <c r="E446" s="71"/>
      <c r="F446" s="191"/>
      <c r="G446" s="169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</row>
    <row r="447" spans="1:59" ht="12.75" customHeight="1">
      <c r="A447" s="71"/>
      <c r="B447" s="71"/>
      <c r="C447" s="71"/>
      <c r="D447" s="71"/>
      <c r="E447" s="71"/>
      <c r="F447" s="191"/>
      <c r="G447" s="169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</row>
    <row r="448" spans="1:59" ht="12.75" customHeight="1">
      <c r="A448" s="71"/>
      <c r="B448" s="71"/>
      <c r="C448" s="71"/>
      <c r="D448" s="71"/>
      <c r="E448" s="71"/>
      <c r="F448" s="191"/>
      <c r="G448" s="169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</row>
    <row r="449" spans="1:59" ht="12.75" customHeight="1">
      <c r="A449" s="71"/>
      <c r="B449" s="71"/>
      <c r="C449" s="71"/>
      <c r="D449" s="71"/>
      <c r="E449" s="71"/>
      <c r="F449" s="191"/>
      <c r="G449" s="169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</row>
    <row r="450" spans="1:59" ht="12.75" customHeight="1">
      <c r="A450" s="71"/>
      <c r="B450" s="71"/>
      <c r="C450" s="71"/>
      <c r="D450" s="71"/>
      <c r="E450" s="71"/>
      <c r="F450" s="191"/>
      <c r="G450" s="169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</row>
    <row r="451" spans="1:59" ht="12.75" customHeight="1">
      <c r="A451" s="71"/>
      <c r="B451" s="71"/>
      <c r="C451" s="71"/>
      <c r="D451" s="71"/>
      <c r="E451" s="71"/>
      <c r="F451" s="191"/>
      <c r="G451" s="169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</row>
    <row r="452" spans="1:59" ht="12.75" customHeight="1">
      <c r="A452" s="71"/>
      <c r="B452" s="71"/>
      <c r="C452" s="71"/>
      <c r="D452" s="71"/>
      <c r="E452" s="71"/>
      <c r="F452" s="191"/>
      <c r="G452" s="169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</row>
    <row r="453" spans="1:59" ht="12.75" customHeight="1">
      <c r="A453" s="71"/>
      <c r="B453" s="71"/>
      <c r="C453" s="71"/>
      <c r="D453" s="71"/>
      <c r="E453" s="71"/>
      <c r="F453" s="191"/>
      <c r="G453" s="169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</row>
    <row r="454" spans="1:59" ht="12.75" customHeight="1">
      <c r="A454" s="71"/>
      <c r="B454" s="71"/>
      <c r="C454" s="71"/>
      <c r="D454" s="71"/>
      <c r="E454" s="71"/>
      <c r="F454" s="191"/>
      <c r="G454" s="169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</row>
    <row r="455" spans="1:59" ht="12.75" customHeight="1">
      <c r="A455" s="71"/>
      <c r="B455" s="71"/>
      <c r="C455" s="71"/>
      <c r="D455" s="71"/>
      <c r="E455" s="71"/>
      <c r="F455" s="191"/>
      <c r="G455" s="16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</row>
    <row r="456" spans="1:59" ht="12.75" customHeight="1">
      <c r="A456" s="71"/>
      <c r="B456" s="71"/>
      <c r="C456" s="71"/>
      <c r="D456" s="71"/>
      <c r="E456" s="71"/>
      <c r="F456" s="191"/>
      <c r="G456" s="169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</row>
    <row r="457" spans="1:59" ht="12.75" customHeight="1">
      <c r="A457" s="71"/>
      <c r="B457" s="71"/>
      <c r="C457" s="71"/>
      <c r="D457" s="71"/>
      <c r="E457" s="71"/>
      <c r="F457" s="191"/>
      <c r="G457" s="169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</row>
    <row r="458" spans="1:59" ht="12.75" customHeight="1">
      <c r="A458" s="71"/>
      <c r="B458" s="71"/>
      <c r="C458" s="71"/>
      <c r="D458" s="71"/>
      <c r="E458" s="71"/>
      <c r="F458" s="191"/>
      <c r="G458" s="169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</row>
    <row r="459" spans="1:59" ht="12.75" customHeight="1">
      <c r="A459" s="71"/>
      <c r="B459" s="71"/>
      <c r="C459" s="71"/>
      <c r="D459" s="71"/>
      <c r="E459" s="71"/>
      <c r="F459" s="191"/>
      <c r="G459" s="169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</row>
    <row r="460" spans="1:59" ht="12.75" customHeight="1">
      <c r="A460" s="71"/>
      <c r="B460" s="71"/>
      <c r="C460" s="71"/>
      <c r="D460" s="71"/>
      <c r="E460" s="71"/>
      <c r="F460" s="191"/>
      <c r="G460" s="169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</row>
    <row r="461" spans="1:59" ht="12.75" customHeight="1">
      <c r="A461" s="71"/>
      <c r="B461" s="71"/>
      <c r="C461" s="71"/>
      <c r="D461" s="71"/>
      <c r="E461" s="71"/>
      <c r="F461" s="191"/>
      <c r="G461" s="169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</row>
    <row r="462" spans="1:59" ht="12.75" customHeight="1">
      <c r="A462" s="71"/>
      <c r="B462" s="71"/>
      <c r="C462" s="71"/>
      <c r="D462" s="71"/>
      <c r="E462" s="71"/>
      <c r="F462" s="191"/>
      <c r="G462" s="169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</row>
    <row r="463" spans="1:59" ht="12.75" customHeight="1">
      <c r="A463" s="71"/>
      <c r="B463" s="71"/>
      <c r="C463" s="71"/>
      <c r="D463" s="71"/>
      <c r="E463" s="71"/>
      <c r="F463" s="191"/>
      <c r="G463" s="169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</row>
    <row r="464" spans="1:59" ht="12.75" customHeight="1">
      <c r="A464" s="71"/>
      <c r="B464" s="71"/>
      <c r="C464" s="71"/>
      <c r="D464" s="71"/>
      <c r="E464" s="71"/>
      <c r="F464" s="191"/>
      <c r="G464" s="169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</row>
    <row r="465" spans="1:59" ht="12.75" customHeight="1">
      <c r="A465" s="71"/>
      <c r="B465" s="71"/>
      <c r="C465" s="71"/>
      <c r="D465" s="71"/>
      <c r="E465" s="71"/>
      <c r="F465" s="191"/>
      <c r="G465" s="169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</row>
    <row r="466" spans="1:59" ht="12.75" customHeight="1">
      <c r="A466" s="71"/>
      <c r="B466" s="71"/>
      <c r="C466" s="71"/>
      <c r="D466" s="71"/>
      <c r="E466" s="71"/>
      <c r="F466" s="191"/>
      <c r="G466" s="169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</row>
    <row r="467" spans="1:59" ht="12.75" customHeight="1">
      <c r="A467" s="71"/>
      <c r="B467" s="71"/>
      <c r="C467" s="71"/>
      <c r="D467" s="71"/>
      <c r="E467" s="71"/>
      <c r="F467" s="191"/>
      <c r="G467" s="169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</row>
    <row r="468" spans="1:59" ht="12.75" customHeight="1">
      <c r="A468" s="71"/>
      <c r="B468" s="71"/>
      <c r="C468" s="71"/>
      <c r="D468" s="71"/>
      <c r="E468" s="71"/>
      <c r="F468" s="191"/>
      <c r="G468" s="169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</row>
    <row r="469" spans="1:59" ht="12.75" customHeight="1">
      <c r="A469" s="71"/>
      <c r="B469" s="71"/>
      <c r="C469" s="71"/>
      <c r="D469" s="71"/>
      <c r="E469" s="71"/>
      <c r="F469" s="191"/>
      <c r="G469" s="169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</row>
    <row r="470" spans="1:59" ht="12.75" customHeight="1">
      <c r="A470" s="71"/>
      <c r="B470" s="71"/>
      <c r="C470" s="71"/>
      <c r="D470" s="71"/>
      <c r="E470" s="71"/>
      <c r="F470" s="191"/>
      <c r="G470" s="169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</row>
    <row r="471" spans="1:59" ht="12.75" customHeight="1">
      <c r="A471" s="71"/>
      <c r="B471" s="71"/>
      <c r="C471" s="71"/>
      <c r="D471" s="71"/>
      <c r="E471" s="71"/>
      <c r="F471" s="191"/>
      <c r="G471" s="169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</row>
    <row r="472" spans="1:59" ht="12.75" customHeight="1">
      <c r="A472" s="71"/>
      <c r="B472" s="71"/>
      <c r="C472" s="71"/>
      <c r="D472" s="71"/>
      <c r="E472" s="71"/>
      <c r="F472" s="191"/>
      <c r="G472" s="169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</row>
    <row r="473" spans="1:59" ht="12.75" customHeight="1">
      <c r="A473" s="71"/>
      <c r="B473" s="71"/>
      <c r="C473" s="71"/>
      <c r="D473" s="71"/>
      <c r="E473" s="71"/>
      <c r="F473" s="191"/>
      <c r="G473" s="169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</row>
    <row r="474" spans="1:59" ht="12.75" customHeight="1">
      <c r="A474" s="71"/>
      <c r="B474" s="71"/>
      <c r="C474" s="71"/>
      <c r="D474" s="71"/>
      <c r="E474" s="71"/>
      <c r="F474" s="191"/>
      <c r="G474" s="169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</row>
    <row r="475" spans="1:59" ht="12.75" customHeight="1">
      <c r="A475" s="71"/>
      <c r="B475" s="71"/>
      <c r="C475" s="71"/>
      <c r="D475" s="71"/>
      <c r="E475" s="71"/>
      <c r="F475" s="191"/>
      <c r="G475" s="169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</row>
    <row r="476" spans="1:59" ht="12.75" customHeight="1">
      <c r="A476" s="71"/>
      <c r="B476" s="71"/>
      <c r="C476" s="71"/>
      <c r="D476" s="71"/>
      <c r="E476" s="71"/>
      <c r="F476" s="191"/>
      <c r="G476" s="169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</row>
    <row r="477" spans="1:59" ht="12.75" customHeight="1">
      <c r="A477" s="71"/>
      <c r="B477" s="71"/>
      <c r="C477" s="71"/>
      <c r="D477" s="71"/>
      <c r="E477" s="71"/>
      <c r="F477" s="191"/>
      <c r="G477" s="169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</row>
    <row r="478" spans="1:59" ht="12.75" customHeight="1">
      <c r="A478" s="71"/>
      <c r="B478" s="71"/>
      <c r="C478" s="71"/>
      <c r="D478" s="71"/>
      <c r="E478" s="71"/>
      <c r="F478" s="191"/>
      <c r="G478" s="169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</row>
    <row r="479" spans="1:59" ht="12.75" customHeight="1">
      <c r="A479" s="71"/>
      <c r="B479" s="71"/>
      <c r="C479" s="71"/>
      <c r="D479" s="71"/>
      <c r="E479" s="71"/>
      <c r="F479" s="191"/>
      <c r="G479" s="169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</row>
    <row r="480" spans="1:59" ht="12.75" customHeight="1">
      <c r="A480" s="71"/>
      <c r="B480" s="71"/>
      <c r="C480" s="71"/>
      <c r="D480" s="71"/>
      <c r="E480" s="71"/>
      <c r="F480" s="191"/>
      <c r="G480" s="169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</row>
    <row r="481" spans="1:59" ht="12.75" customHeight="1">
      <c r="A481" s="71"/>
      <c r="B481" s="71"/>
      <c r="C481" s="71"/>
      <c r="D481" s="71"/>
      <c r="E481" s="71"/>
      <c r="F481" s="191"/>
      <c r="G481" s="169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</row>
    <row r="482" spans="1:59" ht="12.75" customHeight="1">
      <c r="A482" s="71"/>
      <c r="B482" s="71"/>
      <c r="C482" s="71"/>
      <c r="D482" s="71"/>
      <c r="E482" s="71"/>
      <c r="F482" s="191"/>
      <c r="G482" s="169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</row>
    <row r="483" spans="1:59" ht="12.75" customHeight="1">
      <c r="A483" s="71"/>
      <c r="B483" s="71"/>
      <c r="C483" s="71"/>
      <c r="D483" s="71"/>
      <c r="E483" s="71"/>
      <c r="F483" s="191"/>
      <c r="G483" s="169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</row>
    <row r="484" spans="1:59" ht="12.75" customHeight="1">
      <c r="A484" s="71"/>
      <c r="B484" s="71"/>
      <c r="C484" s="71"/>
      <c r="D484" s="71"/>
      <c r="E484" s="71"/>
      <c r="F484" s="191"/>
      <c r="G484" s="169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</row>
    <row r="485" spans="1:59" ht="12.75" customHeight="1">
      <c r="A485" s="71"/>
      <c r="B485" s="71"/>
      <c r="C485" s="71"/>
      <c r="D485" s="71"/>
      <c r="E485" s="71"/>
      <c r="F485" s="191"/>
      <c r="G485" s="169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</row>
    <row r="486" spans="1:59" ht="12.75" customHeight="1">
      <c r="A486" s="71"/>
      <c r="B486" s="71"/>
      <c r="C486" s="71"/>
      <c r="D486" s="71"/>
      <c r="E486" s="71"/>
      <c r="F486" s="191"/>
      <c r="G486" s="16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</row>
    <row r="487" spans="1:59" ht="12.75" customHeight="1">
      <c r="A487" s="71"/>
      <c r="B487" s="71"/>
      <c r="C487" s="71"/>
      <c r="D487" s="71"/>
      <c r="E487" s="71"/>
      <c r="F487" s="191"/>
      <c r="G487" s="169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</row>
    <row r="488" spans="1:59" ht="12.75" customHeight="1">
      <c r="A488" s="71"/>
      <c r="B488" s="71"/>
      <c r="C488" s="71"/>
      <c r="D488" s="71"/>
      <c r="E488" s="71"/>
      <c r="F488" s="191"/>
      <c r="G488" s="169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</row>
    <row r="489" spans="1:59" ht="12.75" customHeight="1">
      <c r="A489" s="71"/>
      <c r="B489" s="71"/>
      <c r="C489" s="71"/>
      <c r="D489" s="71"/>
      <c r="E489" s="71"/>
      <c r="F489" s="191"/>
      <c r="G489" s="169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</row>
    <row r="490" spans="1:59" ht="12.75" customHeight="1">
      <c r="A490" s="71"/>
      <c r="B490" s="71"/>
      <c r="C490" s="71"/>
      <c r="D490" s="71"/>
      <c r="E490" s="71"/>
      <c r="F490" s="191"/>
      <c r="G490" s="169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</row>
    <row r="491" spans="1:59" ht="12.75" customHeight="1">
      <c r="A491" s="71"/>
      <c r="B491" s="71"/>
      <c r="C491" s="71"/>
      <c r="D491" s="71"/>
      <c r="E491" s="71"/>
      <c r="F491" s="191"/>
      <c r="G491" s="169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</row>
    <row r="492" spans="1:59" ht="12.75" customHeight="1">
      <c r="A492" s="71"/>
      <c r="B492" s="71"/>
      <c r="C492" s="71"/>
      <c r="D492" s="71"/>
      <c r="E492" s="71"/>
      <c r="F492" s="191"/>
      <c r="G492" s="169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</row>
    <row r="493" spans="1:59" ht="12.75" customHeight="1">
      <c r="A493" s="71"/>
      <c r="B493" s="71"/>
      <c r="C493" s="71"/>
      <c r="D493" s="71"/>
      <c r="E493" s="71"/>
      <c r="F493" s="191"/>
      <c r="G493" s="169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</row>
    <row r="494" spans="1:59" ht="12.75" customHeight="1">
      <c r="A494" s="71"/>
      <c r="B494" s="71"/>
      <c r="C494" s="71"/>
      <c r="D494" s="71"/>
      <c r="E494" s="71"/>
      <c r="F494" s="191"/>
      <c r="G494" s="169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</row>
    <row r="495" spans="1:59" ht="12.75" customHeight="1">
      <c r="A495" s="71"/>
      <c r="B495" s="71"/>
      <c r="C495" s="71"/>
      <c r="D495" s="71"/>
      <c r="E495" s="71"/>
      <c r="F495" s="191"/>
      <c r="G495" s="169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</row>
    <row r="496" spans="1:59" ht="12.75" customHeight="1">
      <c r="A496" s="71"/>
      <c r="B496" s="71"/>
      <c r="C496" s="71"/>
      <c r="D496" s="71"/>
      <c r="E496" s="71"/>
      <c r="F496" s="191"/>
      <c r="G496" s="169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</row>
    <row r="497" spans="1:59" ht="12.75" customHeight="1">
      <c r="A497" s="71"/>
      <c r="B497" s="71"/>
      <c r="C497" s="71"/>
      <c r="D497" s="71"/>
      <c r="E497" s="71"/>
      <c r="F497" s="191"/>
      <c r="G497" s="169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</row>
    <row r="498" spans="1:59" ht="12.75" customHeight="1">
      <c r="A498" s="71"/>
      <c r="B498" s="71"/>
      <c r="C498" s="71"/>
      <c r="D498" s="71"/>
      <c r="E498" s="71"/>
      <c r="F498" s="191"/>
      <c r="G498" s="169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</row>
    <row r="499" spans="1:59" ht="12.75" customHeight="1">
      <c r="A499" s="71"/>
      <c r="B499" s="71"/>
      <c r="C499" s="71"/>
      <c r="D499" s="71"/>
      <c r="E499" s="71"/>
      <c r="F499" s="191"/>
      <c r="G499" s="169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</row>
    <row r="500" spans="1:59" ht="12.75" customHeight="1">
      <c r="A500" s="71"/>
      <c r="B500" s="71"/>
      <c r="C500" s="71"/>
      <c r="D500" s="71"/>
      <c r="E500" s="71"/>
      <c r="F500" s="191"/>
      <c r="G500" s="169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</row>
    <row r="501" spans="1:59" ht="12.75" customHeight="1">
      <c r="A501" s="71"/>
      <c r="B501" s="71"/>
      <c r="C501" s="71"/>
      <c r="D501" s="71"/>
      <c r="E501" s="71"/>
      <c r="F501" s="191"/>
      <c r="G501" s="169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</row>
    <row r="502" spans="1:59" ht="12.75" customHeight="1">
      <c r="A502" s="71"/>
      <c r="B502" s="71"/>
      <c r="C502" s="71"/>
      <c r="D502" s="71"/>
      <c r="E502" s="71"/>
      <c r="F502" s="191"/>
      <c r="G502" s="16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</row>
    <row r="503" spans="1:59" ht="12.75" customHeight="1">
      <c r="A503" s="71"/>
      <c r="B503" s="71"/>
      <c r="C503" s="71"/>
      <c r="D503" s="71"/>
      <c r="E503" s="71"/>
      <c r="F503" s="191"/>
      <c r="G503" s="169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</row>
    <row r="504" spans="1:59" ht="12.75" customHeight="1">
      <c r="A504" s="71"/>
      <c r="B504" s="71"/>
      <c r="C504" s="71"/>
      <c r="D504" s="71"/>
      <c r="E504" s="71"/>
      <c r="F504" s="191"/>
      <c r="G504" s="169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</row>
    <row r="505" spans="1:59" ht="12.75" customHeight="1">
      <c r="A505" s="71"/>
      <c r="B505" s="71"/>
      <c r="C505" s="71"/>
      <c r="D505" s="71"/>
      <c r="E505" s="71"/>
      <c r="F505" s="191"/>
      <c r="G505" s="169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</row>
    <row r="506" spans="1:59" ht="12.75" customHeight="1">
      <c r="A506" s="71"/>
      <c r="B506" s="71"/>
      <c r="C506" s="71"/>
      <c r="D506" s="71"/>
      <c r="E506" s="71"/>
      <c r="F506" s="191"/>
      <c r="G506" s="169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</row>
    <row r="507" spans="1:59" ht="12.75" customHeight="1">
      <c r="A507" s="71"/>
      <c r="B507" s="71"/>
      <c r="C507" s="71"/>
      <c r="D507" s="71"/>
      <c r="E507" s="71"/>
      <c r="F507" s="191"/>
      <c r="G507" s="169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</row>
    <row r="508" spans="1:59" ht="12.75" customHeight="1">
      <c r="A508" s="71"/>
      <c r="B508" s="71"/>
      <c r="C508" s="71"/>
      <c r="D508" s="71"/>
      <c r="E508" s="71"/>
      <c r="F508" s="191"/>
      <c r="G508" s="169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</row>
    <row r="509" spans="1:59" ht="12.75" customHeight="1">
      <c r="A509" s="71"/>
      <c r="B509" s="71"/>
      <c r="C509" s="71"/>
      <c r="D509" s="71"/>
      <c r="E509" s="71"/>
      <c r="F509" s="191"/>
      <c r="G509" s="169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</row>
    <row r="510" spans="1:59" ht="12.75" customHeight="1">
      <c r="A510" s="71"/>
      <c r="B510" s="71"/>
      <c r="C510" s="71"/>
      <c r="D510" s="71"/>
      <c r="E510" s="71"/>
      <c r="F510" s="191"/>
      <c r="G510" s="16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</row>
    <row r="511" spans="1:59" ht="12.75" customHeight="1">
      <c r="A511" s="71"/>
      <c r="B511" s="71"/>
      <c r="C511" s="71"/>
      <c r="D511" s="71"/>
      <c r="E511" s="71"/>
      <c r="F511" s="191"/>
      <c r="G511" s="169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</row>
    <row r="512" spans="1:59" ht="12.75" customHeight="1">
      <c r="A512" s="71"/>
      <c r="B512" s="71"/>
      <c r="C512" s="71"/>
      <c r="D512" s="71"/>
      <c r="E512" s="71"/>
      <c r="F512" s="191"/>
      <c r="G512" s="169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</row>
    <row r="513" spans="1:59" ht="12.75" customHeight="1">
      <c r="A513" s="71"/>
      <c r="B513" s="71"/>
      <c r="C513" s="71"/>
      <c r="D513" s="71"/>
      <c r="E513" s="71"/>
      <c r="F513" s="191"/>
      <c r="G513" s="169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</row>
    <row r="514" spans="1:59" ht="12.75" customHeight="1">
      <c r="A514" s="71"/>
      <c r="B514" s="71"/>
      <c r="C514" s="71"/>
      <c r="D514" s="71"/>
      <c r="E514" s="71"/>
      <c r="F514" s="191"/>
      <c r="G514" s="169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</row>
    <row r="515" spans="1:59" ht="12.75" customHeight="1">
      <c r="A515" s="71"/>
      <c r="B515" s="71"/>
      <c r="C515" s="71"/>
      <c r="D515" s="71"/>
      <c r="E515" s="71"/>
      <c r="F515" s="191"/>
      <c r="G515" s="169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</row>
    <row r="516" spans="1:59" ht="12.75" customHeight="1">
      <c r="A516" s="71"/>
      <c r="B516" s="71"/>
      <c r="C516" s="71"/>
      <c r="D516" s="71"/>
      <c r="E516" s="71"/>
      <c r="F516" s="191"/>
      <c r="G516" s="169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</row>
    <row r="517" spans="1:59" ht="12.75" customHeight="1">
      <c r="A517" s="71"/>
      <c r="B517" s="71"/>
      <c r="C517" s="71"/>
      <c r="D517" s="71"/>
      <c r="E517" s="71"/>
      <c r="F517" s="191"/>
      <c r="G517" s="169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</row>
    <row r="518" spans="1:59" ht="12.75" customHeight="1">
      <c r="A518" s="71"/>
      <c r="B518" s="71"/>
      <c r="C518" s="71"/>
      <c r="D518" s="71"/>
      <c r="E518" s="71"/>
      <c r="F518" s="191"/>
      <c r="G518" s="169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</row>
    <row r="519" spans="1:59" ht="12.75" customHeight="1">
      <c r="A519" s="71"/>
      <c r="B519" s="71"/>
      <c r="C519" s="71"/>
      <c r="D519" s="71"/>
      <c r="E519" s="71"/>
      <c r="F519" s="191"/>
      <c r="G519" s="169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</row>
    <row r="520" spans="1:59" ht="12.75" customHeight="1">
      <c r="A520" s="71"/>
      <c r="B520" s="71"/>
      <c r="C520" s="71"/>
      <c r="D520" s="71"/>
      <c r="E520" s="71"/>
      <c r="F520" s="191"/>
      <c r="G520" s="169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</row>
    <row r="521" spans="1:59" ht="12.75" customHeight="1">
      <c r="A521" s="71"/>
      <c r="B521" s="71"/>
      <c r="C521" s="71"/>
      <c r="D521" s="71"/>
      <c r="E521" s="71"/>
      <c r="F521" s="191"/>
      <c r="G521" s="169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</row>
    <row r="522" spans="1:59" ht="12.75" customHeight="1">
      <c r="A522" s="71"/>
      <c r="B522" s="71"/>
      <c r="C522" s="71"/>
      <c r="D522" s="71"/>
      <c r="E522" s="71"/>
      <c r="F522" s="191"/>
      <c r="G522" s="169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</row>
    <row r="523" spans="1:59" ht="12.75" customHeight="1">
      <c r="A523" s="71"/>
      <c r="B523" s="71"/>
      <c r="C523" s="71"/>
      <c r="D523" s="71"/>
      <c r="E523" s="71"/>
      <c r="F523" s="191"/>
      <c r="G523" s="169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</row>
    <row r="524" spans="1:59" ht="12.75" customHeight="1">
      <c r="A524" s="71"/>
      <c r="B524" s="71"/>
      <c r="C524" s="71"/>
      <c r="D524" s="71"/>
      <c r="E524" s="71"/>
      <c r="F524" s="191"/>
      <c r="G524" s="169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</row>
    <row r="525" spans="1:59" ht="12.75" customHeight="1">
      <c r="A525" s="71"/>
      <c r="B525" s="71"/>
      <c r="C525" s="71"/>
      <c r="D525" s="71"/>
      <c r="E525" s="71"/>
      <c r="F525" s="191"/>
      <c r="G525" s="169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</row>
    <row r="526" spans="1:59" ht="12.75" customHeight="1">
      <c r="A526" s="71"/>
      <c r="B526" s="71"/>
      <c r="C526" s="71"/>
      <c r="D526" s="71"/>
      <c r="E526" s="71"/>
      <c r="F526" s="191"/>
      <c r="G526" s="16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</row>
    <row r="527" spans="1:59" ht="12.75" customHeight="1">
      <c r="A527" s="71"/>
      <c r="B527" s="71"/>
      <c r="C527" s="71"/>
      <c r="D527" s="71"/>
      <c r="E527" s="71"/>
      <c r="F527" s="191"/>
      <c r="G527" s="169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</row>
    <row r="528" spans="1:59" ht="12.75" customHeight="1">
      <c r="A528" s="71"/>
      <c r="B528" s="71"/>
      <c r="C528" s="71"/>
      <c r="D528" s="71"/>
      <c r="E528" s="71"/>
      <c r="F528" s="191"/>
      <c r="G528" s="169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</row>
    <row r="529" spans="1:59" ht="12.75" customHeight="1">
      <c r="A529" s="71"/>
      <c r="B529" s="71"/>
      <c r="C529" s="71"/>
      <c r="D529" s="71"/>
      <c r="E529" s="71"/>
      <c r="F529" s="191"/>
      <c r="G529" s="169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</row>
    <row r="530" spans="1:59" ht="12.75" customHeight="1">
      <c r="A530" s="71"/>
      <c r="B530" s="71"/>
      <c r="C530" s="71"/>
      <c r="D530" s="71"/>
      <c r="E530" s="71"/>
      <c r="F530" s="191"/>
      <c r="G530" s="169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</row>
    <row r="531" spans="1:59" ht="12.75" customHeight="1">
      <c r="A531" s="71"/>
      <c r="B531" s="71"/>
      <c r="C531" s="71"/>
      <c r="D531" s="71"/>
      <c r="E531" s="71"/>
      <c r="F531" s="191"/>
      <c r="G531" s="169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</row>
    <row r="532" spans="1:59" ht="12.75" customHeight="1">
      <c r="A532" s="71"/>
      <c r="B532" s="71"/>
      <c r="C532" s="71"/>
      <c r="D532" s="71"/>
      <c r="E532" s="71"/>
      <c r="F532" s="191"/>
      <c r="G532" s="16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</row>
    <row r="533" spans="1:59" ht="12.75" customHeight="1">
      <c r="A533" s="71"/>
      <c r="B533" s="71"/>
      <c r="C533" s="71"/>
      <c r="D533" s="71"/>
      <c r="E533" s="71"/>
      <c r="F533" s="191"/>
      <c r="G533" s="169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</row>
    <row r="534" spans="1:59" ht="12.75" customHeight="1">
      <c r="A534" s="71"/>
      <c r="B534" s="71"/>
      <c r="C534" s="71"/>
      <c r="D534" s="71"/>
      <c r="E534" s="71"/>
      <c r="F534" s="191"/>
      <c r="G534" s="169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</row>
    <row r="535" spans="1:59" ht="12.75" customHeight="1">
      <c r="A535" s="71"/>
      <c r="B535" s="71"/>
      <c r="C535" s="71"/>
      <c r="D535" s="71"/>
      <c r="E535" s="71"/>
      <c r="F535" s="191"/>
      <c r="G535" s="169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</row>
    <row r="536" spans="1:59" ht="12.75" customHeight="1">
      <c r="A536" s="71"/>
      <c r="B536" s="71"/>
      <c r="C536" s="71"/>
      <c r="D536" s="71"/>
      <c r="E536" s="71"/>
      <c r="F536" s="191"/>
      <c r="G536" s="169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</row>
    <row r="537" spans="1:59" ht="12.75" customHeight="1">
      <c r="A537" s="71"/>
      <c r="B537" s="71"/>
      <c r="C537" s="71"/>
      <c r="D537" s="71"/>
      <c r="E537" s="71"/>
      <c r="F537" s="191"/>
      <c r="G537" s="169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</row>
    <row r="538" spans="1:59" ht="12.75" customHeight="1">
      <c r="A538" s="71"/>
      <c r="B538" s="71"/>
      <c r="C538" s="71"/>
      <c r="D538" s="71"/>
      <c r="E538" s="71"/>
      <c r="F538" s="191"/>
      <c r="G538" s="16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</row>
    <row r="539" spans="1:59" ht="12.75" customHeight="1">
      <c r="A539" s="71"/>
      <c r="B539" s="71"/>
      <c r="C539" s="71"/>
      <c r="D539" s="71"/>
      <c r="E539" s="71"/>
      <c r="F539" s="191"/>
      <c r="G539" s="169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</row>
    <row r="540" spans="1:59" ht="12.75" customHeight="1">
      <c r="A540" s="71"/>
      <c r="B540" s="71"/>
      <c r="C540" s="71"/>
      <c r="D540" s="71"/>
      <c r="E540" s="71"/>
      <c r="F540" s="191"/>
      <c r="G540" s="169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</row>
    <row r="541" spans="1:59" ht="12.75" customHeight="1">
      <c r="A541" s="71"/>
      <c r="B541" s="71"/>
      <c r="C541" s="71"/>
      <c r="D541" s="71"/>
      <c r="E541" s="71"/>
      <c r="F541" s="191"/>
      <c r="G541" s="169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</row>
    <row r="542" spans="1:59" ht="12.75" customHeight="1">
      <c r="A542" s="71"/>
      <c r="B542" s="71"/>
      <c r="C542" s="71"/>
      <c r="D542" s="71"/>
      <c r="E542" s="71"/>
      <c r="F542" s="191"/>
      <c r="G542" s="16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</row>
    <row r="543" spans="1:59" ht="12.75" customHeight="1">
      <c r="A543" s="71"/>
      <c r="B543" s="71"/>
      <c r="C543" s="71"/>
      <c r="D543" s="71"/>
      <c r="E543" s="71"/>
      <c r="F543" s="191"/>
      <c r="G543" s="169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</row>
    <row r="544" spans="1:59" ht="12.75" customHeight="1">
      <c r="A544" s="71"/>
      <c r="B544" s="71"/>
      <c r="C544" s="71"/>
      <c r="D544" s="71"/>
      <c r="E544" s="71"/>
      <c r="F544" s="191"/>
      <c r="G544" s="169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</row>
    <row r="545" spans="1:59" ht="12.75" customHeight="1">
      <c r="A545" s="71"/>
      <c r="B545" s="71"/>
      <c r="C545" s="71"/>
      <c r="D545" s="71"/>
      <c r="E545" s="71"/>
      <c r="F545" s="191"/>
      <c r="G545" s="169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</row>
    <row r="546" spans="1:59" ht="12.75" customHeight="1">
      <c r="A546" s="71"/>
      <c r="B546" s="71"/>
      <c r="C546" s="71"/>
      <c r="D546" s="71"/>
      <c r="E546" s="71"/>
      <c r="F546" s="191"/>
      <c r="G546" s="169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</row>
    <row r="547" spans="1:59" ht="12.75" customHeight="1">
      <c r="A547" s="71"/>
      <c r="B547" s="71"/>
      <c r="C547" s="71"/>
      <c r="D547" s="71"/>
      <c r="E547" s="71"/>
      <c r="F547" s="191"/>
      <c r="G547" s="169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</row>
    <row r="548" spans="1:59" ht="12.75" customHeight="1">
      <c r="A548" s="71"/>
      <c r="B548" s="71"/>
      <c r="C548" s="71"/>
      <c r="D548" s="71"/>
      <c r="E548" s="71"/>
      <c r="F548" s="191"/>
      <c r="G548" s="16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</row>
    <row r="549" spans="1:59" ht="12.75" customHeight="1">
      <c r="A549" s="71"/>
      <c r="B549" s="71"/>
      <c r="C549" s="71"/>
      <c r="D549" s="71"/>
      <c r="E549" s="71"/>
      <c r="F549" s="191"/>
      <c r="G549" s="169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</row>
    <row r="550" spans="1:59" ht="12.75" customHeight="1">
      <c r="A550" s="71"/>
      <c r="B550" s="71"/>
      <c r="C550" s="71"/>
      <c r="D550" s="71"/>
      <c r="E550" s="71"/>
      <c r="F550" s="191"/>
      <c r="G550" s="169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</row>
    <row r="551" spans="1:59" ht="12.75" customHeight="1">
      <c r="A551" s="71"/>
      <c r="B551" s="71"/>
      <c r="C551" s="71"/>
      <c r="D551" s="71"/>
      <c r="E551" s="71"/>
      <c r="F551" s="191"/>
      <c r="G551" s="169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</row>
    <row r="552" spans="1:59" ht="12.75" customHeight="1">
      <c r="A552" s="71"/>
      <c r="B552" s="71"/>
      <c r="C552" s="71"/>
      <c r="D552" s="71"/>
      <c r="E552" s="71"/>
      <c r="F552" s="191"/>
      <c r="G552" s="169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</row>
    <row r="553" spans="1:59" ht="12.75" customHeight="1">
      <c r="A553" s="71"/>
      <c r="B553" s="71"/>
      <c r="C553" s="71"/>
      <c r="D553" s="71"/>
      <c r="E553" s="71"/>
      <c r="F553" s="191"/>
      <c r="G553" s="169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</row>
    <row r="554" spans="1:59" ht="12.75" customHeight="1">
      <c r="A554" s="71"/>
      <c r="B554" s="71"/>
      <c r="C554" s="71"/>
      <c r="D554" s="71"/>
      <c r="E554" s="71"/>
      <c r="F554" s="191"/>
      <c r="G554" s="16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</row>
    <row r="555" spans="1:59" ht="12.75" customHeight="1">
      <c r="A555" s="71"/>
      <c r="B555" s="71"/>
      <c r="C555" s="71"/>
      <c r="D555" s="71"/>
      <c r="E555" s="71"/>
      <c r="F555" s="191"/>
      <c r="G555" s="169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</row>
    <row r="556" spans="1:59" ht="12.75" customHeight="1">
      <c r="A556" s="71"/>
      <c r="B556" s="71"/>
      <c r="C556" s="71"/>
      <c r="D556" s="71"/>
      <c r="E556" s="71"/>
      <c r="F556" s="191"/>
      <c r="G556" s="169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</row>
    <row r="557" spans="1:59" ht="12.75" customHeight="1">
      <c r="A557" s="71"/>
      <c r="B557" s="71"/>
      <c r="C557" s="71"/>
      <c r="D557" s="71"/>
      <c r="E557" s="71"/>
      <c r="F557" s="191"/>
      <c r="G557" s="169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</row>
    <row r="558" spans="1:59" ht="12.75" customHeight="1">
      <c r="A558" s="71"/>
      <c r="B558" s="71"/>
      <c r="C558" s="71"/>
      <c r="D558" s="71"/>
      <c r="E558" s="71"/>
      <c r="F558" s="191"/>
      <c r="G558" s="169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</row>
    <row r="559" spans="1:59" ht="12.75" customHeight="1">
      <c r="A559" s="71"/>
      <c r="B559" s="71"/>
      <c r="C559" s="71"/>
      <c r="D559" s="71"/>
      <c r="E559" s="71"/>
      <c r="F559" s="191"/>
      <c r="G559" s="169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</row>
    <row r="560" spans="1:59" ht="12.75" customHeight="1">
      <c r="A560" s="71"/>
      <c r="B560" s="71"/>
      <c r="C560" s="71"/>
      <c r="D560" s="71"/>
      <c r="E560" s="71"/>
      <c r="F560" s="191"/>
      <c r="G560" s="169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</row>
    <row r="561" spans="1:59" ht="12.75" customHeight="1">
      <c r="A561" s="71"/>
      <c r="B561" s="71"/>
      <c r="C561" s="71"/>
      <c r="D561" s="71"/>
      <c r="E561" s="71"/>
      <c r="F561" s="191"/>
      <c r="G561" s="169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</row>
    <row r="562" spans="1:59" ht="12.75" customHeight="1">
      <c r="A562" s="71"/>
      <c r="B562" s="71"/>
      <c r="C562" s="71"/>
      <c r="D562" s="71"/>
      <c r="E562" s="71"/>
      <c r="F562" s="191"/>
      <c r="G562" s="169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</row>
    <row r="563" spans="1:59" ht="12.75" customHeight="1">
      <c r="A563" s="71"/>
      <c r="B563" s="71"/>
      <c r="C563" s="71"/>
      <c r="D563" s="71"/>
      <c r="E563" s="71"/>
      <c r="F563" s="191"/>
      <c r="G563" s="16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</row>
    <row r="564" spans="1:59" ht="12.75" customHeight="1">
      <c r="A564" s="71"/>
      <c r="B564" s="71"/>
      <c r="C564" s="71"/>
      <c r="D564" s="71"/>
      <c r="E564" s="71"/>
      <c r="F564" s="191"/>
      <c r="G564" s="169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</row>
    <row r="565" spans="1:59" ht="12.75" customHeight="1">
      <c r="A565" s="71"/>
      <c r="B565" s="71"/>
      <c r="C565" s="71"/>
      <c r="D565" s="71"/>
      <c r="E565" s="71"/>
      <c r="F565" s="191"/>
      <c r="G565" s="169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</row>
    <row r="566" spans="1:59" ht="12.75" customHeight="1">
      <c r="A566" s="71"/>
      <c r="B566" s="71"/>
      <c r="C566" s="71"/>
      <c r="D566" s="71"/>
      <c r="E566" s="71"/>
      <c r="F566" s="191"/>
      <c r="G566" s="169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</row>
    <row r="567" spans="1:59" ht="12.75" customHeight="1">
      <c r="A567" s="71"/>
      <c r="B567" s="71"/>
      <c r="C567" s="71"/>
      <c r="D567" s="71"/>
      <c r="E567" s="71"/>
      <c r="F567" s="191"/>
      <c r="G567" s="169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</row>
    <row r="568" spans="1:59" ht="12.75" customHeight="1">
      <c r="A568" s="71"/>
      <c r="B568" s="71"/>
      <c r="C568" s="71"/>
      <c r="D568" s="71"/>
      <c r="E568" s="71"/>
      <c r="F568" s="191"/>
      <c r="G568" s="169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</row>
    <row r="569" spans="1:59" ht="12.75" customHeight="1">
      <c r="A569" s="71"/>
      <c r="B569" s="71"/>
      <c r="C569" s="71"/>
      <c r="D569" s="71"/>
      <c r="E569" s="71"/>
      <c r="F569" s="191"/>
      <c r="G569" s="16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</row>
    <row r="570" spans="1:59" ht="12.75" customHeight="1">
      <c r="A570" s="71"/>
      <c r="B570" s="71"/>
      <c r="C570" s="71"/>
      <c r="D570" s="71"/>
      <c r="E570" s="71"/>
      <c r="F570" s="191"/>
      <c r="G570" s="169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</row>
    <row r="571" spans="1:59" ht="12.75" customHeight="1">
      <c r="A571" s="71"/>
      <c r="B571" s="71"/>
      <c r="C571" s="71"/>
      <c r="D571" s="71"/>
      <c r="E571" s="71"/>
      <c r="F571" s="191"/>
      <c r="G571" s="169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</row>
    <row r="572" spans="1:59" ht="12.75" customHeight="1">
      <c r="A572" s="71"/>
      <c r="B572" s="71"/>
      <c r="C572" s="71"/>
      <c r="D572" s="71"/>
      <c r="E572" s="71"/>
      <c r="F572" s="191"/>
      <c r="G572" s="169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</row>
    <row r="573" spans="1:59" ht="12.75" customHeight="1">
      <c r="A573" s="71"/>
      <c r="B573" s="71"/>
      <c r="C573" s="71"/>
      <c r="D573" s="71"/>
      <c r="E573" s="71"/>
      <c r="F573" s="191"/>
      <c r="G573" s="169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</row>
    <row r="574" spans="1:59" ht="12.75" customHeight="1">
      <c r="A574" s="71"/>
      <c r="B574" s="71"/>
      <c r="C574" s="71"/>
      <c r="D574" s="71"/>
      <c r="E574" s="71"/>
      <c r="F574" s="191"/>
      <c r="G574" s="169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</row>
    <row r="575" spans="1:59" ht="12.75" customHeight="1">
      <c r="A575" s="71"/>
      <c r="B575" s="71"/>
      <c r="C575" s="71"/>
      <c r="D575" s="71"/>
      <c r="E575" s="71"/>
      <c r="F575" s="191"/>
      <c r="G575" s="16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</row>
    <row r="576" spans="1:59" ht="12.75" customHeight="1">
      <c r="A576" s="71"/>
      <c r="B576" s="71"/>
      <c r="C576" s="71"/>
      <c r="D576" s="71"/>
      <c r="E576" s="71"/>
      <c r="F576" s="191"/>
      <c r="G576" s="169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</row>
    <row r="577" spans="1:59" ht="12.75" customHeight="1">
      <c r="A577" s="71"/>
      <c r="B577" s="71"/>
      <c r="C577" s="71"/>
      <c r="D577" s="71"/>
      <c r="E577" s="71"/>
      <c r="F577" s="191"/>
      <c r="G577" s="169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</row>
    <row r="578" spans="1:59" ht="12.75" customHeight="1">
      <c r="A578" s="71"/>
      <c r="B578" s="71"/>
      <c r="C578" s="71"/>
      <c r="D578" s="71"/>
      <c r="E578" s="71"/>
      <c r="F578" s="191"/>
      <c r="G578" s="169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</row>
    <row r="579" spans="1:59" ht="12.75" customHeight="1">
      <c r="A579" s="71"/>
      <c r="B579" s="71"/>
      <c r="C579" s="71"/>
      <c r="D579" s="71"/>
      <c r="E579" s="71"/>
      <c r="F579" s="191"/>
      <c r="G579" s="16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</row>
    <row r="580" spans="1:59" ht="12.75" customHeight="1">
      <c r="A580" s="71"/>
      <c r="B580" s="71"/>
      <c r="C580" s="71"/>
      <c r="D580" s="71"/>
      <c r="E580" s="71"/>
      <c r="F580" s="191"/>
      <c r="G580" s="169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</row>
    <row r="581" spans="1:59" ht="12.75" customHeight="1">
      <c r="A581" s="71"/>
      <c r="B581" s="71"/>
      <c r="C581" s="71"/>
      <c r="D581" s="71"/>
      <c r="E581" s="71"/>
      <c r="F581" s="191"/>
      <c r="G581" s="169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</row>
    <row r="582" spans="1:59" ht="12.75" customHeight="1">
      <c r="A582" s="71"/>
      <c r="B582" s="71"/>
      <c r="C582" s="71"/>
      <c r="D582" s="71"/>
      <c r="E582" s="71"/>
      <c r="F582" s="191"/>
      <c r="G582" s="169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</row>
    <row r="583" spans="1:59" ht="12.75" customHeight="1">
      <c r="A583" s="71"/>
      <c r="B583" s="71"/>
      <c r="C583" s="71"/>
      <c r="D583" s="71"/>
      <c r="E583" s="71"/>
      <c r="F583" s="191"/>
      <c r="G583" s="169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</row>
    <row r="584" spans="1:59" ht="12.75" customHeight="1">
      <c r="A584" s="71"/>
      <c r="B584" s="71"/>
      <c r="C584" s="71"/>
      <c r="D584" s="71"/>
      <c r="E584" s="71"/>
      <c r="F584" s="191"/>
      <c r="G584" s="169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</row>
    <row r="585" spans="1:59" ht="12.75" customHeight="1">
      <c r="A585" s="71"/>
      <c r="B585" s="71"/>
      <c r="C585" s="71"/>
      <c r="D585" s="71"/>
      <c r="E585" s="71"/>
      <c r="F585" s="191"/>
      <c r="G585" s="16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</row>
    <row r="586" spans="1:59" ht="12.75" customHeight="1">
      <c r="A586" s="71"/>
      <c r="B586" s="71"/>
      <c r="C586" s="71"/>
      <c r="D586" s="71"/>
      <c r="E586" s="71"/>
      <c r="F586" s="191"/>
      <c r="G586" s="169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</row>
    <row r="587" spans="1:59" ht="12.75" customHeight="1">
      <c r="A587" s="71"/>
      <c r="B587" s="71"/>
      <c r="C587" s="71"/>
      <c r="D587" s="71"/>
      <c r="E587" s="71"/>
      <c r="F587" s="191"/>
      <c r="G587" s="169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</row>
    <row r="588" spans="1:59" ht="12.75" customHeight="1">
      <c r="A588" s="71"/>
      <c r="B588" s="71"/>
      <c r="C588" s="71"/>
      <c r="D588" s="71"/>
      <c r="E588" s="71"/>
      <c r="F588" s="191"/>
      <c r="G588" s="169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</row>
    <row r="589" spans="1:59" ht="12.75" customHeight="1">
      <c r="A589" s="71"/>
      <c r="B589" s="71"/>
      <c r="C589" s="71"/>
      <c r="D589" s="71"/>
      <c r="E589" s="71"/>
      <c r="F589" s="191"/>
      <c r="G589" s="169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</row>
    <row r="590" spans="1:59" ht="12.75" customHeight="1">
      <c r="A590" s="71"/>
      <c r="B590" s="71"/>
      <c r="C590" s="71"/>
      <c r="D590" s="71"/>
      <c r="E590" s="71"/>
      <c r="F590" s="191"/>
      <c r="G590" s="169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</row>
    <row r="591" spans="1:59" ht="12.75" customHeight="1">
      <c r="A591" s="71"/>
      <c r="B591" s="71"/>
      <c r="C591" s="71"/>
      <c r="D591" s="71"/>
      <c r="E591" s="71"/>
      <c r="F591" s="191"/>
      <c r="G591" s="16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</row>
    <row r="592" spans="1:59" ht="12.75" customHeight="1">
      <c r="A592" s="71"/>
      <c r="B592" s="71"/>
      <c r="C592" s="71"/>
      <c r="D592" s="71"/>
      <c r="E592" s="71"/>
      <c r="F592" s="191"/>
      <c r="G592" s="169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</row>
    <row r="593" spans="1:59" ht="12.75" customHeight="1">
      <c r="A593" s="71"/>
      <c r="B593" s="71"/>
      <c r="C593" s="71"/>
      <c r="D593" s="71"/>
      <c r="E593" s="71"/>
      <c r="F593" s="191"/>
      <c r="G593" s="169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</row>
    <row r="594" spans="1:59" ht="12.75" customHeight="1">
      <c r="A594" s="71"/>
      <c r="B594" s="71"/>
      <c r="C594" s="71"/>
      <c r="D594" s="71"/>
      <c r="E594" s="71"/>
      <c r="F594" s="191"/>
      <c r="G594" s="169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</row>
    <row r="595" spans="1:59" ht="12.75" customHeight="1">
      <c r="A595" s="71"/>
      <c r="B595" s="71"/>
      <c r="C595" s="71"/>
      <c r="D595" s="71"/>
      <c r="E595" s="71"/>
      <c r="F595" s="191"/>
      <c r="G595" s="169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</row>
    <row r="596" spans="1:59" ht="12.75" customHeight="1">
      <c r="A596" s="71"/>
      <c r="B596" s="71"/>
      <c r="C596" s="71"/>
      <c r="D596" s="71"/>
      <c r="E596" s="71"/>
      <c r="F596" s="191"/>
      <c r="G596" s="169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</row>
    <row r="597" spans="1:59" ht="12.75" customHeight="1">
      <c r="A597" s="71"/>
      <c r="B597" s="71"/>
      <c r="C597" s="71"/>
      <c r="D597" s="71"/>
      <c r="E597" s="71"/>
      <c r="F597" s="191"/>
      <c r="G597" s="169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</row>
    <row r="598" spans="1:59" ht="12.75" customHeight="1">
      <c r="A598" s="71"/>
      <c r="B598" s="71"/>
      <c r="C598" s="71"/>
      <c r="D598" s="71"/>
      <c r="E598" s="71"/>
      <c r="F598" s="191"/>
      <c r="G598" s="16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</row>
    <row r="599" spans="1:59" ht="12.75" customHeight="1">
      <c r="A599" s="71"/>
      <c r="B599" s="71"/>
      <c r="C599" s="71"/>
      <c r="D599" s="71"/>
      <c r="E599" s="71"/>
      <c r="F599" s="191"/>
      <c r="G599" s="169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</row>
    <row r="600" spans="1:59" ht="12.75" customHeight="1">
      <c r="A600" s="71"/>
      <c r="B600" s="71"/>
      <c r="C600" s="71"/>
      <c r="D600" s="71"/>
      <c r="E600" s="71"/>
      <c r="F600" s="191"/>
      <c r="G600" s="169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</row>
    <row r="601" spans="1:59" ht="12.75" customHeight="1">
      <c r="A601" s="71"/>
      <c r="B601" s="71"/>
      <c r="C601" s="71"/>
      <c r="D601" s="71"/>
      <c r="E601" s="71"/>
      <c r="F601" s="191"/>
      <c r="G601" s="169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</row>
    <row r="602" spans="1:59" ht="12.75" customHeight="1">
      <c r="A602" s="71"/>
      <c r="B602" s="71"/>
      <c r="C602" s="71"/>
      <c r="D602" s="71"/>
      <c r="E602" s="71"/>
      <c r="F602" s="191"/>
      <c r="G602" s="169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</row>
    <row r="603" spans="1:59" ht="12.75" customHeight="1">
      <c r="A603" s="71"/>
      <c r="B603" s="71"/>
      <c r="C603" s="71"/>
      <c r="D603" s="71"/>
      <c r="E603" s="71"/>
      <c r="F603" s="191"/>
      <c r="G603" s="169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</row>
    <row r="604" spans="1:59" ht="12.75" customHeight="1">
      <c r="A604" s="71"/>
      <c r="B604" s="71"/>
      <c r="C604" s="71"/>
      <c r="D604" s="71"/>
      <c r="E604" s="71"/>
      <c r="F604" s="191"/>
      <c r="G604" s="16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</row>
    <row r="605" spans="1:59" ht="12.75" customHeight="1">
      <c r="A605" s="71"/>
      <c r="B605" s="71"/>
      <c r="C605" s="71"/>
      <c r="D605" s="71"/>
      <c r="E605" s="71"/>
      <c r="F605" s="191"/>
      <c r="G605" s="169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</row>
    <row r="606" spans="1:59" ht="12.75" customHeight="1">
      <c r="A606" s="71"/>
      <c r="B606" s="71"/>
      <c r="C606" s="71"/>
      <c r="D606" s="71"/>
      <c r="E606" s="71"/>
      <c r="F606" s="191"/>
      <c r="G606" s="169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</row>
    <row r="607" spans="1:59" ht="12.75" customHeight="1">
      <c r="A607" s="71"/>
      <c r="B607" s="71"/>
      <c r="C607" s="71"/>
      <c r="D607" s="71"/>
      <c r="E607" s="71"/>
      <c r="F607" s="191"/>
      <c r="G607" s="169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</row>
    <row r="608" spans="1:59" ht="12.75" customHeight="1">
      <c r="A608" s="71"/>
      <c r="B608" s="71"/>
      <c r="C608" s="71"/>
      <c r="D608" s="71"/>
      <c r="E608" s="71"/>
      <c r="F608" s="191"/>
      <c r="G608" s="169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</row>
    <row r="609" spans="1:59" ht="12.75" customHeight="1">
      <c r="A609" s="71"/>
      <c r="B609" s="71"/>
      <c r="C609" s="71"/>
      <c r="D609" s="71"/>
      <c r="E609" s="71"/>
      <c r="F609" s="191"/>
      <c r="G609" s="169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</row>
    <row r="610" spans="1:59" ht="12.75" customHeight="1">
      <c r="A610" s="71"/>
      <c r="B610" s="71"/>
      <c r="C610" s="71"/>
      <c r="D610" s="71"/>
      <c r="E610" s="71"/>
      <c r="F610" s="191"/>
      <c r="G610" s="16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</row>
    <row r="611" spans="1:59" ht="12.75" customHeight="1">
      <c r="A611" s="71"/>
      <c r="B611" s="71"/>
      <c r="C611" s="71"/>
      <c r="D611" s="71"/>
      <c r="E611" s="71"/>
      <c r="F611" s="191"/>
      <c r="G611" s="169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</row>
    <row r="612" spans="1:59" ht="12.75" customHeight="1">
      <c r="A612" s="71"/>
      <c r="B612" s="71"/>
      <c r="C612" s="71"/>
      <c r="D612" s="71"/>
      <c r="E612" s="71"/>
      <c r="F612" s="191"/>
      <c r="G612" s="169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</row>
    <row r="613" spans="1:59" ht="12.75" customHeight="1">
      <c r="A613" s="71"/>
      <c r="B613" s="71"/>
      <c r="C613" s="71"/>
      <c r="D613" s="71"/>
      <c r="E613" s="71"/>
      <c r="F613" s="191"/>
      <c r="G613" s="169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</row>
    <row r="614" spans="1:59" ht="12.75" customHeight="1">
      <c r="A614" s="71"/>
      <c r="B614" s="71"/>
      <c r="C614" s="71"/>
      <c r="D614" s="71"/>
      <c r="E614" s="71"/>
      <c r="F614" s="191"/>
      <c r="G614" s="16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</row>
    <row r="615" spans="1:59" ht="12.75" customHeight="1">
      <c r="A615" s="71"/>
      <c r="B615" s="71"/>
      <c r="C615" s="71"/>
      <c r="D615" s="71"/>
      <c r="E615" s="71"/>
      <c r="F615" s="191"/>
      <c r="G615" s="169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</row>
    <row r="616" spans="1:59" ht="12.75" customHeight="1">
      <c r="A616" s="71"/>
      <c r="B616" s="71"/>
      <c r="C616" s="71"/>
      <c r="D616" s="71"/>
      <c r="E616" s="71"/>
      <c r="F616" s="191"/>
      <c r="G616" s="169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</row>
    <row r="617" spans="1:59" ht="12.75" customHeight="1">
      <c r="A617" s="71"/>
      <c r="B617" s="71"/>
      <c r="C617" s="71"/>
      <c r="D617" s="71"/>
      <c r="E617" s="71"/>
      <c r="F617" s="191"/>
      <c r="G617" s="169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</row>
    <row r="618" spans="1:59" ht="12.75" customHeight="1">
      <c r="A618" s="71"/>
      <c r="B618" s="71"/>
      <c r="C618" s="71"/>
      <c r="D618" s="71"/>
      <c r="E618" s="71"/>
      <c r="F618" s="191"/>
      <c r="G618" s="169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</row>
    <row r="619" spans="1:59" ht="12.75" customHeight="1">
      <c r="A619" s="71"/>
      <c r="B619" s="71"/>
      <c r="C619" s="71"/>
      <c r="D619" s="71"/>
      <c r="E619" s="71"/>
      <c r="F619" s="191"/>
      <c r="G619" s="169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</row>
    <row r="620" spans="1:59" ht="12.75" customHeight="1">
      <c r="A620" s="71"/>
      <c r="B620" s="71"/>
      <c r="C620" s="71"/>
      <c r="D620" s="71"/>
      <c r="E620" s="71"/>
      <c r="F620" s="191"/>
      <c r="G620" s="16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</row>
    <row r="621" spans="1:59" ht="12.75" customHeight="1">
      <c r="A621" s="71"/>
      <c r="B621" s="71"/>
      <c r="C621" s="71"/>
      <c r="D621" s="71"/>
      <c r="E621" s="71"/>
      <c r="F621" s="191"/>
      <c r="G621" s="169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</row>
    <row r="622" spans="1:59" ht="12.75" customHeight="1">
      <c r="A622" s="71"/>
      <c r="B622" s="71"/>
      <c r="C622" s="71"/>
      <c r="D622" s="71"/>
      <c r="E622" s="71"/>
      <c r="F622" s="191"/>
      <c r="G622" s="169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</row>
    <row r="623" spans="1:59" ht="12.75" customHeight="1">
      <c r="A623" s="71"/>
      <c r="B623" s="71"/>
      <c r="C623" s="71"/>
      <c r="D623" s="71"/>
      <c r="E623" s="71"/>
      <c r="F623" s="191"/>
      <c r="G623" s="169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</row>
    <row r="624" spans="1:59" ht="12.75" customHeight="1">
      <c r="A624" s="71"/>
      <c r="B624" s="71"/>
      <c r="C624" s="71"/>
      <c r="D624" s="71"/>
      <c r="E624" s="71"/>
      <c r="F624" s="191"/>
      <c r="G624" s="169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</row>
    <row r="625" spans="1:59" ht="12.75" customHeight="1">
      <c r="A625" s="71"/>
      <c r="B625" s="71"/>
      <c r="C625" s="71"/>
      <c r="D625" s="71"/>
      <c r="E625" s="71"/>
      <c r="F625" s="191"/>
      <c r="G625" s="169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</row>
    <row r="626" spans="1:59" ht="12.75" customHeight="1">
      <c r="A626" s="71"/>
      <c r="B626" s="71"/>
      <c r="C626" s="71"/>
      <c r="D626" s="71"/>
      <c r="E626" s="71"/>
      <c r="F626" s="191"/>
      <c r="G626" s="16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</row>
    <row r="627" spans="1:59" ht="12.75" customHeight="1">
      <c r="A627" s="71"/>
      <c r="B627" s="71"/>
      <c r="C627" s="71"/>
      <c r="D627" s="71"/>
      <c r="E627" s="71"/>
      <c r="F627" s="191"/>
      <c r="G627" s="169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</row>
    <row r="628" spans="1:59" ht="12.75" customHeight="1">
      <c r="A628" s="71"/>
      <c r="B628" s="71"/>
      <c r="C628" s="71"/>
      <c r="D628" s="71"/>
      <c r="E628" s="71"/>
      <c r="F628" s="191"/>
      <c r="G628" s="169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</row>
    <row r="629" spans="1:59" ht="12.75" customHeight="1">
      <c r="A629" s="71"/>
      <c r="B629" s="71"/>
      <c r="C629" s="71"/>
      <c r="D629" s="71"/>
      <c r="E629" s="71"/>
      <c r="F629" s="191"/>
      <c r="G629" s="169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</row>
    <row r="630" spans="1:59" ht="12.75" customHeight="1">
      <c r="A630" s="71"/>
      <c r="B630" s="71"/>
      <c r="C630" s="71"/>
      <c r="D630" s="71"/>
      <c r="E630" s="71"/>
      <c r="F630" s="191"/>
      <c r="G630" s="169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</row>
    <row r="631" spans="1:59" ht="12.75" customHeight="1">
      <c r="A631" s="71"/>
      <c r="B631" s="71"/>
      <c r="C631" s="71"/>
      <c r="D631" s="71"/>
      <c r="E631" s="71"/>
      <c r="F631" s="191"/>
      <c r="G631" s="169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</row>
    <row r="632" spans="1:59" ht="12.75" customHeight="1">
      <c r="A632" s="71"/>
      <c r="B632" s="71"/>
      <c r="C632" s="71"/>
      <c r="D632" s="71"/>
      <c r="E632" s="71"/>
      <c r="F632" s="191"/>
      <c r="G632" s="169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</row>
    <row r="633" spans="1:59" ht="12.75" customHeight="1">
      <c r="A633" s="71"/>
      <c r="B633" s="71"/>
      <c r="C633" s="71"/>
      <c r="D633" s="71"/>
      <c r="E633" s="71"/>
      <c r="F633" s="191"/>
      <c r="G633" s="16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</row>
    <row r="634" spans="1:59" ht="12.75" customHeight="1">
      <c r="A634" s="71"/>
      <c r="B634" s="71"/>
      <c r="C634" s="71"/>
      <c r="D634" s="71"/>
      <c r="E634" s="71"/>
      <c r="F634" s="191"/>
      <c r="G634" s="169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</row>
    <row r="635" spans="1:59" ht="12.75" customHeight="1">
      <c r="A635" s="71"/>
      <c r="B635" s="71"/>
      <c r="C635" s="71"/>
      <c r="D635" s="71"/>
      <c r="E635" s="71"/>
      <c r="F635" s="191"/>
      <c r="G635" s="169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</row>
    <row r="636" spans="1:59" ht="12.75" customHeight="1">
      <c r="A636" s="71"/>
      <c r="B636" s="71"/>
      <c r="C636" s="71"/>
      <c r="D636" s="71"/>
      <c r="E636" s="71"/>
      <c r="F636" s="191"/>
      <c r="G636" s="169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</row>
    <row r="637" spans="1:59" ht="12.75" customHeight="1">
      <c r="A637" s="71"/>
      <c r="B637" s="71"/>
      <c r="C637" s="71"/>
      <c r="D637" s="71"/>
      <c r="E637" s="71"/>
      <c r="F637" s="191"/>
      <c r="G637" s="169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</row>
    <row r="638" spans="1:59" ht="12.75" customHeight="1">
      <c r="A638" s="71"/>
      <c r="B638" s="71"/>
      <c r="C638" s="71"/>
      <c r="D638" s="71"/>
      <c r="E638" s="71"/>
      <c r="F638" s="191"/>
      <c r="G638" s="169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</row>
    <row r="639" spans="1:59" ht="12.75" customHeight="1">
      <c r="A639" s="71"/>
      <c r="B639" s="71"/>
      <c r="C639" s="71"/>
      <c r="D639" s="71"/>
      <c r="E639" s="71"/>
      <c r="F639" s="191"/>
      <c r="G639" s="16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</row>
    <row r="640" spans="1:59" ht="12.75" customHeight="1">
      <c r="A640" s="71"/>
      <c r="B640" s="71"/>
      <c r="C640" s="71"/>
      <c r="D640" s="71"/>
      <c r="E640" s="71"/>
      <c r="F640" s="191"/>
      <c r="G640" s="169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</row>
    <row r="641" spans="1:59" ht="12.75" customHeight="1">
      <c r="A641" s="71"/>
      <c r="B641" s="71"/>
      <c r="C641" s="71"/>
      <c r="D641" s="71"/>
      <c r="E641" s="71"/>
      <c r="F641" s="191"/>
      <c r="G641" s="169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</row>
    <row r="642" spans="1:59" ht="12.75" customHeight="1">
      <c r="A642" s="71"/>
      <c r="B642" s="71"/>
      <c r="C642" s="71"/>
      <c r="D642" s="71"/>
      <c r="E642" s="71"/>
      <c r="F642" s="191"/>
      <c r="G642" s="169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</row>
    <row r="643" spans="1:59" ht="12.75" customHeight="1">
      <c r="A643" s="71"/>
      <c r="B643" s="71"/>
      <c r="C643" s="71"/>
      <c r="D643" s="71"/>
      <c r="E643" s="71"/>
      <c r="F643" s="191"/>
      <c r="G643" s="169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</row>
    <row r="644" spans="1:59" ht="12.75" customHeight="1">
      <c r="A644" s="71"/>
      <c r="B644" s="71"/>
      <c r="C644" s="71"/>
      <c r="D644" s="71"/>
      <c r="E644" s="71"/>
      <c r="F644" s="191"/>
      <c r="G644" s="169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</row>
    <row r="645" spans="1:59" ht="12.75" customHeight="1">
      <c r="A645" s="71"/>
      <c r="B645" s="71"/>
      <c r="C645" s="71"/>
      <c r="D645" s="71"/>
      <c r="E645" s="71"/>
      <c r="F645" s="191"/>
      <c r="G645" s="16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</row>
    <row r="646" spans="1:59" ht="12.75" customHeight="1">
      <c r="A646" s="71"/>
      <c r="B646" s="71"/>
      <c r="C646" s="71"/>
      <c r="D646" s="71"/>
      <c r="E646" s="71"/>
      <c r="F646" s="191"/>
      <c r="G646" s="169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</row>
    <row r="647" spans="1:59" ht="12.75" customHeight="1">
      <c r="A647" s="71"/>
      <c r="B647" s="71"/>
      <c r="C647" s="71"/>
      <c r="D647" s="71"/>
      <c r="E647" s="71"/>
      <c r="F647" s="191"/>
      <c r="G647" s="169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</row>
    <row r="648" spans="1:59" ht="12.75" customHeight="1">
      <c r="A648" s="71"/>
      <c r="B648" s="71"/>
      <c r="C648" s="71"/>
      <c r="D648" s="71"/>
      <c r="E648" s="71"/>
      <c r="F648" s="191"/>
      <c r="G648" s="169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</row>
    <row r="649" spans="1:59" ht="12.75" customHeight="1">
      <c r="A649" s="71"/>
      <c r="B649" s="71"/>
      <c r="C649" s="71"/>
      <c r="D649" s="71"/>
      <c r="E649" s="71"/>
      <c r="F649" s="191"/>
      <c r="G649" s="16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</row>
    <row r="650" spans="1:59" ht="12.75" customHeight="1">
      <c r="A650" s="71"/>
      <c r="B650" s="71"/>
      <c r="C650" s="71"/>
      <c r="D650" s="71"/>
      <c r="E650" s="71"/>
      <c r="F650" s="191"/>
      <c r="G650" s="169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</row>
    <row r="651" spans="1:59" ht="12.75" customHeight="1">
      <c r="A651" s="71"/>
      <c r="B651" s="71"/>
      <c r="C651" s="71"/>
      <c r="D651" s="71"/>
      <c r="E651" s="71"/>
      <c r="F651" s="191"/>
      <c r="G651" s="169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</row>
    <row r="652" spans="1:59" ht="12.75" customHeight="1">
      <c r="A652" s="71"/>
      <c r="B652" s="71"/>
      <c r="C652" s="71"/>
      <c r="D652" s="71"/>
      <c r="E652" s="71"/>
      <c r="F652" s="191"/>
      <c r="G652" s="169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</row>
    <row r="653" spans="1:59" ht="12.75" customHeight="1">
      <c r="A653" s="71"/>
      <c r="B653" s="71"/>
      <c r="C653" s="71"/>
      <c r="D653" s="71"/>
      <c r="E653" s="71"/>
      <c r="F653" s="191"/>
      <c r="G653" s="169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</row>
    <row r="654" spans="1:59" ht="12.75" customHeight="1">
      <c r="A654" s="71"/>
      <c r="B654" s="71"/>
      <c r="C654" s="71"/>
      <c r="D654" s="71"/>
      <c r="E654" s="71"/>
      <c r="F654" s="191"/>
      <c r="G654" s="169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</row>
    <row r="655" spans="1:59" ht="12.75" customHeight="1">
      <c r="A655" s="71"/>
      <c r="B655" s="71"/>
      <c r="C655" s="71"/>
      <c r="D655" s="71"/>
      <c r="E655" s="71"/>
      <c r="F655" s="191"/>
      <c r="G655" s="16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</row>
    <row r="656" spans="1:59" ht="12.75" customHeight="1">
      <c r="A656" s="71"/>
      <c r="B656" s="71"/>
      <c r="C656" s="71"/>
      <c r="D656" s="71"/>
      <c r="E656" s="71"/>
      <c r="F656" s="191"/>
      <c r="G656" s="169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</row>
    <row r="657" spans="1:59" ht="12.75" customHeight="1">
      <c r="A657" s="71"/>
      <c r="B657" s="71"/>
      <c r="C657" s="71"/>
      <c r="D657" s="71"/>
      <c r="E657" s="71"/>
      <c r="F657" s="191"/>
      <c r="G657" s="169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</row>
    <row r="658" spans="1:59" ht="12.75" customHeight="1">
      <c r="A658" s="71"/>
      <c r="B658" s="71"/>
      <c r="C658" s="71"/>
      <c r="D658" s="71"/>
      <c r="E658" s="71"/>
      <c r="F658" s="191"/>
      <c r="G658" s="169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</row>
    <row r="659" spans="1:59" ht="12.75" customHeight="1">
      <c r="A659" s="71"/>
      <c r="B659" s="71"/>
      <c r="C659" s="71"/>
      <c r="D659" s="71"/>
      <c r="E659" s="71"/>
      <c r="F659" s="191"/>
      <c r="G659" s="169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</row>
    <row r="660" spans="1:59" ht="12.75" customHeight="1">
      <c r="A660" s="71"/>
      <c r="B660" s="71"/>
      <c r="C660" s="71"/>
      <c r="D660" s="71"/>
      <c r="E660" s="71"/>
      <c r="F660" s="191"/>
      <c r="G660" s="169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</row>
    <row r="661" spans="1:59" ht="12.75" customHeight="1">
      <c r="A661" s="71"/>
      <c r="B661" s="71"/>
      <c r="C661" s="71"/>
      <c r="D661" s="71"/>
      <c r="E661" s="71"/>
      <c r="F661" s="191"/>
      <c r="G661" s="16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</row>
    <row r="662" spans="1:59" ht="12.75" customHeight="1">
      <c r="A662" s="71"/>
      <c r="B662" s="71"/>
      <c r="C662" s="71"/>
      <c r="D662" s="71"/>
      <c r="E662" s="71"/>
      <c r="F662" s="191"/>
      <c r="G662" s="169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</row>
    <row r="663" spans="1:59" ht="12.75" customHeight="1">
      <c r="A663" s="71"/>
      <c r="B663" s="71"/>
      <c r="C663" s="71"/>
      <c r="D663" s="71"/>
      <c r="E663" s="71"/>
      <c r="F663" s="191"/>
      <c r="G663" s="169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</row>
    <row r="664" spans="1:59" ht="12.75" customHeight="1">
      <c r="A664" s="71"/>
      <c r="B664" s="71"/>
      <c r="C664" s="71"/>
      <c r="D664" s="71"/>
      <c r="E664" s="71"/>
      <c r="F664" s="191"/>
      <c r="G664" s="169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</row>
    <row r="665" spans="1:59" ht="12.75" customHeight="1">
      <c r="A665" s="71"/>
      <c r="B665" s="71"/>
      <c r="C665" s="71"/>
      <c r="D665" s="71"/>
      <c r="E665" s="71"/>
      <c r="F665" s="191"/>
      <c r="G665" s="169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</row>
    <row r="666" spans="1:59" ht="12.75" customHeight="1">
      <c r="A666" s="71"/>
      <c r="B666" s="71"/>
      <c r="C666" s="71"/>
      <c r="D666" s="71"/>
      <c r="E666" s="71"/>
      <c r="F666" s="191"/>
      <c r="G666" s="16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</row>
    <row r="667" spans="1:59" ht="12.75" customHeight="1">
      <c r="A667" s="71"/>
      <c r="B667" s="71"/>
      <c r="C667" s="71"/>
      <c r="D667" s="71"/>
      <c r="E667" s="71"/>
      <c r="F667" s="191"/>
      <c r="G667" s="169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</row>
    <row r="668" spans="1:59" ht="12.75" customHeight="1">
      <c r="A668" s="71"/>
      <c r="B668" s="71"/>
      <c r="C668" s="71"/>
      <c r="D668" s="71"/>
      <c r="E668" s="71"/>
      <c r="F668" s="191"/>
      <c r="G668" s="169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</row>
    <row r="669" spans="1:59" ht="12.75" customHeight="1">
      <c r="A669" s="71"/>
      <c r="B669" s="71"/>
      <c r="C669" s="71"/>
      <c r="D669" s="71"/>
      <c r="E669" s="71"/>
      <c r="F669" s="191"/>
      <c r="G669" s="169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</row>
    <row r="670" spans="1:59" ht="12.75" customHeight="1">
      <c r="A670" s="71"/>
      <c r="B670" s="71"/>
      <c r="C670" s="71"/>
      <c r="D670" s="71"/>
      <c r="E670" s="71"/>
      <c r="F670" s="191"/>
      <c r="G670" s="169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</row>
    <row r="671" spans="1:59" ht="12.75" customHeight="1">
      <c r="A671" s="71"/>
      <c r="B671" s="71"/>
      <c r="C671" s="71"/>
      <c r="D671" s="71"/>
      <c r="E671" s="71"/>
      <c r="F671" s="191"/>
      <c r="G671" s="169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</row>
    <row r="672" spans="1:59" ht="12.75" customHeight="1">
      <c r="A672" s="71"/>
      <c r="B672" s="71"/>
      <c r="C672" s="71"/>
      <c r="D672" s="71"/>
      <c r="E672" s="71"/>
      <c r="F672" s="191"/>
      <c r="G672" s="16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</row>
    <row r="673" spans="1:59" ht="12.75" customHeight="1">
      <c r="A673" s="71"/>
      <c r="B673" s="71"/>
      <c r="C673" s="71"/>
      <c r="D673" s="71"/>
      <c r="E673" s="71"/>
      <c r="F673" s="191"/>
      <c r="G673" s="169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</row>
    <row r="674" spans="1:59" ht="12.75" customHeight="1">
      <c r="A674" s="71"/>
      <c r="B674" s="71"/>
      <c r="C674" s="71"/>
      <c r="D674" s="71"/>
      <c r="E674" s="71"/>
      <c r="F674" s="191"/>
      <c r="G674" s="169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</row>
    <row r="675" spans="1:59" ht="12.75" customHeight="1">
      <c r="A675" s="71"/>
      <c r="B675" s="71"/>
      <c r="C675" s="71"/>
      <c r="D675" s="71"/>
      <c r="E675" s="71"/>
      <c r="F675" s="191"/>
      <c r="G675" s="169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</row>
    <row r="676" spans="1:59" ht="12.75" customHeight="1">
      <c r="A676" s="71"/>
      <c r="B676" s="71"/>
      <c r="C676" s="71"/>
      <c r="D676" s="71"/>
      <c r="E676" s="71"/>
      <c r="F676" s="191"/>
      <c r="G676" s="16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</row>
    <row r="677" spans="1:59" ht="12.75" customHeight="1">
      <c r="A677" s="71"/>
      <c r="B677" s="71"/>
      <c r="C677" s="71"/>
      <c r="D677" s="71"/>
      <c r="E677" s="71"/>
      <c r="F677" s="191"/>
      <c r="G677" s="169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</row>
    <row r="678" spans="1:59" ht="12.75" customHeight="1">
      <c r="A678" s="71"/>
      <c r="B678" s="71"/>
      <c r="C678" s="71"/>
      <c r="D678" s="71"/>
      <c r="E678" s="71"/>
      <c r="F678" s="191"/>
      <c r="G678" s="169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</row>
    <row r="679" spans="1:59" ht="12.75" customHeight="1">
      <c r="A679" s="71"/>
      <c r="B679" s="71"/>
      <c r="C679" s="71"/>
      <c r="D679" s="71"/>
      <c r="E679" s="71"/>
      <c r="F679" s="191"/>
      <c r="G679" s="169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</row>
    <row r="680" spans="1:59" ht="12.75" customHeight="1">
      <c r="A680" s="71"/>
      <c r="B680" s="71"/>
      <c r="C680" s="71"/>
      <c r="D680" s="71"/>
      <c r="E680" s="71"/>
      <c r="F680" s="191"/>
      <c r="G680" s="169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</row>
    <row r="681" spans="1:59" ht="12.75" customHeight="1">
      <c r="A681" s="71"/>
      <c r="B681" s="71"/>
      <c r="C681" s="71"/>
      <c r="D681" s="71"/>
      <c r="E681" s="71"/>
      <c r="F681" s="191"/>
      <c r="G681" s="169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</row>
    <row r="682" spans="1:59" ht="12.75" customHeight="1">
      <c r="A682" s="71"/>
      <c r="B682" s="71"/>
      <c r="C682" s="71"/>
      <c r="D682" s="71"/>
      <c r="E682" s="71"/>
      <c r="F682" s="191"/>
      <c r="G682" s="16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</row>
    <row r="683" spans="1:59" ht="12.75" customHeight="1">
      <c r="A683" s="71"/>
      <c r="B683" s="71"/>
      <c r="C683" s="71"/>
      <c r="D683" s="71"/>
      <c r="E683" s="71"/>
      <c r="F683" s="191"/>
      <c r="G683" s="169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</row>
    <row r="684" spans="1:59" ht="12.75" customHeight="1">
      <c r="A684" s="71"/>
      <c r="B684" s="71"/>
      <c r="C684" s="71"/>
      <c r="D684" s="71"/>
      <c r="E684" s="71"/>
      <c r="F684" s="191"/>
      <c r="G684" s="169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</row>
    <row r="685" spans="1:59" ht="12.75" customHeight="1">
      <c r="A685" s="71"/>
      <c r="B685" s="71"/>
      <c r="C685" s="71"/>
      <c r="D685" s="71"/>
      <c r="E685" s="71"/>
      <c r="F685" s="191"/>
      <c r="G685" s="169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</row>
    <row r="686" spans="1:59" ht="12.75" customHeight="1">
      <c r="A686" s="71"/>
      <c r="B686" s="71"/>
      <c r="C686" s="71"/>
      <c r="D686" s="71"/>
      <c r="E686" s="71"/>
      <c r="F686" s="191"/>
      <c r="G686" s="169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</row>
    <row r="687" spans="1:59" ht="12.75" customHeight="1">
      <c r="A687" s="71"/>
      <c r="B687" s="71"/>
      <c r="C687" s="71"/>
      <c r="D687" s="71"/>
      <c r="E687" s="71"/>
      <c r="F687" s="191"/>
      <c r="G687" s="169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</row>
    <row r="688" spans="1:59" ht="12.75" customHeight="1">
      <c r="A688" s="71"/>
      <c r="B688" s="71"/>
      <c r="C688" s="71"/>
      <c r="D688" s="71"/>
      <c r="E688" s="71"/>
      <c r="F688" s="191"/>
      <c r="G688" s="16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</row>
    <row r="689" spans="1:59" ht="12.75" customHeight="1">
      <c r="A689" s="71"/>
      <c r="B689" s="71"/>
      <c r="C689" s="71"/>
      <c r="D689" s="71"/>
      <c r="E689" s="71"/>
      <c r="F689" s="191"/>
      <c r="G689" s="169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</row>
    <row r="690" spans="1:59" ht="12.75" customHeight="1">
      <c r="A690" s="71"/>
      <c r="B690" s="71"/>
      <c r="C690" s="71"/>
      <c r="D690" s="71"/>
      <c r="E690" s="71"/>
      <c r="F690" s="191"/>
      <c r="G690" s="169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</row>
    <row r="691" spans="1:59" ht="12.75" customHeight="1">
      <c r="A691" s="71"/>
      <c r="B691" s="71"/>
      <c r="C691" s="71"/>
      <c r="D691" s="71"/>
      <c r="E691" s="71"/>
      <c r="F691" s="191"/>
      <c r="G691" s="169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</row>
    <row r="692" spans="1:59" ht="12.75" customHeight="1">
      <c r="A692" s="71"/>
      <c r="B692" s="71"/>
      <c r="C692" s="71"/>
      <c r="D692" s="71"/>
      <c r="E692" s="71"/>
      <c r="F692" s="191"/>
      <c r="G692" s="169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</row>
    <row r="693" spans="1:59" ht="12.75" customHeight="1">
      <c r="A693" s="71"/>
      <c r="B693" s="71"/>
      <c r="C693" s="71"/>
      <c r="D693" s="71"/>
      <c r="E693" s="71"/>
      <c r="F693" s="191"/>
      <c r="G693" s="16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</row>
    <row r="694" spans="1:59" ht="12.75" customHeight="1">
      <c r="A694" s="71"/>
      <c r="B694" s="71"/>
      <c r="C694" s="71"/>
      <c r="D694" s="71"/>
      <c r="E694" s="71"/>
      <c r="F694" s="191"/>
      <c r="G694" s="169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</row>
    <row r="695" spans="1:59" ht="12.75" customHeight="1">
      <c r="A695" s="71"/>
      <c r="B695" s="71"/>
      <c r="C695" s="71"/>
      <c r="D695" s="71"/>
      <c r="E695" s="71"/>
      <c r="F695" s="191"/>
      <c r="G695" s="169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</row>
    <row r="696" spans="1:59" ht="12.75" customHeight="1">
      <c r="A696" s="71"/>
      <c r="B696" s="71"/>
      <c r="C696" s="71"/>
      <c r="D696" s="71"/>
      <c r="E696" s="71"/>
      <c r="F696" s="191"/>
      <c r="G696" s="169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</row>
    <row r="697" spans="1:59" ht="12.75" customHeight="1">
      <c r="A697" s="71"/>
      <c r="B697" s="71"/>
      <c r="C697" s="71"/>
      <c r="D697" s="71"/>
      <c r="E697" s="71"/>
      <c r="F697" s="191"/>
      <c r="G697" s="169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</row>
    <row r="698" spans="1:59" ht="12.75" customHeight="1">
      <c r="A698" s="71"/>
      <c r="B698" s="71"/>
      <c r="C698" s="71"/>
      <c r="D698" s="71"/>
      <c r="E698" s="71"/>
      <c r="F698" s="191"/>
      <c r="G698" s="169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</row>
    <row r="699" spans="1:59" ht="12.75" customHeight="1">
      <c r="A699" s="71"/>
      <c r="B699" s="71"/>
      <c r="C699" s="71"/>
      <c r="D699" s="71"/>
      <c r="E699" s="71"/>
      <c r="F699" s="191"/>
      <c r="G699" s="16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</row>
    <row r="700" spans="1:59" ht="12.75" customHeight="1">
      <c r="A700" s="71"/>
      <c r="B700" s="71"/>
      <c r="C700" s="71"/>
      <c r="D700" s="71"/>
      <c r="E700" s="71"/>
      <c r="F700" s="191"/>
      <c r="G700" s="169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</row>
    <row r="701" spans="1:59" ht="12.75" customHeight="1">
      <c r="A701" s="71"/>
      <c r="B701" s="71"/>
      <c r="C701" s="71"/>
      <c r="D701" s="71"/>
      <c r="E701" s="71"/>
      <c r="F701" s="191"/>
      <c r="G701" s="169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</row>
    <row r="702" spans="1:59" ht="12.75" customHeight="1">
      <c r="A702" s="71"/>
      <c r="B702" s="71"/>
      <c r="C702" s="71"/>
      <c r="D702" s="71"/>
      <c r="E702" s="71"/>
      <c r="F702" s="191"/>
      <c r="G702" s="169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</row>
    <row r="703" spans="1:59" ht="12.75" customHeight="1">
      <c r="A703" s="71"/>
      <c r="B703" s="71"/>
      <c r="C703" s="71"/>
      <c r="D703" s="71"/>
      <c r="E703" s="71"/>
      <c r="F703" s="191"/>
      <c r="G703" s="16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</row>
    <row r="704" spans="1:59" ht="12.75" customHeight="1">
      <c r="A704" s="71"/>
      <c r="B704" s="71"/>
      <c r="C704" s="71"/>
      <c r="D704" s="71"/>
      <c r="E704" s="71"/>
      <c r="F704" s="191"/>
      <c r="G704" s="169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</row>
    <row r="705" spans="1:59" ht="12.75" customHeight="1">
      <c r="A705" s="71"/>
      <c r="B705" s="71"/>
      <c r="C705" s="71"/>
      <c r="D705" s="71"/>
      <c r="E705" s="71"/>
      <c r="F705" s="191"/>
      <c r="G705" s="169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</row>
    <row r="706" spans="1:59" ht="12.75" customHeight="1">
      <c r="A706" s="71"/>
      <c r="B706" s="71"/>
      <c r="C706" s="71"/>
      <c r="D706" s="71"/>
      <c r="E706" s="71"/>
      <c r="F706" s="191"/>
      <c r="G706" s="169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</row>
    <row r="707" spans="1:59" ht="12.75" customHeight="1">
      <c r="A707" s="71"/>
      <c r="B707" s="71"/>
      <c r="C707" s="71"/>
      <c r="D707" s="71"/>
      <c r="E707" s="71"/>
      <c r="F707" s="191"/>
      <c r="G707" s="169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</row>
    <row r="708" spans="1:59" ht="12.75" customHeight="1">
      <c r="A708" s="71"/>
      <c r="B708" s="71"/>
      <c r="C708" s="71"/>
      <c r="D708" s="71"/>
      <c r="E708" s="71"/>
      <c r="F708" s="191"/>
      <c r="G708" s="169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</row>
    <row r="709" spans="1:59" ht="12.75" customHeight="1">
      <c r="A709" s="71"/>
      <c r="B709" s="71"/>
      <c r="C709" s="71"/>
      <c r="D709" s="71"/>
      <c r="E709" s="71"/>
      <c r="F709" s="191"/>
      <c r="G709" s="16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</row>
    <row r="710" spans="1:59" ht="12.75" customHeight="1">
      <c r="A710" s="71"/>
      <c r="B710" s="71"/>
      <c r="C710" s="71"/>
      <c r="D710" s="71"/>
      <c r="E710" s="71"/>
      <c r="F710" s="191"/>
      <c r="G710" s="169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</row>
    <row r="711" spans="1:59" ht="12.75" customHeight="1">
      <c r="A711" s="71"/>
      <c r="B711" s="71"/>
      <c r="C711" s="71"/>
      <c r="D711" s="71"/>
      <c r="E711" s="71"/>
      <c r="F711" s="191"/>
      <c r="G711" s="169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</row>
    <row r="712" spans="1:59" ht="12.75" customHeight="1">
      <c r="A712" s="71"/>
      <c r="B712" s="71"/>
      <c r="C712" s="71"/>
      <c r="D712" s="71"/>
      <c r="E712" s="71"/>
      <c r="F712" s="191"/>
      <c r="G712" s="169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</row>
    <row r="713" spans="1:59" ht="12.75" customHeight="1">
      <c r="A713" s="71"/>
      <c r="B713" s="71"/>
      <c r="C713" s="71"/>
      <c r="D713" s="71"/>
      <c r="E713" s="71"/>
      <c r="F713" s="191"/>
      <c r="G713" s="169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</row>
    <row r="714" spans="1:59" ht="12.75" customHeight="1">
      <c r="A714" s="71"/>
      <c r="B714" s="71"/>
      <c r="C714" s="71"/>
      <c r="D714" s="71"/>
      <c r="E714" s="71"/>
      <c r="F714" s="191"/>
      <c r="G714" s="169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</row>
    <row r="715" spans="1:59" ht="12.75" customHeight="1">
      <c r="A715" s="71"/>
      <c r="B715" s="71"/>
      <c r="C715" s="71"/>
      <c r="D715" s="71"/>
      <c r="E715" s="71"/>
      <c r="F715" s="191"/>
      <c r="G715" s="16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</row>
    <row r="716" spans="1:59" ht="12.75" customHeight="1">
      <c r="A716" s="71"/>
      <c r="B716" s="71"/>
      <c r="C716" s="71"/>
      <c r="D716" s="71"/>
      <c r="E716" s="71"/>
      <c r="F716" s="191"/>
      <c r="G716" s="169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</row>
    <row r="717" spans="1:59" ht="12.75" customHeight="1">
      <c r="A717" s="71"/>
      <c r="B717" s="71"/>
      <c r="C717" s="71"/>
      <c r="D717" s="71"/>
      <c r="E717" s="71"/>
      <c r="F717" s="191"/>
      <c r="G717" s="169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</row>
    <row r="718" spans="1:59" ht="12.75" customHeight="1">
      <c r="A718" s="71"/>
      <c r="B718" s="71"/>
      <c r="C718" s="71"/>
      <c r="D718" s="71"/>
      <c r="E718" s="71"/>
      <c r="F718" s="191"/>
      <c r="G718" s="169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</row>
    <row r="719" spans="1:59" ht="12.75" customHeight="1">
      <c r="A719" s="71"/>
      <c r="B719" s="71"/>
      <c r="C719" s="71"/>
      <c r="D719" s="71"/>
      <c r="E719" s="71"/>
      <c r="F719" s="191"/>
      <c r="G719" s="169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</row>
    <row r="720" spans="1:59" ht="12.75" customHeight="1">
      <c r="A720" s="71"/>
      <c r="B720" s="71"/>
      <c r="C720" s="71"/>
      <c r="D720" s="71"/>
      <c r="E720" s="71"/>
      <c r="F720" s="191"/>
      <c r="G720" s="16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</row>
    <row r="721" spans="1:59" ht="12.75" customHeight="1">
      <c r="A721" s="71"/>
      <c r="B721" s="71"/>
      <c r="C721" s="71"/>
      <c r="D721" s="71"/>
      <c r="E721" s="71"/>
      <c r="F721" s="191"/>
      <c r="G721" s="169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</row>
    <row r="722" spans="1:59" ht="12.75" customHeight="1">
      <c r="A722" s="71"/>
      <c r="B722" s="71"/>
      <c r="C722" s="71"/>
      <c r="D722" s="71"/>
      <c r="E722" s="71"/>
      <c r="F722" s="191"/>
      <c r="G722" s="169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</row>
    <row r="723" spans="1:59" ht="12.75" customHeight="1">
      <c r="A723" s="71"/>
      <c r="B723" s="71"/>
      <c r="C723" s="71"/>
      <c r="D723" s="71"/>
      <c r="E723" s="71"/>
      <c r="F723" s="191"/>
      <c r="G723" s="169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</row>
    <row r="724" spans="1:59" ht="12.75" customHeight="1">
      <c r="A724" s="71"/>
      <c r="B724" s="71"/>
      <c r="C724" s="71"/>
      <c r="D724" s="71"/>
      <c r="E724" s="71"/>
      <c r="F724" s="191"/>
      <c r="G724" s="169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</row>
    <row r="725" spans="1:59" ht="12.75" customHeight="1">
      <c r="A725" s="71"/>
      <c r="B725" s="71"/>
      <c r="C725" s="71"/>
      <c r="D725" s="71"/>
      <c r="E725" s="71"/>
      <c r="F725" s="191"/>
      <c r="G725" s="169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</row>
    <row r="726" spans="1:59" ht="12.75" customHeight="1">
      <c r="A726" s="71"/>
      <c r="B726" s="71"/>
      <c r="C726" s="71"/>
      <c r="D726" s="71"/>
      <c r="E726" s="71"/>
      <c r="F726" s="191"/>
      <c r="G726" s="16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</row>
    <row r="727" spans="1:59" ht="12.75" customHeight="1">
      <c r="A727" s="71"/>
      <c r="B727" s="71"/>
      <c r="C727" s="71"/>
      <c r="D727" s="71"/>
      <c r="E727" s="71"/>
      <c r="F727" s="191"/>
      <c r="G727" s="169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</row>
    <row r="728" spans="1:59" ht="12.75" customHeight="1">
      <c r="A728" s="71"/>
      <c r="B728" s="71"/>
      <c r="C728" s="71"/>
      <c r="D728" s="71"/>
      <c r="E728" s="71"/>
      <c r="F728" s="191"/>
      <c r="G728" s="169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</row>
    <row r="729" spans="1:59" ht="12.75" customHeight="1">
      <c r="A729" s="71"/>
      <c r="B729" s="71"/>
      <c r="C729" s="71"/>
      <c r="D729" s="71"/>
      <c r="E729" s="71"/>
      <c r="F729" s="191"/>
      <c r="G729" s="169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</row>
    <row r="730" spans="1:59" ht="12.75" customHeight="1">
      <c r="A730" s="71"/>
      <c r="B730" s="71"/>
      <c r="C730" s="71"/>
      <c r="D730" s="71"/>
      <c r="E730" s="71"/>
      <c r="F730" s="191"/>
      <c r="G730" s="16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</row>
    <row r="731" spans="1:59" ht="12.75" customHeight="1">
      <c r="A731" s="71"/>
      <c r="B731" s="71"/>
      <c r="C731" s="71"/>
      <c r="D731" s="71"/>
      <c r="E731" s="71"/>
      <c r="F731" s="191"/>
      <c r="G731" s="169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</row>
    <row r="732" spans="1:59" ht="12.75" customHeight="1">
      <c r="A732" s="71"/>
      <c r="B732" s="71"/>
      <c r="C732" s="71"/>
      <c r="D732" s="71"/>
      <c r="E732" s="71"/>
      <c r="F732" s="191"/>
      <c r="G732" s="169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</row>
    <row r="733" spans="1:59" ht="12.75" customHeight="1">
      <c r="A733" s="71"/>
      <c r="B733" s="71"/>
      <c r="C733" s="71"/>
      <c r="D733" s="71"/>
      <c r="E733" s="71"/>
      <c r="F733" s="191"/>
      <c r="G733" s="169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</row>
    <row r="734" spans="1:59" ht="12.75" customHeight="1">
      <c r="A734" s="71"/>
      <c r="B734" s="71"/>
      <c r="C734" s="71"/>
      <c r="D734" s="71"/>
      <c r="E734" s="71"/>
      <c r="F734" s="191"/>
      <c r="G734" s="169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</row>
    <row r="735" spans="1:59" ht="12.75" customHeight="1">
      <c r="A735" s="71"/>
      <c r="B735" s="71"/>
      <c r="C735" s="71"/>
      <c r="D735" s="71"/>
      <c r="E735" s="71"/>
      <c r="F735" s="191"/>
      <c r="G735" s="169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</row>
    <row r="736" spans="1:59" ht="12.75" customHeight="1">
      <c r="A736" s="71"/>
      <c r="B736" s="71"/>
      <c r="C736" s="71"/>
      <c r="D736" s="71"/>
      <c r="E736" s="71"/>
      <c r="F736" s="191"/>
      <c r="G736" s="16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</row>
    <row r="737" spans="1:59" ht="12.75" customHeight="1">
      <c r="A737" s="71"/>
      <c r="B737" s="71"/>
      <c r="C737" s="71"/>
      <c r="D737" s="71"/>
      <c r="E737" s="71"/>
      <c r="F737" s="191"/>
      <c r="G737" s="169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</row>
    <row r="738" spans="1:59" ht="12.75" customHeight="1">
      <c r="A738" s="71"/>
      <c r="B738" s="71"/>
      <c r="C738" s="71"/>
      <c r="D738" s="71"/>
      <c r="E738" s="71"/>
      <c r="F738" s="191"/>
      <c r="G738" s="169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</row>
    <row r="739" spans="1:59" ht="12.75" customHeight="1">
      <c r="A739" s="71"/>
      <c r="B739" s="71"/>
      <c r="C739" s="71"/>
      <c r="D739" s="71"/>
      <c r="E739" s="71"/>
      <c r="F739" s="191"/>
      <c r="G739" s="169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</row>
    <row r="740" spans="1:59" ht="12.75" customHeight="1">
      <c r="A740" s="71"/>
      <c r="B740" s="71"/>
      <c r="C740" s="71"/>
      <c r="D740" s="71"/>
      <c r="E740" s="71"/>
      <c r="F740" s="191"/>
      <c r="G740" s="169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</row>
    <row r="741" spans="1:59" ht="12.75" customHeight="1">
      <c r="A741" s="71"/>
      <c r="B741" s="71"/>
      <c r="C741" s="71"/>
      <c r="D741" s="71"/>
      <c r="E741" s="71"/>
      <c r="F741" s="191"/>
      <c r="G741" s="169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</row>
    <row r="742" spans="1:59" ht="12.75" customHeight="1">
      <c r="A742" s="71"/>
      <c r="B742" s="71"/>
      <c r="C742" s="71"/>
      <c r="D742" s="71"/>
      <c r="E742" s="71"/>
      <c r="F742" s="191"/>
      <c r="G742" s="16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</row>
    <row r="743" spans="1:59" ht="12.75" customHeight="1">
      <c r="A743" s="71"/>
      <c r="B743" s="71"/>
      <c r="C743" s="71"/>
      <c r="D743" s="71"/>
      <c r="E743" s="71"/>
      <c r="F743" s="191"/>
      <c r="G743" s="169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</row>
    <row r="744" spans="1:59" ht="12.75" customHeight="1">
      <c r="A744" s="71"/>
      <c r="B744" s="71"/>
      <c r="C744" s="71"/>
      <c r="D744" s="71"/>
      <c r="E744" s="71"/>
      <c r="F744" s="191"/>
      <c r="G744" s="169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</row>
    <row r="745" spans="1:59" ht="12.75" customHeight="1">
      <c r="A745" s="71"/>
      <c r="B745" s="71"/>
      <c r="C745" s="71"/>
      <c r="D745" s="71"/>
      <c r="E745" s="71"/>
      <c r="F745" s="191"/>
      <c r="G745" s="169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</row>
    <row r="746" spans="1:59" ht="12.75" customHeight="1">
      <c r="A746" s="71"/>
      <c r="B746" s="71"/>
      <c r="C746" s="71"/>
      <c r="D746" s="71"/>
      <c r="E746" s="71"/>
      <c r="F746" s="191"/>
      <c r="G746" s="169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</row>
    <row r="747" spans="1:59" ht="12.75" customHeight="1">
      <c r="A747" s="71"/>
      <c r="B747" s="71"/>
      <c r="C747" s="71"/>
      <c r="D747" s="71"/>
      <c r="E747" s="71"/>
      <c r="F747" s="191"/>
      <c r="G747" s="169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</row>
    <row r="748" spans="1:59" ht="12.75" customHeight="1">
      <c r="A748" s="71"/>
      <c r="B748" s="71"/>
      <c r="C748" s="71"/>
      <c r="D748" s="71"/>
      <c r="E748" s="71"/>
      <c r="F748" s="191"/>
      <c r="G748" s="16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</row>
    <row r="749" spans="1:59" ht="12.75" customHeight="1">
      <c r="A749" s="71"/>
      <c r="B749" s="71"/>
      <c r="C749" s="71"/>
      <c r="D749" s="71"/>
      <c r="E749" s="71"/>
      <c r="F749" s="191"/>
      <c r="G749" s="169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</row>
    <row r="750" spans="1:59" ht="12.75" customHeight="1">
      <c r="A750" s="71"/>
      <c r="B750" s="71"/>
      <c r="C750" s="71"/>
      <c r="D750" s="71"/>
      <c r="E750" s="71"/>
      <c r="F750" s="191"/>
      <c r="G750" s="169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</row>
    <row r="751" spans="1:59" ht="12.75" customHeight="1">
      <c r="A751" s="71"/>
      <c r="B751" s="71"/>
      <c r="C751" s="71"/>
      <c r="D751" s="71"/>
      <c r="E751" s="71"/>
      <c r="F751" s="191"/>
      <c r="G751" s="169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</row>
    <row r="752" spans="1:59" ht="12.75" customHeight="1">
      <c r="A752" s="71"/>
      <c r="B752" s="71"/>
      <c r="C752" s="71"/>
      <c r="D752" s="71"/>
      <c r="E752" s="71"/>
      <c r="F752" s="191"/>
      <c r="G752" s="169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</row>
    <row r="753" spans="1:59" ht="12.75" customHeight="1">
      <c r="A753" s="71"/>
      <c r="B753" s="71"/>
      <c r="C753" s="71"/>
      <c r="D753" s="71"/>
      <c r="E753" s="71"/>
      <c r="F753" s="191"/>
      <c r="G753" s="16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</row>
    <row r="754" spans="1:59" ht="12.75" customHeight="1">
      <c r="A754" s="71"/>
      <c r="B754" s="71"/>
      <c r="C754" s="71"/>
      <c r="D754" s="71"/>
      <c r="E754" s="71"/>
      <c r="F754" s="191"/>
      <c r="G754" s="169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</row>
    <row r="755" spans="1:59" ht="12.75" customHeight="1">
      <c r="A755" s="71"/>
      <c r="B755" s="71"/>
      <c r="C755" s="71"/>
      <c r="D755" s="71"/>
      <c r="E755" s="71"/>
      <c r="F755" s="191"/>
      <c r="G755" s="169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</row>
    <row r="756" spans="1:59" ht="12.75" customHeight="1">
      <c r="A756" s="71"/>
      <c r="B756" s="71"/>
      <c r="C756" s="71"/>
      <c r="D756" s="71"/>
      <c r="E756" s="71"/>
      <c r="F756" s="191"/>
      <c r="G756" s="169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</row>
    <row r="757" spans="1:59" ht="12.75" customHeight="1">
      <c r="A757" s="71"/>
      <c r="B757" s="71"/>
      <c r="C757" s="71"/>
      <c r="D757" s="71"/>
      <c r="E757" s="71"/>
      <c r="F757" s="191"/>
      <c r="G757" s="169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</row>
    <row r="758" spans="1:59" ht="12.75" customHeight="1">
      <c r="A758" s="71"/>
      <c r="B758" s="71"/>
      <c r="C758" s="71"/>
      <c r="D758" s="71"/>
      <c r="E758" s="71"/>
      <c r="F758" s="191"/>
      <c r="G758" s="169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</row>
    <row r="759" spans="1:59" ht="12.75" customHeight="1">
      <c r="A759" s="71"/>
      <c r="B759" s="71"/>
      <c r="C759" s="71"/>
      <c r="D759" s="71"/>
      <c r="E759" s="71"/>
      <c r="F759" s="191"/>
      <c r="G759" s="16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</row>
    <row r="760" spans="1:59" ht="12.75" customHeight="1">
      <c r="A760" s="71"/>
      <c r="B760" s="71"/>
      <c r="C760" s="71"/>
      <c r="D760" s="71"/>
      <c r="E760" s="71"/>
      <c r="F760" s="191"/>
      <c r="G760" s="169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</row>
    <row r="761" spans="1:59" ht="12.75" customHeight="1">
      <c r="A761" s="71"/>
      <c r="B761" s="71"/>
      <c r="C761" s="71"/>
      <c r="D761" s="71"/>
      <c r="E761" s="71"/>
      <c r="F761" s="191"/>
      <c r="G761" s="169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</row>
    <row r="762" spans="1:59" ht="12.75" customHeight="1">
      <c r="A762" s="71"/>
      <c r="B762" s="71"/>
      <c r="C762" s="71"/>
      <c r="D762" s="71"/>
      <c r="E762" s="71"/>
      <c r="F762" s="191"/>
      <c r="G762" s="169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</row>
    <row r="763" spans="1:59" ht="12.75" customHeight="1">
      <c r="A763" s="71"/>
      <c r="B763" s="71"/>
      <c r="C763" s="71"/>
      <c r="D763" s="71"/>
      <c r="E763" s="71"/>
      <c r="F763" s="191"/>
      <c r="G763" s="16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</row>
    <row r="764" spans="1:59" ht="12.75" customHeight="1">
      <c r="A764" s="71"/>
      <c r="B764" s="71"/>
      <c r="C764" s="71"/>
      <c r="D764" s="71"/>
      <c r="E764" s="71"/>
      <c r="F764" s="191"/>
      <c r="G764" s="169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</row>
    <row r="765" spans="1:59" ht="12.75" customHeight="1">
      <c r="A765" s="71"/>
      <c r="B765" s="71"/>
      <c r="C765" s="71"/>
      <c r="D765" s="71"/>
      <c r="E765" s="71"/>
      <c r="F765" s="191"/>
      <c r="G765" s="169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</row>
    <row r="766" spans="1:59" ht="12.75" customHeight="1">
      <c r="A766" s="71"/>
      <c r="B766" s="71"/>
      <c r="C766" s="71"/>
      <c r="D766" s="71"/>
      <c r="E766" s="71"/>
      <c r="F766" s="191"/>
      <c r="G766" s="169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</row>
    <row r="767" spans="1:59" ht="12.75" customHeight="1">
      <c r="A767" s="71"/>
      <c r="B767" s="71"/>
      <c r="C767" s="71"/>
      <c r="D767" s="71"/>
      <c r="E767" s="71"/>
      <c r="F767" s="191"/>
      <c r="G767" s="169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</row>
    <row r="768" spans="1:59" ht="12.75" customHeight="1">
      <c r="A768" s="71"/>
      <c r="B768" s="71"/>
      <c r="C768" s="71"/>
      <c r="D768" s="71"/>
      <c r="E768" s="71"/>
      <c r="F768" s="191"/>
      <c r="G768" s="169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</row>
    <row r="769" spans="1:59" ht="12.75" customHeight="1">
      <c r="A769" s="71"/>
      <c r="B769" s="71"/>
      <c r="C769" s="71"/>
      <c r="D769" s="71"/>
      <c r="E769" s="71"/>
      <c r="F769" s="191"/>
      <c r="G769" s="16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</row>
    <row r="770" spans="1:59" ht="12.75" customHeight="1">
      <c r="A770" s="71"/>
      <c r="B770" s="71"/>
      <c r="C770" s="71"/>
      <c r="D770" s="71"/>
      <c r="E770" s="71"/>
      <c r="F770" s="191"/>
      <c r="G770" s="169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</row>
    <row r="771" spans="1:59" ht="12.75" customHeight="1">
      <c r="A771" s="71"/>
      <c r="B771" s="71"/>
      <c r="C771" s="71"/>
      <c r="D771" s="71"/>
      <c r="E771" s="71"/>
      <c r="F771" s="191"/>
      <c r="G771" s="169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</row>
    <row r="772" spans="1:59" ht="12.75" customHeight="1">
      <c r="A772" s="71"/>
      <c r="B772" s="71"/>
      <c r="C772" s="71"/>
      <c r="D772" s="71"/>
      <c r="E772" s="71"/>
      <c r="F772" s="191"/>
      <c r="G772" s="169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</row>
    <row r="773" spans="1:59" ht="12.75" customHeight="1">
      <c r="A773" s="71"/>
      <c r="B773" s="71"/>
      <c r="C773" s="71"/>
      <c r="D773" s="71"/>
      <c r="E773" s="71"/>
      <c r="F773" s="191"/>
      <c r="G773" s="169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</row>
    <row r="774" spans="1:59" ht="12.75" customHeight="1">
      <c r="A774" s="71"/>
      <c r="B774" s="71"/>
      <c r="C774" s="71"/>
      <c r="D774" s="71"/>
      <c r="E774" s="71"/>
      <c r="F774" s="191"/>
      <c r="G774" s="169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</row>
    <row r="775" spans="1:59" ht="12.75" customHeight="1">
      <c r="A775" s="71"/>
      <c r="B775" s="71"/>
      <c r="C775" s="71"/>
      <c r="D775" s="71"/>
      <c r="E775" s="71"/>
      <c r="F775" s="191"/>
      <c r="G775" s="16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</row>
    <row r="776" spans="1:59" ht="12.75" customHeight="1">
      <c r="A776" s="71"/>
      <c r="B776" s="71"/>
      <c r="C776" s="71"/>
      <c r="D776" s="71"/>
      <c r="E776" s="71"/>
      <c r="F776" s="191"/>
      <c r="G776" s="169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</row>
    <row r="777" spans="1:59" ht="12.75" customHeight="1">
      <c r="A777" s="71"/>
      <c r="B777" s="71"/>
      <c r="C777" s="71"/>
      <c r="D777" s="71"/>
      <c r="E777" s="71"/>
      <c r="F777" s="191"/>
      <c r="G777" s="169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</row>
    <row r="778" spans="1:59" ht="12.75" customHeight="1">
      <c r="A778" s="71"/>
      <c r="B778" s="71"/>
      <c r="C778" s="71"/>
      <c r="D778" s="71"/>
      <c r="E778" s="71"/>
      <c r="F778" s="191"/>
      <c r="G778" s="169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</row>
    <row r="779" spans="1:59" ht="12.75" customHeight="1">
      <c r="A779" s="71"/>
      <c r="B779" s="71"/>
      <c r="C779" s="71"/>
      <c r="D779" s="71"/>
      <c r="E779" s="71"/>
      <c r="F779" s="191"/>
      <c r="G779" s="169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</row>
    <row r="780" spans="1:59" ht="12.75" customHeight="1">
      <c r="A780" s="71"/>
      <c r="B780" s="71"/>
      <c r="C780" s="71"/>
      <c r="D780" s="71"/>
      <c r="E780" s="71"/>
      <c r="F780" s="191"/>
      <c r="G780" s="16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</row>
    <row r="781" spans="1:59" ht="12.75" customHeight="1">
      <c r="A781" s="71"/>
      <c r="B781" s="71"/>
      <c r="C781" s="71"/>
      <c r="D781" s="71"/>
      <c r="E781" s="71"/>
      <c r="F781" s="191"/>
      <c r="G781" s="169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</row>
    <row r="782" spans="1:59" ht="12.75" customHeight="1">
      <c r="A782" s="71"/>
      <c r="B782" s="71"/>
      <c r="C782" s="71"/>
      <c r="D782" s="71"/>
      <c r="E782" s="71"/>
      <c r="F782" s="191"/>
      <c r="G782" s="169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</row>
    <row r="783" spans="1:59" ht="12.75" customHeight="1">
      <c r="A783" s="71"/>
      <c r="B783" s="71"/>
      <c r="C783" s="71"/>
      <c r="D783" s="71"/>
      <c r="E783" s="71"/>
      <c r="F783" s="191"/>
      <c r="G783" s="169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</row>
    <row r="784" spans="1:59" ht="12.75" customHeight="1">
      <c r="A784" s="71"/>
      <c r="B784" s="71"/>
      <c r="C784" s="71"/>
      <c r="D784" s="71"/>
      <c r="E784" s="71"/>
      <c r="F784" s="191"/>
      <c r="G784" s="169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</row>
    <row r="785" spans="1:59" ht="12.75" customHeight="1">
      <c r="A785" s="71"/>
      <c r="B785" s="71"/>
      <c r="C785" s="71"/>
      <c r="D785" s="71"/>
      <c r="E785" s="71"/>
      <c r="F785" s="191"/>
      <c r="G785" s="169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</row>
    <row r="786" spans="1:59" ht="12.75" customHeight="1">
      <c r="A786" s="71"/>
      <c r="B786" s="71"/>
      <c r="C786" s="71"/>
      <c r="D786" s="71"/>
      <c r="E786" s="71"/>
      <c r="F786" s="191"/>
      <c r="G786" s="16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</row>
    <row r="787" spans="1:59" ht="12.75" customHeight="1">
      <c r="A787" s="71"/>
      <c r="B787" s="71"/>
      <c r="C787" s="71"/>
      <c r="D787" s="71"/>
      <c r="E787" s="71"/>
      <c r="F787" s="191"/>
      <c r="G787" s="169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</row>
    <row r="788" spans="1:59" ht="12.75" customHeight="1">
      <c r="A788" s="71"/>
      <c r="B788" s="71"/>
      <c r="C788" s="71"/>
      <c r="D788" s="71"/>
      <c r="E788" s="71"/>
      <c r="F788" s="191"/>
      <c r="G788" s="169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</row>
    <row r="789" spans="1:59" ht="12.75" customHeight="1">
      <c r="A789" s="71"/>
      <c r="B789" s="71"/>
      <c r="C789" s="71"/>
      <c r="D789" s="71"/>
      <c r="E789" s="71"/>
      <c r="F789" s="191"/>
      <c r="G789" s="169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</row>
    <row r="790" spans="1:59" ht="12.75" customHeight="1">
      <c r="A790" s="71"/>
      <c r="B790" s="71"/>
      <c r="C790" s="71"/>
      <c r="D790" s="71"/>
      <c r="E790" s="71"/>
      <c r="F790" s="191"/>
      <c r="G790" s="16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</row>
    <row r="791" spans="1:59" ht="12.75" customHeight="1">
      <c r="A791" s="71"/>
      <c r="B791" s="71"/>
      <c r="C791" s="71"/>
      <c r="D791" s="71"/>
      <c r="E791" s="71"/>
      <c r="F791" s="191"/>
      <c r="G791" s="169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</row>
    <row r="792" spans="1:59" ht="12.75" customHeight="1">
      <c r="A792" s="71"/>
      <c r="B792" s="71"/>
      <c r="C792" s="71"/>
      <c r="D792" s="71"/>
      <c r="E792" s="71"/>
      <c r="F792" s="191"/>
      <c r="G792" s="169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</row>
    <row r="793" spans="1:59" ht="12.75" customHeight="1">
      <c r="A793" s="71"/>
      <c r="B793" s="71"/>
      <c r="C793" s="71"/>
      <c r="D793" s="71"/>
      <c r="E793" s="71"/>
      <c r="F793" s="191"/>
      <c r="G793" s="169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</row>
    <row r="794" spans="1:59" ht="12.75" customHeight="1">
      <c r="A794" s="71"/>
      <c r="B794" s="71"/>
      <c r="C794" s="71"/>
      <c r="D794" s="71"/>
      <c r="E794" s="71"/>
      <c r="F794" s="191"/>
      <c r="G794" s="169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</row>
    <row r="795" spans="1:59" ht="12.75" customHeight="1">
      <c r="A795" s="71"/>
      <c r="B795" s="71"/>
      <c r="C795" s="71"/>
      <c r="D795" s="71"/>
      <c r="E795" s="71"/>
      <c r="F795" s="191"/>
      <c r="G795" s="169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</row>
    <row r="796" spans="1:59" ht="12.75" customHeight="1">
      <c r="A796" s="71"/>
      <c r="B796" s="71"/>
      <c r="C796" s="71"/>
      <c r="D796" s="71"/>
      <c r="E796" s="71"/>
      <c r="F796" s="191"/>
      <c r="G796" s="16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</row>
    <row r="797" spans="1:59" ht="12.75" customHeight="1">
      <c r="A797" s="71"/>
      <c r="B797" s="71"/>
      <c r="C797" s="71"/>
      <c r="D797" s="71"/>
      <c r="E797" s="71"/>
      <c r="F797" s="191"/>
      <c r="G797" s="169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</row>
    <row r="798" spans="1:59" ht="12.75" customHeight="1">
      <c r="A798" s="71"/>
      <c r="B798" s="71"/>
      <c r="C798" s="71"/>
      <c r="D798" s="71"/>
      <c r="E798" s="71"/>
      <c r="F798" s="191"/>
      <c r="G798" s="169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</row>
    <row r="799" spans="1:59" ht="12.75" customHeight="1">
      <c r="A799" s="71"/>
      <c r="B799" s="71"/>
      <c r="C799" s="71"/>
      <c r="D799" s="71"/>
      <c r="E799" s="71"/>
      <c r="F799" s="191"/>
      <c r="G799" s="169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</row>
    <row r="800" spans="1:59" ht="12.75" customHeight="1">
      <c r="A800" s="71"/>
      <c r="B800" s="71"/>
      <c r="C800" s="71"/>
      <c r="D800" s="71"/>
      <c r="E800" s="71"/>
      <c r="F800" s="191"/>
      <c r="G800" s="169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</row>
    <row r="801" spans="1:59" ht="12.75" customHeight="1">
      <c r="A801" s="71"/>
      <c r="B801" s="71"/>
      <c r="C801" s="71"/>
      <c r="D801" s="71"/>
      <c r="E801" s="71"/>
      <c r="F801" s="191"/>
      <c r="G801" s="169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</row>
    <row r="802" spans="1:59" ht="12.75" customHeight="1">
      <c r="A802" s="71"/>
      <c r="B802" s="71"/>
      <c r="C802" s="71"/>
      <c r="D802" s="71"/>
      <c r="E802" s="71"/>
      <c r="F802" s="191"/>
      <c r="G802" s="16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</row>
    <row r="803" spans="1:59" ht="12.75" customHeight="1">
      <c r="A803" s="71"/>
      <c r="B803" s="71"/>
      <c r="C803" s="71"/>
      <c r="D803" s="71"/>
      <c r="E803" s="71"/>
      <c r="F803" s="191"/>
      <c r="G803" s="169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</row>
    <row r="804" spans="1:59" ht="12.75" customHeight="1">
      <c r="A804" s="71"/>
      <c r="B804" s="71"/>
      <c r="C804" s="71"/>
      <c r="D804" s="71"/>
      <c r="E804" s="71"/>
      <c r="F804" s="191"/>
      <c r="G804" s="16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</row>
    <row r="805" spans="1:59" ht="12.75" customHeight="1">
      <c r="A805" s="71"/>
      <c r="B805" s="71"/>
      <c r="C805" s="71"/>
      <c r="D805" s="71"/>
      <c r="E805" s="71"/>
      <c r="F805" s="191"/>
      <c r="G805" s="169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</row>
    <row r="806" spans="1:59" ht="12.75" customHeight="1">
      <c r="A806" s="71"/>
      <c r="B806" s="71"/>
      <c r="C806" s="71"/>
      <c r="D806" s="71"/>
      <c r="E806" s="71"/>
      <c r="F806" s="191"/>
      <c r="G806" s="169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</row>
    <row r="807" spans="1:59" ht="12.75" customHeight="1">
      <c r="A807" s="71"/>
      <c r="B807" s="71"/>
      <c r="C807" s="71"/>
      <c r="D807" s="71"/>
      <c r="E807" s="71"/>
      <c r="F807" s="191"/>
      <c r="G807" s="169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</row>
    <row r="808" spans="1:59" ht="12.75" customHeight="1">
      <c r="A808" s="71"/>
      <c r="B808" s="71"/>
      <c r="C808" s="71"/>
      <c r="D808" s="71"/>
      <c r="E808" s="71"/>
      <c r="F808" s="191"/>
      <c r="G808" s="16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</row>
    <row r="809" spans="1:59" ht="12.75" customHeight="1">
      <c r="A809" s="71"/>
      <c r="B809" s="71"/>
      <c r="C809" s="71"/>
      <c r="D809" s="71"/>
      <c r="E809" s="71"/>
      <c r="F809" s="191"/>
      <c r="G809" s="169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</row>
    <row r="810" spans="1:59" ht="12.75" customHeight="1">
      <c r="A810" s="71"/>
      <c r="B810" s="71"/>
      <c r="C810" s="71"/>
      <c r="D810" s="71"/>
      <c r="E810" s="71"/>
      <c r="F810" s="191"/>
      <c r="G810" s="169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</row>
    <row r="811" spans="1:59" ht="12.75" customHeight="1">
      <c r="A811" s="71"/>
      <c r="B811" s="71"/>
      <c r="C811" s="71"/>
      <c r="D811" s="71"/>
      <c r="E811" s="71"/>
      <c r="F811" s="191"/>
      <c r="G811" s="169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</row>
    <row r="812" spans="1:59" ht="12.75" customHeight="1">
      <c r="A812" s="71"/>
      <c r="B812" s="71"/>
      <c r="C812" s="71"/>
      <c r="D812" s="71"/>
      <c r="E812" s="71"/>
      <c r="F812" s="191"/>
      <c r="G812" s="169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</row>
    <row r="813" spans="1:59" ht="12.75" customHeight="1">
      <c r="A813" s="71"/>
      <c r="B813" s="71"/>
      <c r="C813" s="71"/>
      <c r="D813" s="71"/>
      <c r="E813" s="71"/>
      <c r="F813" s="191"/>
      <c r="G813" s="169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</row>
    <row r="814" spans="1:59" ht="12.75" customHeight="1">
      <c r="A814" s="71"/>
      <c r="B814" s="71"/>
      <c r="C814" s="71"/>
      <c r="D814" s="71"/>
      <c r="E814" s="71"/>
      <c r="F814" s="191"/>
      <c r="G814" s="16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</row>
    <row r="815" spans="1:59" ht="12.75" customHeight="1">
      <c r="A815" s="71"/>
      <c r="B815" s="71"/>
      <c r="C815" s="71"/>
      <c r="D815" s="71"/>
      <c r="E815" s="71"/>
      <c r="F815" s="191"/>
      <c r="G815" s="169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</row>
    <row r="816" spans="1:59" ht="12.75" customHeight="1">
      <c r="A816" s="71"/>
      <c r="B816" s="71"/>
      <c r="C816" s="71"/>
      <c r="D816" s="71"/>
      <c r="E816" s="71"/>
      <c r="F816" s="191"/>
      <c r="G816" s="169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</row>
    <row r="817" spans="1:59" ht="12.75" customHeight="1">
      <c r="A817" s="71"/>
      <c r="B817" s="71"/>
      <c r="C817" s="71"/>
      <c r="D817" s="71"/>
      <c r="E817" s="71"/>
      <c r="F817" s="191"/>
      <c r="G817" s="16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</row>
    <row r="818" spans="1:59" ht="12.75" customHeight="1">
      <c r="A818" s="71"/>
      <c r="B818" s="71"/>
      <c r="C818" s="71"/>
      <c r="D818" s="71"/>
      <c r="E818" s="71"/>
      <c r="F818" s="191"/>
      <c r="G818" s="169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</row>
    <row r="819" spans="1:59" ht="12.75" customHeight="1">
      <c r="A819" s="71"/>
      <c r="B819" s="71"/>
      <c r="C819" s="71"/>
      <c r="D819" s="71"/>
      <c r="E819" s="71"/>
      <c r="F819" s="191"/>
      <c r="G819" s="169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</row>
    <row r="820" spans="1:59" ht="12.75" customHeight="1">
      <c r="A820" s="71"/>
      <c r="B820" s="71"/>
      <c r="C820" s="71"/>
      <c r="D820" s="71"/>
      <c r="E820" s="71"/>
      <c r="F820" s="191"/>
      <c r="G820" s="16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</row>
    <row r="821" spans="1:59" ht="12.75" customHeight="1">
      <c r="A821" s="71"/>
      <c r="B821" s="71"/>
      <c r="C821" s="71"/>
      <c r="D821" s="71"/>
      <c r="E821" s="71"/>
      <c r="F821" s="191"/>
      <c r="G821" s="16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</row>
    <row r="822" spans="1:59" ht="12.75" customHeight="1">
      <c r="A822" s="71"/>
      <c r="B822" s="71"/>
      <c r="C822" s="71"/>
      <c r="D822" s="71"/>
      <c r="E822" s="71"/>
      <c r="F822" s="191"/>
      <c r="G822" s="169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</row>
    <row r="823" spans="1:59" ht="12.75" customHeight="1">
      <c r="A823" s="71"/>
      <c r="B823" s="71"/>
      <c r="C823" s="71"/>
      <c r="D823" s="71"/>
      <c r="E823" s="71"/>
      <c r="F823" s="191"/>
      <c r="G823" s="16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</row>
    <row r="824" spans="1:59" ht="12.75" customHeight="1">
      <c r="A824" s="71"/>
      <c r="B824" s="71"/>
      <c r="C824" s="71"/>
      <c r="D824" s="71"/>
      <c r="E824" s="71"/>
      <c r="F824" s="191"/>
      <c r="G824" s="169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</row>
    <row r="825" spans="1:59" ht="12.75" customHeight="1">
      <c r="A825" s="71"/>
      <c r="B825" s="71"/>
      <c r="C825" s="71"/>
      <c r="D825" s="71"/>
      <c r="E825" s="71"/>
      <c r="F825" s="191"/>
      <c r="G825" s="169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</row>
    <row r="826" spans="1:59" ht="12.75" customHeight="1">
      <c r="A826" s="71"/>
      <c r="B826" s="71"/>
      <c r="C826" s="71"/>
      <c r="D826" s="71"/>
      <c r="E826" s="71"/>
      <c r="F826" s="191"/>
      <c r="G826" s="16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</row>
    <row r="827" spans="1:59" ht="12.75" customHeight="1">
      <c r="A827" s="71"/>
      <c r="B827" s="71"/>
      <c r="C827" s="71"/>
      <c r="D827" s="71"/>
      <c r="E827" s="71"/>
      <c r="F827" s="191"/>
      <c r="G827" s="16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</row>
    <row r="828" spans="1:59" ht="12.75" customHeight="1">
      <c r="A828" s="71"/>
      <c r="B828" s="71"/>
      <c r="C828" s="71"/>
      <c r="D828" s="71"/>
      <c r="E828" s="71"/>
      <c r="F828" s="191"/>
      <c r="G828" s="16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</row>
    <row r="829" spans="1:59" ht="12.75" customHeight="1">
      <c r="A829" s="71"/>
      <c r="B829" s="71"/>
      <c r="C829" s="71"/>
      <c r="D829" s="71"/>
      <c r="E829" s="71"/>
      <c r="F829" s="191"/>
      <c r="G829" s="16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</row>
    <row r="830" spans="1:59" ht="12.75" customHeight="1">
      <c r="A830" s="71"/>
      <c r="B830" s="71"/>
      <c r="C830" s="71"/>
      <c r="D830" s="71"/>
      <c r="E830" s="71"/>
      <c r="F830" s="191"/>
      <c r="G830" s="169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</row>
    <row r="831" spans="1:59" ht="12.75" customHeight="1">
      <c r="A831" s="71"/>
      <c r="B831" s="71"/>
      <c r="C831" s="71"/>
      <c r="D831" s="71"/>
      <c r="E831" s="71"/>
      <c r="F831" s="191"/>
      <c r="G831" s="169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</row>
    <row r="832" spans="1:59" ht="12.75" customHeight="1">
      <c r="A832" s="71"/>
      <c r="B832" s="71"/>
      <c r="C832" s="71"/>
      <c r="D832" s="71"/>
      <c r="E832" s="71"/>
      <c r="F832" s="191"/>
      <c r="G832" s="169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</row>
    <row r="833" spans="1:59" ht="12.75" customHeight="1">
      <c r="A833" s="71"/>
      <c r="B833" s="71"/>
      <c r="C833" s="71"/>
      <c r="D833" s="71"/>
      <c r="E833" s="71"/>
      <c r="F833" s="191"/>
      <c r="G833" s="16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</row>
    <row r="834" spans="1:59" ht="12.75" customHeight="1">
      <c r="A834" s="71"/>
      <c r="B834" s="71"/>
      <c r="C834" s="71"/>
      <c r="D834" s="71"/>
      <c r="E834" s="71"/>
      <c r="F834" s="191"/>
      <c r="G834" s="169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</row>
    <row r="835" spans="1:59" ht="12.75" customHeight="1">
      <c r="A835" s="71"/>
      <c r="B835" s="71"/>
      <c r="C835" s="71"/>
      <c r="D835" s="71"/>
      <c r="E835" s="71"/>
      <c r="F835" s="191"/>
      <c r="G835" s="16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</row>
    <row r="836" spans="1:59" ht="12.75" customHeight="1">
      <c r="A836" s="71"/>
      <c r="B836" s="71"/>
      <c r="C836" s="71"/>
      <c r="D836" s="71"/>
      <c r="E836" s="71"/>
      <c r="F836" s="191"/>
      <c r="G836" s="16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</row>
    <row r="837" spans="1:59" ht="12.75" customHeight="1">
      <c r="A837" s="71"/>
      <c r="B837" s="71"/>
      <c r="C837" s="71"/>
      <c r="D837" s="71"/>
      <c r="E837" s="71"/>
      <c r="F837" s="191"/>
      <c r="G837" s="169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</row>
    <row r="838" spans="1:59" ht="12.75" customHeight="1">
      <c r="A838" s="71"/>
      <c r="B838" s="71"/>
      <c r="C838" s="71"/>
      <c r="D838" s="71"/>
      <c r="E838" s="71"/>
      <c r="F838" s="191"/>
      <c r="G838" s="169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</row>
    <row r="839" spans="1:59" ht="12.75" customHeight="1">
      <c r="A839" s="71"/>
      <c r="B839" s="71"/>
      <c r="C839" s="71"/>
      <c r="D839" s="71"/>
      <c r="E839" s="71"/>
      <c r="F839" s="191"/>
      <c r="G839" s="16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</row>
    <row r="840" spans="1:59" ht="12.75" customHeight="1">
      <c r="A840" s="71"/>
      <c r="B840" s="71"/>
      <c r="C840" s="71"/>
      <c r="D840" s="71"/>
      <c r="E840" s="71"/>
      <c r="F840" s="191"/>
      <c r="G840" s="169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</row>
    <row r="841" spans="1:59" ht="12.75" customHeight="1">
      <c r="A841" s="71"/>
      <c r="B841" s="71"/>
      <c r="C841" s="71"/>
      <c r="D841" s="71"/>
      <c r="E841" s="71"/>
      <c r="F841" s="191"/>
      <c r="G841" s="169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</row>
    <row r="842" spans="1:59" ht="12.75" customHeight="1">
      <c r="A842" s="71"/>
      <c r="B842" s="71"/>
      <c r="C842" s="71"/>
      <c r="D842" s="71"/>
      <c r="E842" s="71"/>
      <c r="F842" s="191"/>
      <c r="G842" s="169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</row>
    <row r="843" spans="1:59" ht="12.75" customHeight="1">
      <c r="A843" s="71"/>
      <c r="B843" s="71"/>
      <c r="C843" s="71"/>
      <c r="D843" s="71"/>
      <c r="E843" s="71"/>
      <c r="F843" s="191"/>
      <c r="G843" s="169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</row>
    <row r="844" spans="1:59" ht="12.75" customHeight="1">
      <c r="A844" s="71"/>
      <c r="B844" s="71"/>
      <c r="C844" s="71"/>
      <c r="D844" s="71"/>
      <c r="E844" s="71"/>
      <c r="F844" s="191"/>
      <c r="G844" s="16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</row>
    <row r="845" spans="1:59" ht="12.75" customHeight="1">
      <c r="A845" s="71"/>
      <c r="B845" s="71"/>
      <c r="C845" s="71"/>
      <c r="D845" s="71"/>
      <c r="E845" s="71"/>
      <c r="F845" s="191"/>
      <c r="G845" s="169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</row>
    <row r="846" spans="1:59" ht="12.75" customHeight="1">
      <c r="A846" s="71"/>
      <c r="B846" s="71"/>
      <c r="C846" s="71"/>
      <c r="D846" s="71"/>
      <c r="E846" s="71"/>
      <c r="F846" s="191"/>
      <c r="G846" s="16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</row>
    <row r="847" spans="1:59" ht="12.75" customHeight="1">
      <c r="A847" s="71"/>
      <c r="B847" s="71"/>
      <c r="C847" s="71"/>
      <c r="D847" s="71"/>
      <c r="E847" s="71"/>
      <c r="F847" s="191"/>
      <c r="G847" s="169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</row>
    <row r="848" spans="1:59" ht="12.75" customHeight="1">
      <c r="A848" s="71"/>
      <c r="B848" s="71"/>
      <c r="C848" s="71"/>
      <c r="D848" s="71"/>
      <c r="E848" s="71"/>
      <c r="F848" s="191"/>
      <c r="G848" s="169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</row>
    <row r="849" spans="1:59" ht="12.75" customHeight="1">
      <c r="A849" s="71"/>
      <c r="B849" s="71"/>
      <c r="C849" s="71"/>
      <c r="D849" s="71"/>
      <c r="E849" s="71"/>
      <c r="F849" s="191"/>
      <c r="G849" s="169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</row>
    <row r="850" spans="1:59" ht="12.75" customHeight="1">
      <c r="A850" s="71"/>
      <c r="B850" s="71"/>
      <c r="C850" s="71"/>
      <c r="D850" s="71"/>
      <c r="E850" s="71"/>
      <c r="F850" s="191"/>
      <c r="G850" s="16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</row>
    <row r="851" spans="1:59" ht="12.75" customHeight="1">
      <c r="A851" s="71"/>
      <c r="B851" s="71"/>
      <c r="C851" s="71"/>
      <c r="D851" s="71"/>
      <c r="E851" s="71"/>
      <c r="F851" s="191"/>
      <c r="G851" s="169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</row>
    <row r="852" spans="1:59" ht="12.75" customHeight="1">
      <c r="A852" s="71"/>
      <c r="B852" s="71"/>
      <c r="C852" s="71"/>
      <c r="D852" s="71"/>
      <c r="E852" s="71"/>
      <c r="F852" s="191"/>
      <c r="G852" s="16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</row>
    <row r="853" spans="1:59" ht="12.75" customHeight="1">
      <c r="A853" s="71"/>
      <c r="B853" s="71"/>
      <c r="C853" s="71"/>
      <c r="D853" s="71"/>
      <c r="E853" s="71"/>
      <c r="F853" s="191"/>
      <c r="G853" s="169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</row>
    <row r="854" spans="1:59" ht="12.75" customHeight="1">
      <c r="A854" s="71"/>
      <c r="B854" s="71"/>
      <c r="C854" s="71"/>
      <c r="D854" s="71"/>
      <c r="E854" s="71"/>
      <c r="F854" s="191"/>
      <c r="G854" s="169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</row>
    <row r="855" spans="1:59" ht="12.75" customHeight="1">
      <c r="A855" s="71"/>
      <c r="B855" s="71"/>
      <c r="C855" s="71"/>
      <c r="D855" s="71"/>
      <c r="E855" s="71"/>
      <c r="F855" s="191"/>
      <c r="G855" s="169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</row>
    <row r="856" spans="1:59" ht="12.75" customHeight="1">
      <c r="A856" s="71"/>
      <c r="B856" s="71"/>
      <c r="C856" s="71"/>
      <c r="D856" s="71"/>
      <c r="E856" s="71"/>
      <c r="F856" s="191"/>
      <c r="G856" s="16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</row>
    <row r="857" spans="1:59" ht="12.75" customHeight="1">
      <c r="A857" s="71"/>
      <c r="B857" s="71"/>
      <c r="C857" s="71"/>
      <c r="D857" s="71"/>
      <c r="E857" s="71"/>
      <c r="F857" s="191"/>
      <c r="G857" s="169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</row>
    <row r="858" spans="1:59" ht="12.75" customHeight="1">
      <c r="A858" s="71"/>
      <c r="B858" s="71"/>
      <c r="C858" s="71"/>
      <c r="D858" s="71"/>
      <c r="E858" s="71"/>
      <c r="F858" s="191"/>
      <c r="G858" s="169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</row>
    <row r="859" spans="1:59" ht="12.75" customHeight="1">
      <c r="A859" s="71"/>
      <c r="B859" s="71"/>
      <c r="C859" s="71"/>
      <c r="D859" s="71"/>
      <c r="E859" s="71"/>
      <c r="F859" s="191"/>
      <c r="G859" s="16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</row>
    <row r="860" spans="1:59" ht="12.75" customHeight="1">
      <c r="A860" s="71"/>
      <c r="B860" s="71"/>
      <c r="C860" s="71"/>
      <c r="D860" s="71"/>
      <c r="E860" s="71"/>
      <c r="F860" s="191"/>
      <c r="G860" s="16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</row>
    <row r="861" spans="1:59" ht="12.75" customHeight="1">
      <c r="A861" s="71"/>
      <c r="B861" s="71"/>
      <c r="C861" s="71"/>
      <c r="D861" s="71"/>
      <c r="E861" s="71"/>
      <c r="F861" s="191"/>
      <c r="G861" s="16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</row>
    <row r="862" spans="1:59" ht="12.75" customHeight="1">
      <c r="A862" s="71"/>
      <c r="B862" s="71"/>
      <c r="C862" s="71"/>
      <c r="D862" s="71"/>
      <c r="E862" s="71"/>
      <c r="F862" s="191"/>
      <c r="G862" s="16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</row>
    <row r="863" spans="1:59" ht="12.75" customHeight="1">
      <c r="A863" s="71"/>
      <c r="B863" s="71"/>
      <c r="C863" s="71"/>
      <c r="D863" s="71"/>
      <c r="E863" s="71"/>
      <c r="F863" s="191"/>
      <c r="G863" s="16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</row>
    <row r="864" spans="1:59" ht="12.75" customHeight="1">
      <c r="A864" s="71"/>
      <c r="B864" s="71"/>
      <c r="C864" s="71"/>
      <c r="D864" s="71"/>
      <c r="E864" s="71"/>
      <c r="F864" s="191"/>
      <c r="G864" s="16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</row>
    <row r="865" spans="1:59" ht="12.75" customHeight="1">
      <c r="A865" s="71"/>
      <c r="B865" s="71"/>
      <c r="C865" s="71"/>
      <c r="D865" s="71"/>
      <c r="E865" s="71"/>
      <c r="F865" s="191"/>
      <c r="G865" s="16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</row>
    <row r="866" spans="1:59" ht="12.75" customHeight="1">
      <c r="A866" s="71"/>
      <c r="B866" s="71"/>
      <c r="C866" s="71"/>
      <c r="D866" s="71"/>
      <c r="E866" s="71"/>
      <c r="F866" s="191"/>
      <c r="G866" s="169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</row>
    <row r="867" spans="1:59" ht="12.75" customHeight="1">
      <c r="A867" s="71"/>
      <c r="B867" s="71"/>
      <c r="C867" s="71"/>
      <c r="D867" s="71"/>
      <c r="E867" s="71"/>
      <c r="F867" s="191"/>
      <c r="G867" s="169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</row>
    <row r="868" spans="1:59" ht="12.75" customHeight="1">
      <c r="A868" s="71"/>
      <c r="B868" s="71"/>
      <c r="C868" s="71"/>
      <c r="D868" s="71"/>
      <c r="E868" s="71"/>
      <c r="F868" s="191"/>
      <c r="G868" s="169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</row>
    <row r="869" spans="1:59" ht="12.75" customHeight="1">
      <c r="A869" s="71"/>
      <c r="B869" s="71"/>
      <c r="C869" s="71"/>
      <c r="D869" s="71"/>
      <c r="E869" s="71"/>
      <c r="F869" s="191"/>
      <c r="G869" s="16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</row>
    <row r="870" spans="1:59" ht="12.75" customHeight="1">
      <c r="A870" s="71"/>
      <c r="B870" s="71"/>
      <c r="C870" s="71"/>
      <c r="D870" s="71"/>
      <c r="E870" s="71"/>
      <c r="F870" s="191"/>
      <c r="G870" s="169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</row>
    <row r="871" spans="1:59" ht="12.75" customHeight="1">
      <c r="A871" s="71"/>
      <c r="B871" s="71"/>
      <c r="C871" s="71"/>
      <c r="D871" s="71"/>
      <c r="E871" s="71"/>
      <c r="F871" s="191"/>
      <c r="G871" s="169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</row>
    <row r="872" spans="1:59" ht="12.75" customHeight="1">
      <c r="A872" s="71"/>
      <c r="B872" s="71"/>
      <c r="C872" s="71"/>
      <c r="D872" s="71"/>
      <c r="E872" s="71"/>
      <c r="F872" s="191"/>
      <c r="G872" s="169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</row>
    <row r="873" spans="1:59" ht="12.75" customHeight="1">
      <c r="A873" s="71"/>
      <c r="B873" s="71"/>
      <c r="C873" s="71"/>
      <c r="D873" s="71"/>
      <c r="E873" s="71"/>
      <c r="F873" s="191"/>
      <c r="G873" s="169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</row>
    <row r="874" spans="1:59" ht="12.75" customHeight="1">
      <c r="A874" s="71"/>
      <c r="B874" s="71"/>
      <c r="C874" s="71"/>
      <c r="D874" s="71"/>
      <c r="E874" s="71"/>
      <c r="F874" s="191"/>
      <c r="G874" s="169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</row>
    <row r="875" spans="1:59" ht="12.75" customHeight="1">
      <c r="A875" s="71"/>
      <c r="B875" s="71"/>
      <c r="C875" s="71"/>
      <c r="D875" s="71"/>
      <c r="E875" s="71"/>
      <c r="F875" s="191"/>
      <c r="G875" s="16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</row>
    <row r="876" spans="1:59" ht="12.75" customHeight="1">
      <c r="A876" s="71"/>
      <c r="B876" s="71"/>
      <c r="C876" s="71"/>
      <c r="D876" s="71"/>
      <c r="E876" s="71"/>
      <c r="F876" s="191"/>
      <c r="G876" s="169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</row>
    <row r="877" spans="1:59" ht="12.75" customHeight="1">
      <c r="A877" s="71"/>
      <c r="B877" s="71"/>
      <c r="C877" s="71"/>
      <c r="D877" s="71"/>
      <c r="E877" s="71"/>
      <c r="F877" s="191"/>
      <c r="G877" s="169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</row>
    <row r="878" spans="1:59" ht="12.75" customHeight="1">
      <c r="A878" s="71"/>
      <c r="B878" s="71"/>
      <c r="C878" s="71"/>
      <c r="D878" s="71"/>
      <c r="E878" s="71"/>
      <c r="F878" s="191"/>
      <c r="G878" s="169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</row>
    <row r="879" spans="1:59" ht="12.75" customHeight="1">
      <c r="A879" s="71"/>
      <c r="B879" s="71"/>
      <c r="C879" s="71"/>
      <c r="D879" s="71"/>
      <c r="E879" s="71"/>
      <c r="F879" s="191"/>
      <c r="G879" s="169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</row>
    <row r="880" spans="1:59" ht="12.75" customHeight="1">
      <c r="A880" s="71"/>
      <c r="B880" s="71"/>
      <c r="C880" s="71"/>
      <c r="D880" s="71"/>
      <c r="E880" s="71"/>
      <c r="F880" s="191"/>
      <c r="G880" s="169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</row>
    <row r="881" spans="1:59" ht="12.75" customHeight="1">
      <c r="A881" s="71"/>
      <c r="B881" s="71"/>
      <c r="C881" s="71"/>
      <c r="D881" s="71"/>
      <c r="E881" s="71"/>
      <c r="F881" s="191"/>
      <c r="G881" s="16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</row>
    <row r="882" spans="1:59" ht="12.75" customHeight="1">
      <c r="A882" s="71"/>
      <c r="B882" s="71"/>
      <c r="C882" s="71"/>
      <c r="D882" s="71"/>
      <c r="E882" s="71"/>
      <c r="F882" s="191"/>
      <c r="G882" s="169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</row>
    <row r="883" spans="1:59" ht="12.75" customHeight="1">
      <c r="A883" s="71"/>
      <c r="B883" s="71"/>
      <c r="C883" s="71"/>
      <c r="D883" s="71"/>
      <c r="E883" s="71"/>
      <c r="F883" s="191"/>
      <c r="G883" s="16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</row>
    <row r="884" spans="1:59" ht="12.75" customHeight="1">
      <c r="A884" s="71"/>
      <c r="B884" s="71"/>
      <c r="C884" s="71"/>
      <c r="D884" s="71"/>
      <c r="E884" s="71"/>
      <c r="F884" s="191"/>
      <c r="G884" s="16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</row>
    <row r="885" spans="1:59" ht="12.75" customHeight="1">
      <c r="A885" s="71"/>
      <c r="B885" s="71"/>
      <c r="C885" s="71"/>
      <c r="D885" s="71"/>
      <c r="E885" s="71"/>
      <c r="F885" s="191"/>
      <c r="G885" s="16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</row>
    <row r="886" spans="1:59" ht="12.75" customHeight="1">
      <c r="A886" s="71"/>
      <c r="B886" s="71"/>
      <c r="C886" s="71"/>
      <c r="D886" s="71"/>
      <c r="E886" s="71"/>
      <c r="F886" s="191"/>
      <c r="G886" s="16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</row>
    <row r="887" spans="1:59" ht="12.75" customHeight="1">
      <c r="A887" s="71"/>
      <c r="B887" s="71"/>
      <c r="C887" s="71"/>
      <c r="D887" s="71"/>
      <c r="E887" s="71"/>
      <c r="F887" s="191"/>
      <c r="G887" s="16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</row>
    <row r="888" spans="1:59" ht="12.75" customHeight="1">
      <c r="A888" s="71"/>
      <c r="B888" s="71"/>
      <c r="C888" s="71"/>
      <c r="D888" s="71"/>
      <c r="E888" s="71"/>
      <c r="F888" s="191"/>
      <c r="G888" s="16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</row>
    <row r="889" spans="1:59" ht="12.75" customHeight="1">
      <c r="A889" s="71"/>
      <c r="B889" s="71"/>
      <c r="C889" s="71"/>
      <c r="D889" s="71"/>
      <c r="E889" s="71"/>
      <c r="F889" s="191"/>
      <c r="G889" s="16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</row>
    <row r="890" spans="1:59" ht="12.75" customHeight="1">
      <c r="A890" s="71"/>
      <c r="B890" s="71"/>
      <c r="C890" s="71"/>
      <c r="D890" s="71"/>
      <c r="E890" s="71"/>
      <c r="F890" s="191"/>
      <c r="G890" s="16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</row>
    <row r="891" spans="1:59" ht="12.75" customHeight="1">
      <c r="A891" s="71"/>
      <c r="B891" s="71"/>
      <c r="C891" s="71"/>
      <c r="D891" s="71"/>
      <c r="E891" s="71"/>
      <c r="F891" s="191"/>
      <c r="G891" s="16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</row>
    <row r="892" spans="1:59" ht="12.75" customHeight="1">
      <c r="A892" s="71"/>
      <c r="B892" s="71"/>
      <c r="C892" s="71"/>
      <c r="D892" s="71"/>
      <c r="E892" s="71"/>
      <c r="F892" s="191"/>
      <c r="G892" s="169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</row>
    <row r="893" spans="1:59" ht="12.75" customHeight="1">
      <c r="A893" s="71"/>
      <c r="B893" s="71"/>
      <c r="C893" s="71"/>
      <c r="D893" s="71"/>
      <c r="E893" s="71"/>
      <c r="F893" s="191"/>
      <c r="G893" s="16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</row>
    <row r="894" spans="1:59" ht="12.75" customHeight="1">
      <c r="A894" s="71"/>
      <c r="B894" s="71"/>
      <c r="C894" s="71"/>
      <c r="D894" s="71"/>
      <c r="E894" s="71"/>
      <c r="F894" s="191"/>
      <c r="G894" s="16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</row>
    <row r="895" spans="1:59" ht="12.75" customHeight="1">
      <c r="A895" s="71"/>
      <c r="B895" s="71"/>
      <c r="C895" s="71"/>
      <c r="D895" s="71"/>
      <c r="E895" s="71"/>
      <c r="F895" s="191"/>
      <c r="G895" s="16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</row>
    <row r="896" spans="1:59" ht="12.75" customHeight="1">
      <c r="A896" s="71"/>
      <c r="B896" s="71"/>
      <c r="C896" s="71"/>
      <c r="D896" s="71"/>
      <c r="E896" s="71"/>
      <c r="F896" s="191"/>
      <c r="G896" s="16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</row>
    <row r="897" spans="1:59" ht="12.75" customHeight="1">
      <c r="A897" s="71"/>
      <c r="B897" s="71"/>
      <c r="C897" s="71"/>
      <c r="D897" s="71"/>
      <c r="E897" s="71"/>
      <c r="F897" s="191"/>
      <c r="G897" s="16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</row>
    <row r="898" spans="1:59" ht="12.75" customHeight="1">
      <c r="A898" s="71"/>
      <c r="B898" s="71"/>
      <c r="C898" s="71"/>
      <c r="D898" s="71"/>
      <c r="E898" s="71"/>
      <c r="F898" s="191"/>
      <c r="G898" s="16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</row>
    <row r="899" spans="1:59" ht="12.75" customHeight="1">
      <c r="A899" s="71"/>
      <c r="B899" s="71"/>
      <c r="C899" s="71"/>
      <c r="D899" s="71"/>
      <c r="E899" s="71"/>
      <c r="F899" s="191"/>
      <c r="G899" s="16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</row>
    <row r="900" spans="1:59" ht="12.75" customHeight="1">
      <c r="A900" s="71"/>
      <c r="B900" s="71"/>
      <c r="C900" s="71"/>
      <c r="D900" s="71"/>
      <c r="E900" s="71"/>
      <c r="F900" s="191"/>
      <c r="G900" s="16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</row>
    <row r="901" spans="1:59" ht="12.75" customHeight="1">
      <c r="A901" s="71"/>
      <c r="B901" s="71"/>
      <c r="C901" s="71"/>
      <c r="D901" s="71"/>
      <c r="E901" s="71"/>
      <c r="F901" s="191"/>
      <c r="G901" s="16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</row>
    <row r="902" spans="1:59" ht="12.75" customHeight="1">
      <c r="A902" s="71"/>
      <c r="B902" s="71"/>
      <c r="C902" s="71"/>
      <c r="D902" s="71"/>
      <c r="E902" s="71"/>
      <c r="F902" s="191"/>
      <c r="G902" s="16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</row>
    <row r="903" spans="1:59" ht="12.75" customHeight="1">
      <c r="A903" s="71"/>
      <c r="B903" s="71"/>
      <c r="C903" s="71"/>
      <c r="D903" s="71"/>
      <c r="E903" s="71"/>
      <c r="F903" s="191"/>
      <c r="G903" s="16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</row>
    <row r="904" spans="1:59" ht="12.75" customHeight="1">
      <c r="A904" s="71"/>
      <c r="B904" s="71"/>
      <c r="C904" s="71"/>
      <c r="D904" s="71"/>
      <c r="E904" s="71"/>
      <c r="F904" s="191"/>
      <c r="G904" s="169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</row>
    <row r="905" spans="1:59" ht="12.75" customHeight="1">
      <c r="A905" s="71"/>
      <c r="B905" s="71"/>
      <c r="C905" s="71"/>
      <c r="D905" s="71"/>
      <c r="E905" s="71"/>
      <c r="F905" s="191"/>
      <c r="G905" s="169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</row>
    <row r="906" spans="1:59" ht="12.75" customHeight="1">
      <c r="A906" s="71"/>
      <c r="B906" s="71"/>
      <c r="C906" s="71"/>
      <c r="D906" s="71"/>
      <c r="E906" s="71"/>
      <c r="F906" s="191"/>
      <c r="G906" s="169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</row>
    <row r="907" spans="1:59" ht="12.75" customHeight="1">
      <c r="A907" s="71"/>
      <c r="B907" s="71"/>
      <c r="C907" s="71"/>
      <c r="D907" s="71"/>
      <c r="E907" s="71"/>
      <c r="F907" s="191"/>
      <c r="G907" s="16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</row>
    <row r="908" spans="1:59" ht="12.75" customHeight="1">
      <c r="A908" s="71"/>
      <c r="B908" s="71"/>
      <c r="C908" s="71"/>
      <c r="D908" s="71"/>
      <c r="E908" s="71"/>
      <c r="F908" s="191"/>
      <c r="G908" s="16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</row>
    <row r="909" spans="1:59" ht="12.75" customHeight="1">
      <c r="A909" s="71"/>
      <c r="B909" s="71"/>
      <c r="C909" s="71"/>
      <c r="D909" s="71"/>
      <c r="E909" s="71"/>
      <c r="F909" s="191"/>
      <c r="G909" s="169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</row>
    <row r="910" spans="1:59" ht="12.75" customHeight="1">
      <c r="A910" s="71"/>
      <c r="B910" s="71"/>
      <c r="C910" s="71"/>
      <c r="D910" s="71"/>
      <c r="E910" s="71"/>
      <c r="F910" s="191"/>
      <c r="G910" s="16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</row>
    <row r="911" spans="1:59" ht="12.75" customHeight="1">
      <c r="A911" s="71"/>
      <c r="B911" s="71"/>
      <c r="C911" s="71"/>
      <c r="D911" s="71"/>
      <c r="E911" s="71"/>
      <c r="F911" s="191"/>
      <c r="G911" s="169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</row>
    <row r="912" spans="1:59" ht="12.75" customHeight="1">
      <c r="A912" s="71"/>
      <c r="B912" s="71"/>
      <c r="C912" s="71"/>
      <c r="D912" s="71"/>
      <c r="E912" s="71"/>
      <c r="F912" s="191"/>
      <c r="G912" s="169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</row>
    <row r="913" spans="1:59" ht="12.75" customHeight="1">
      <c r="A913" s="71"/>
      <c r="B913" s="71"/>
      <c r="C913" s="71"/>
      <c r="D913" s="71"/>
      <c r="E913" s="71"/>
      <c r="F913" s="191"/>
      <c r="G913" s="169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</row>
    <row r="914" spans="1:59" ht="12.75" customHeight="1">
      <c r="A914" s="71"/>
      <c r="B914" s="71"/>
      <c r="C914" s="71"/>
      <c r="D914" s="71"/>
      <c r="E914" s="71"/>
      <c r="F914" s="191"/>
      <c r="G914" s="16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</row>
    <row r="915" spans="1:59" ht="12.75" customHeight="1">
      <c r="A915" s="71"/>
      <c r="B915" s="71"/>
      <c r="C915" s="71"/>
      <c r="D915" s="71"/>
      <c r="E915" s="71"/>
      <c r="F915" s="191"/>
      <c r="G915" s="16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</row>
    <row r="916" spans="1:59" ht="12.75" customHeight="1">
      <c r="A916" s="71"/>
      <c r="B916" s="71"/>
      <c r="C916" s="71"/>
      <c r="D916" s="71"/>
      <c r="E916" s="71"/>
      <c r="F916" s="191"/>
      <c r="G916" s="169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</row>
    <row r="917" spans="1:59" ht="12.75" customHeight="1">
      <c r="A917" s="71"/>
      <c r="B917" s="71"/>
      <c r="C917" s="71"/>
      <c r="D917" s="71"/>
      <c r="E917" s="71"/>
      <c r="F917" s="191"/>
      <c r="G917" s="169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</row>
    <row r="918" spans="1:59" ht="12.75" customHeight="1">
      <c r="A918" s="71"/>
      <c r="B918" s="71"/>
      <c r="C918" s="71"/>
      <c r="D918" s="71"/>
      <c r="E918" s="71"/>
      <c r="F918" s="191"/>
      <c r="G918" s="169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</row>
    <row r="919" spans="1:59" ht="12.75" customHeight="1">
      <c r="A919" s="71"/>
      <c r="B919" s="71"/>
      <c r="C919" s="71"/>
      <c r="D919" s="71"/>
      <c r="E919" s="71"/>
      <c r="F919" s="191"/>
      <c r="G919" s="169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</row>
    <row r="920" spans="1:59" ht="12.75" customHeight="1">
      <c r="A920" s="71"/>
      <c r="B920" s="71"/>
      <c r="C920" s="71"/>
      <c r="D920" s="71"/>
      <c r="E920" s="71"/>
      <c r="F920" s="191"/>
      <c r="G920" s="16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</row>
    <row r="921" spans="1:59" ht="12.75" customHeight="1">
      <c r="A921" s="71"/>
      <c r="B921" s="71"/>
      <c r="C921" s="71"/>
      <c r="D921" s="71"/>
      <c r="E921" s="71"/>
      <c r="F921" s="191"/>
      <c r="G921" s="169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</row>
    <row r="922" spans="1:59" ht="12.75" customHeight="1">
      <c r="A922" s="71"/>
      <c r="B922" s="71"/>
      <c r="C922" s="71"/>
      <c r="D922" s="71"/>
      <c r="E922" s="71"/>
      <c r="F922" s="191"/>
      <c r="G922" s="16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</row>
    <row r="923" spans="1:59" ht="12.75" customHeight="1">
      <c r="A923" s="71"/>
      <c r="B923" s="71"/>
      <c r="C923" s="71"/>
      <c r="D923" s="71"/>
      <c r="E923" s="71"/>
      <c r="F923" s="191"/>
      <c r="G923" s="169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</row>
    <row r="924" spans="1:59" ht="12.75" customHeight="1">
      <c r="A924" s="71"/>
      <c r="B924" s="71"/>
      <c r="C924" s="71"/>
      <c r="D924" s="71"/>
      <c r="E924" s="71"/>
      <c r="F924" s="191"/>
      <c r="G924" s="169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</row>
    <row r="925" spans="1:59" ht="12.75" customHeight="1">
      <c r="A925" s="71"/>
      <c r="B925" s="71"/>
      <c r="C925" s="71"/>
      <c r="D925" s="71"/>
      <c r="E925" s="71"/>
      <c r="F925" s="191"/>
      <c r="G925" s="169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</row>
    <row r="926" spans="1:59" ht="12.75" customHeight="1">
      <c r="A926" s="71"/>
      <c r="B926" s="71"/>
      <c r="C926" s="71"/>
      <c r="D926" s="71"/>
      <c r="E926" s="71"/>
      <c r="F926" s="191"/>
      <c r="G926" s="16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</row>
    <row r="927" spans="1:59" ht="12.75" customHeight="1">
      <c r="A927" s="71"/>
      <c r="B927" s="71"/>
      <c r="C927" s="71"/>
      <c r="D927" s="71"/>
      <c r="E927" s="71"/>
      <c r="F927" s="191"/>
      <c r="G927" s="16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</row>
    <row r="928" spans="1:59" ht="12.75" customHeight="1">
      <c r="A928" s="71"/>
      <c r="B928" s="71"/>
      <c r="C928" s="71"/>
      <c r="D928" s="71"/>
      <c r="E928" s="71"/>
      <c r="F928" s="191"/>
      <c r="G928" s="169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</row>
    <row r="929" spans="1:59" ht="12.75" customHeight="1">
      <c r="A929" s="71"/>
      <c r="B929" s="71"/>
      <c r="C929" s="71"/>
      <c r="D929" s="71"/>
      <c r="E929" s="71"/>
      <c r="F929" s="191"/>
      <c r="G929" s="16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</row>
    <row r="930" spans="1:59" ht="12.75" customHeight="1">
      <c r="A930" s="71"/>
      <c r="B930" s="71"/>
      <c r="C930" s="71"/>
      <c r="D930" s="71"/>
      <c r="E930" s="71"/>
      <c r="F930" s="191"/>
      <c r="G930" s="169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</row>
    <row r="931" spans="1:59" ht="12.75" customHeight="1">
      <c r="A931" s="71"/>
      <c r="B931" s="71"/>
      <c r="C931" s="71"/>
      <c r="D931" s="71"/>
      <c r="E931" s="71"/>
      <c r="F931" s="191"/>
      <c r="G931" s="169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</row>
    <row r="932" spans="1:59" ht="12.75" customHeight="1">
      <c r="A932" s="71"/>
      <c r="B932" s="71"/>
      <c r="C932" s="71"/>
      <c r="D932" s="71"/>
      <c r="E932" s="71"/>
      <c r="F932" s="191"/>
      <c r="G932" s="169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</row>
    <row r="933" spans="1:59" ht="12.75" customHeight="1">
      <c r="A933" s="71"/>
      <c r="B933" s="71"/>
      <c r="C933" s="71"/>
      <c r="D933" s="71"/>
      <c r="E933" s="71"/>
      <c r="F933" s="191"/>
      <c r="G933" s="16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</row>
    <row r="934" spans="1:59" ht="12.75" customHeight="1">
      <c r="A934" s="71"/>
      <c r="B934" s="71"/>
      <c r="C934" s="71"/>
      <c r="D934" s="71"/>
      <c r="E934" s="71"/>
      <c r="F934" s="191"/>
      <c r="G934" s="169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</row>
    <row r="935" spans="1:59" ht="12.75" customHeight="1">
      <c r="A935" s="71"/>
      <c r="B935" s="71"/>
      <c r="C935" s="71"/>
      <c r="D935" s="71"/>
      <c r="E935" s="71"/>
      <c r="F935" s="191"/>
      <c r="G935" s="169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</row>
    <row r="936" spans="1:59" ht="12.75" customHeight="1">
      <c r="A936" s="71"/>
      <c r="B936" s="71"/>
      <c r="C936" s="71"/>
      <c r="D936" s="71"/>
      <c r="E936" s="71"/>
      <c r="F936" s="191"/>
      <c r="G936" s="169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</row>
    <row r="937" spans="1:59" ht="12.75" customHeight="1">
      <c r="A937" s="71"/>
      <c r="B937" s="71"/>
      <c r="C937" s="71"/>
      <c r="D937" s="71"/>
      <c r="E937" s="71"/>
      <c r="F937" s="191"/>
      <c r="G937" s="169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</row>
    <row r="938" spans="1:59" ht="12.75" customHeight="1">
      <c r="A938" s="71"/>
      <c r="B938" s="71"/>
      <c r="C938" s="71"/>
      <c r="D938" s="71"/>
      <c r="E938" s="71"/>
      <c r="F938" s="191"/>
      <c r="G938" s="169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</row>
    <row r="939" spans="1:59" ht="12.75" customHeight="1">
      <c r="A939" s="71"/>
      <c r="B939" s="71"/>
      <c r="C939" s="71"/>
      <c r="D939" s="71"/>
      <c r="E939" s="71"/>
      <c r="F939" s="191"/>
      <c r="G939" s="16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</row>
    <row r="940" spans="1:59" ht="12.75" customHeight="1">
      <c r="A940" s="71"/>
      <c r="B940" s="71"/>
      <c r="C940" s="71"/>
      <c r="D940" s="71"/>
      <c r="E940" s="71"/>
      <c r="F940" s="191"/>
      <c r="G940" s="169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</row>
    <row r="941" spans="1:59" ht="12.75" customHeight="1">
      <c r="A941" s="71"/>
      <c r="B941" s="71"/>
      <c r="C941" s="71"/>
      <c r="D941" s="71"/>
      <c r="E941" s="71"/>
      <c r="F941" s="191"/>
      <c r="G941" s="169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</row>
    <row r="942" spans="1:59" ht="12.75" customHeight="1">
      <c r="A942" s="71"/>
      <c r="B942" s="71"/>
      <c r="C942" s="71"/>
      <c r="D942" s="71"/>
      <c r="E942" s="71"/>
      <c r="F942" s="191"/>
      <c r="G942" s="16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</row>
    <row r="943" spans="1:59" ht="12.75" customHeight="1">
      <c r="A943" s="71"/>
      <c r="B943" s="71"/>
      <c r="C943" s="71"/>
      <c r="D943" s="71"/>
      <c r="E943" s="71"/>
      <c r="F943" s="191"/>
      <c r="G943" s="16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</row>
    <row r="944" spans="1:59" ht="12.75" customHeight="1">
      <c r="A944" s="71"/>
      <c r="B944" s="71"/>
      <c r="C944" s="71"/>
      <c r="D944" s="71"/>
      <c r="E944" s="71"/>
      <c r="F944" s="191"/>
      <c r="G944" s="16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</row>
    <row r="945" spans="1:59" ht="12.75" customHeight="1">
      <c r="A945" s="71"/>
      <c r="B945" s="71"/>
      <c r="C945" s="71"/>
      <c r="D945" s="71"/>
      <c r="E945" s="71"/>
      <c r="F945" s="191"/>
      <c r="G945" s="16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</row>
    <row r="946" spans="1:59" ht="12.75" customHeight="1">
      <c r="A946" s="71"/>
      <c r="B946" s="71"/>
      <c r="C946" s="71"/>
      <c r="D946" s="71"/>
      <c r="E946" s="71"/>
      <c r="F946" s="191"/>
      <c r="G946" s="169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</row>
    <row r="947" spans="1:59" ht="12.75" customHeight="1">
      <c r="A947" s="71"/>
      <c r="B947" s="71"/>
      <c r="C947" s="71"/>
      <c r="D947" s="71"/>
      <c r="E947" s="71"/>
      <c r="F947" s="191"/>
      <c r="G947" s="16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</row>
    <row r="948" spans="1:59" ht="12.75" customHeight="1">
      <c r="A948" s="71"/>
      <c r="B948" s="71"/>
      <c r="C948" s="71"/>
      <c r="D948" s="71"/>
      <c r="E948" s="71"/>
      <c r="F948" s="191"/>
      <c r="G948" s="169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</row>
    <row r="949" spans="1:59" ht="12.75" customHeight="1">
      <c r="A949" s="71"/>
      <c r="B949" s="71"/>
      <c r="C949" s="71"/>
      <c r="D949" s="71"/>
      <c r="E949" s="71"/>
      <c r="F949" s="191"/>
      <c r="G949" s="16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</row>
    <row r="950" spans="1:59" ht="12.75" customHeight="1">
      <c r="A950" s="71"/>
      <c r="B950" s="71"/>
      <c r="C950" s="71"/>
      <c r="D950" s="71"/>
      <c r="E950" s="71"/>
      <c r="F950" s="191"/>
      <c r="G950" s="169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</row>
    <row r="951" spans="1:59" ht="12.75" customHeight="1">
      <c r="A951" s="71"/>
      <c r="B951" s="71"/>
      <c r="C951" s="71"/>
      <c r="D951" s="71"/>
      <c r="E951" s="71"/>
      <c r="F951" s="191"/>
      <c r="G951" s="169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</row>
    <row r="952" spans="1:59" ht="12.75" customHeight="1">
      <c r="A952" s="71"/>
      <c r="B952" s="71"/>
      <c r="C952" s="71"/>
      <c r="D952" s="71"/>
      <c r="E952" s="71"/>
      <c r="F952" s="191"/>
      <c r="G952" s="16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</row>
    <row r="953" spans="1:59" ht="12.75" customHeight="1">
      <c r="A953" s="71"/>
      <c r="B953" s="71"/>
      <c r="C953" s="71"/>
      <c r="D953" s="71"/>
      <c r="E953" s="71"/>
      <c r="F953" s="191"/>
      <c r="G953" s="16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</row>
    <row r="954" spans="1:59" ht="12.75" customHeight="1">
      <c r="A954" s="71"/>
      <c r="B954" s="71"/>
      <c r="C954" s="71"/>
      <c r="D954" s="71"/>
      <c r="E954" s="71"/>
      <c r="F954" s="191"/>
      <c r="G954" s="16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</row>
    <row r="955" spans="1:59" ht="12.75" customHeight="1">
      <c r="A955" s="71"/>
      <c r="B955" s="71"/>
      <c r="C955" s="71"/>
      <c r="D955" s="71"/>
      <c r="E955" s="71"/>
      <c r="F955" s="191"/>
      <c r="G955" s="169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</row>
    <row r="956" spans="1:59" ht="12.75" customHeight="1">
      <c r="A956" s="71"/>
      <c r="B956" s="71"/>
      <c r="C956" s="71"/>
      <c r="D956" s="71"/>
      <c r="E956" s="71"/>
      <c r="F956" s="191"/>
      <c r="G956" s="169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</row>
    <row r="957" spans="1:59" ht="12.75" customHeight="1">
      <c r="A957" s="71"/>
      <c r="B957" s="71"/>
      <c r="C957" s="71"/>
      <c r="D957" s="71"/>
      <c r="E957" s="71"/>
      <c r="F957" s="191"/>
      <c r="G957" s="169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</row>
    <row r="958" spans="1:59" ht="12.75" customHeight="1">
      <c r="A958" s="71"/>
      <c r="B958" s="71"/>
      <c r="C958" s="71"/>
      <c r="D958" s="71"/>
      <c r="E958" s="71"/>
      <c r="F958" s="191"/>
      <c r="G958" s="169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</row>
    <row r="959" spans="1:59" ht="12.75" customHeight="1">
      <c r="A959" s="71"/>
      <c r="B959" s="71"/>
      <c r="C959" s="71"/>
      <c r="D959" s="71"/>
      <c r="E959" s="71"/>
      <c r="F959" s="191"/>
      <c r="G959" s="16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</row>
    <row r="960" spans="1:59" ht="12.75" customHeight="1">
      <c r="A960" s="71"/>
      <c r="B960" s="71"/>
      <c r="C960" s="71"/>
      <c r="D960" s="71"/>
      <c r="E960" s="71"/>
      <c r="F960" s="191"/>
      <c r="G960" s="16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</row>
    <row r="961" spans="1:59" ht="12.75" customHeight="1">
      <c r="A961" s="71"/>
      <c r="B961" s="71"/>
      <c r="C961" s="71"/>
      <c r="D961" s="71"/>
      <c r="E961" s="71"/>
      <c r="F961" s="191"/>
      <c r="G961" s="169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</row>
    <row r="962" spans="1:59" ht="12.75" customHeight="1">
      <c r="A962" s="71"/>
      <c r="B962" s="71"/>
      <c r="C962" s="71"/>
      <c r="D962" s="71"/>
      <c r="E962" s="71"/>
      <c r="F962" s="191"/>
      <c r="G962" s="16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</row>
    <row r="963" spans="1:59" ht="12.75" customHeight="1">
      <c r="A963" s="71"/>
      <c r="B963" s="71"/>
      <c r="C963" s="71"/>
      <c r="D963" s="71"/>
      <c r="E963" s="71"/>
      <c r="F963" s="191"/>
      <c r="G963" s="169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</row>
    <row r="964" spans="1:59" ht="12.75" customHeight="1">
      <c r="A964" s="71"/>
      <c r="B964" s="71"/>
      <c r="C964" s="71"/>
      <c r="D964" s="71"/>
      <c r="E964" s="71"/>
      <c r="F964" s="191"/>
      <c r="G964" s="169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</row>
    <row r="965" spans="1:59" ht="12.75" customHeight="1">
      <c r="A965" s="71"/>
      <c r="B965" s="71"/>
      <c r="C965" s="71"/>
      <c r="D965" s="71"/>
      <c r="E965" s="71"/>
      <c r="F965" s="191"/>
      <c r="G965" s="169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</row>
    <row r="966" spans="1:59" ht="12.75" customHeight="1">
      <c r="A966" s="71"/>
      <c r="B966" s="71"/>
      <c r="C966" s="71"/>
      <c r="D966" s="71"/>
      <c r="E966" s="71"/>
      <c r="F966" s="191"/>
      <c r="G966" s="16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</row>
    <row r="967" spans="1:59" ht="12.75" customHeight="1">
      <c r="A967" s="71"/>
      <c r="B967" s="71"/>
      <c r="C967" s="71"/>
      <c r="D967" s="71"/>
      <c r="E967" s="71"/>
      <c r="F967" s="191"/>
      <c r="G967" s="169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</row>
    <row r="968" spans="1:59" ht="12.75" customHeight="1">
      <c r="A968" s="71"/>
      <c r="B968" s="71"/>
      <c r="C968" s="71"/>
      <c r="D968" s="71"/>
      <c r="E968" s="71"/>
      <c r="F968" s="191"/>
      <c r="G968" s="16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</row>
    <row r="969" spans="1:59" ht="12.75" customHeight="1">
      <c r="A969" s="71"/>
      <c r="B969" s="71"/>
      <c r="C969" s="71"/>
      <c r="D969" s="71"/>
      <c r="E969" s="71"/>
      <c r="F969" s="191"/>
      <c r="G969" s="169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</row>
    <row r="970" spans="1:59" ht="12.75" customHeight="1">
      <c r="A970" s="71"/>
      <c r="B970" s="71"/>
      <c r="C970" s="71"/>
      <c r="D970" s="71"/>
      <c r="E970" s="71"/>
      <c r="F970" s="191"/>
      <c r="G970" s="16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</row>
    <row r="971" spans="1:59" ht="12.75" customHeight="1">
      <c r="A971" s="71"/>
      <c r="B971" s="71"/>
      <c r="C971" s="71"/>
      <c r="D971" s="71"/>
      <c r="E971" s="71"/>
      <c r="F971" s="191"/>
      <c r="G971" s="169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</row>
    <row r="972" spans="1:59" ht="12.75" customHeight="1">
      <c r="A972" s="71"/>
      <c r="B972" s="71"/>
      <c r="C972" s="71"/>
      <c r="D972" s="71"/>
      <c r="E972" s="71"/>
      <c r="F972" s="191"/>
      <c r="G972" s="16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</row>
    <row r="973" spans="1:59" ht="12.75" customHeight="1">
      <c r="A973" s="71"/>
      <c r="B973" s="71"/>
      <c r="C973" s="71"/>
      <c r="D973" s="71"/>
      <c r="E973" s="71"/>
      <c r="F973" s="191"/>
      <c r="G973" s="169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</row>
    <row r="974" spans="1:59" ht="12.75" customHeight="1">
      <c r="A974" s="71"/>
      <c r="B974" s="71"/>
      <c r="C974" s="71"/>
      <c r="D974" s="71"/>
      <c r="E974" s="71"/>
      <c r="F974" s="191"/>
      <c r="G974" s="169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</row>
    <row r="975" spans="1:59" ht="12.75" customHeight="1">
      <c r="A975" s="71"/>
      <c r="B975" s="71"/>
      <c r="C975" s="71"/>
      <c r="D975" s="71"/>
      <c r="E975" s="71"/>
      <c r="F975" s="191"/>
      <c r="G975" s="169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</row>
    <row r="976" spans="1:59" ht="12.75" customHeight="1">
      <c r="A976" s="71"/>
      <c r="B976" s="71"/>
      <c r="C976" s="71"/>
      <c r="D976" s="71"/>
      <c r="E976" s="71"/>
      <c r="F976" s="191"/>
      <c r="G976" s="169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</row>
    <row r="977" spans="1:59" ht="12.75" customHeight="1">
      <c r="A977" s="71"/>
      <c r="B977" s="71"/>
      <c r="C977" s="71"/>
      <c r="D977" s="71"/>
      <c r="E977" s="71"/>
      <c r="F977" s="191"/>
      <c r="G977" s="169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</row>
    <row r="978" spans="1:59" ht="12.75" customHeight="1">
      <c r="A978" s="71"/>
      <c r="B978" s="71"/>
      <c r="C978" s="71"/>
      <c r="D978" s="71"/>
      <c r="E978" s="71"/>
      <c r="F978" s="191"/>
      <c r="G978" s="16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</row>
    <row r="979" spans="1:59" ht="12.75" customHeight="1">
      <c r="A979" s="71"/>
      <c r="B979" s="71"/>
      <c r="C979" s="71"/>
      <c r="D979" s="71"/>
      <c r="E979" s="71"/>
      <c r="F979" s="191"/>
      <c r="G979" s="169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</row>
    <row r="980" spans="1:59" ht="12.75" customHeight="1">
      <c r="A980" s="71"/>
      <c r="B980" s="71"/>
      <c r="C980" s="71"/>
      <c r="D980" s="71"/>
      <c r="E980" s="71"/>
      <c r="F980" s="191"/>
      <c r="G980" s="16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</row>
    <row r="981" spans="1:59" ht="12.75" customHeight="1">
      <c r="A981" s="71"/>
      <c r="B981" s="71"/>
      <c r="C981" s="71"/>
      <c r="D981" s="71"/>
      <c r="E981" s="71"/>
      <c r="F981" s="191"/>
      <c r="G981" s="169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</row>
    <row r="982" spans="1:59" ht="12.75" customHeight="1">
      <c r="A982" s="71"/>
      <c r="B982" s="71"/>
      <c r="C982" s="71"/>
      <c r="D982" s="71"/>
      <c r="E982" s="71"/>
      <c r="F982" s="191"/>
      <c r="G982" s="169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</row>
    <row r="983" spans="1:59" ht="12.75" customHeight="1">
      <c r="A983" s="71"/>
      <c r="B983" s="71"/>
      <c r="C983" s="71"/>
      <c r="D983" s="71"/>
      <c r="E983" s="71"/>
      <c r="F983" s="191"/>
      <c r="G983" s="169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</row>
    <row r="984" spans="1:59" ht="12.75" customHeight="1">
      <c r="A984" s="71"/>
      <c r="B984" s="71"/>
      <c r="C984" s="71"/>
      <c r="D984" s="71"/>
      <c r="E984" s="71"/>
      <c r="F984" s="191"/>
      <c r="G984" s="169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</row>
    <row r="985" spans="1:59" ht="12.75" customHeight="1">
      <c r="A985" s="71"/>
      <c r="B985" s="71"/>
      <c r="C985" s="71"/>
      <c r="D985" s="71"/>
      <c r="E985" s="71"/>
      <c r="F985" s="191"/>
      <c r="G985" s="169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</row>
    <row r="986" spans="1:59" ht="12.75" customHeight="1">
      <c r="A986" s="71"/>
      <c r="B986" s="71"/>
      <c r="C986" s="71"/>
      <c r="D986" s="71"/>
      <c r="E986" s="71"/>
      <c r="F986" s="191"/>
      <c r="G986" s="16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</row>
    <row r="987" spans="1:59" ht="12.75" customHeight="1">
      <c r="A987" s="71"/>
      <c r="B987" s="71"/>
      <c r="C987" s="71"/>
      <c r="D987" s="71"/>
      <c r="E987" s="71"/>
      <c r="F987" s="191"/>
      <c r="G987" s="169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</row>
    <row r="988" spans="1:59" ht="12.75" customHeight="1">
      <c r="A988" s="71"/>
      <c r="B988" s="71"/>
      <c r="C988" s="71"/>
      <c r="D988" s="71"/>
      <c r="E988" s="71"/>
      <c r="F988" s="191"/>
      <c r="G988" s="169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</row>
    <row r="989" spans="1:59" ht="12.75" customHeight="1">
      <c r="A989" s="71"/>
      <c r="B989" s="71"/>
      <c r="C989" s="71"/>
      <c r="D989" s="71"/>
      <c r="E989" s="71"/>
      <c r="F989" s="191"/>
      <c r="G989" s="169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</row>
    <row r="990" spans="1:59" ht="12.75" customHeight="1">
      <c r="A990" s="71"/>
      <c r="B990" s="71"/>
      <c r="C990" s="71"/>
      <c r="D990" s="71"/>
      <c r="E990" s="71"/>
      <c r="F990" s="191"/>
      <c r="G990" s="169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</row>
    <row r="991" spans="1:59" ht="12.75" customHeight="1">
      <c r="A991" s="71"/>
      <c r="B991" s="71"/>
      <c r="C991" s="71"/>
      <c r="D991" s="71"/>
      <c r="E991" s="71"/>
      <c r="F991" s="191"/>
      <c r="G991" s="169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</row>
    <row r="992" spans="1:59" ht="12.75" customHeight="1">
      <c r="A992" s="71"/>
      <c r="B992" s="71"/>
      <c r="C992" s="71"/>
      <c r="D992" s="71"/>
      <c r="E992" s="71"/>
      <c r="F992" s="191"/>
      <c r="G992" s="16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</row>
    <row r="993" spans="1:59" ht="12.75" customHeight="1">
      <c r="A993" s="71"/>
      <c r="B993" s="71"/>
      <c r="C993" s="71"/>
      <c r="D993" s="71"/>
      <c r="E993" s="71"/>
      <c r="F993" s="191"/>
      <c r="G993" s="16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</row>
    <row r="994" spans="1:59" ht="12.75" customHeight="1">
      <c r="A994" s="71"/>
      <c r="B994" s="71"/>
      <c r="C994" s="71"/>
      <c r="D994" s="71"/>
      <c r="E994" s="71"/>
      <c r="F994" s="191"/>
      <c r="G994" s="169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</row>
    <row r="995" spans="1:59" ht="12.75" customHeight="1">
      <c r="A995" s="71"/>
      <c r="B995" s="71"/>
      <c r="C995" s="71"/>
      <c r="D995" s="71"/>
      <c r="E995" s="71"/>
      <c r="F995" s="191"/>
      <c r="G995" s="16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</row>
    <row r="996" spans="1:59" ht="12.75" customHeight="1">
      <c r="A996" s="71"/>
      <c r="B996" s="71"/>
      <c r="C996" s="71"/>
      <c r="D996" s="71"/>
      <c r="E996" s="71"/>
      <c r="F996" s="191"/>
      <c r="G996" s="169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</row>
    <row r="997" spans="1:59" ht="12.75" customHeight="1">
      <c r="A997" s="71"/>
      <c r="B997" s="71"/>
      <c r="C997" s="71"/>
      <c r="D997" s="71"/>
      <c r="E997" s="71"/>
      <c r="F997" s="191"/>
      <c r="G997" s="169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</row>
    <row r="998" spans="1:59" ht="12.75" customHeight="1">
      <c r="A998" s="71"/>
      <c r="B998" s="71"/>
      <c r="C998" s="71"/>
      <c r="D998" s="71"/>
      <c r="E998" s="71"/>
      <c r="F998" s="191"/>
      <c r="G998" s="169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</row>
    <row r="999" spans="1:59" ht="12.75" customHeight="1">
      <c r="A999" s="71"/>
      <c r="B999" s="71"/>
      <c r="C999" s="71"/>
      <c r="D999" s="71"/>
      <c r="E999" s="71"/>
      <c r="F999" s="191"/>
      <c r="G999" s="16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</row>
    <row r="1000" spans="1:59" ht="12.75" customHeight="1">
      <c r="A1000" s="71"/>
      <c r="B1000" s="71"/>
      <c r="C1000" s="71"/>
      <c r="D1000" s="71"/>
      <c r="E1000" s="71"/>
      <c r="F1000" s="191"/>
      <c r="G1000" s="16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</row>
  </sheetData>
  <mergeCells count="43">
    <mergeCell ref="AN11:AN12"/>
    <mergeCell ref="AO11:AO12"/>
    <mergeCell ref="J166:R173"/>
    <mergeCell ref="E1:AI2"/>
    <mergeCell ref="Z166:AI173"/>
    <mergeCell ref="D172:G172"/>
    <mergeCell ref="D173:G173"/>
    <mergeCell ref="D174:G174"/>
    <mergeCell ref="D175:G175"/>
    <mergeCell ref="A10:A12"/>
    <mergeCell ref="B11:B12"/>
    <mergeCell ref="C11:C12"/>
    <mergeCell ref="D10:D12"/>
    <mergeCell ref="E10:E12"/>
    <mergeCell ref="F10:F12"/>
    <mergeCell ref="G10:G12"/>
    <mergeCell ref="D168:G168"/>
    <mergeCell ref="AM168:AN168"/>
    <mergeCell ref="D169:G169"/>
    <mergeCell ref="D170:G170"/>
    <mergeCell ref="D171:G171"/>
    <mergeCell ref="D165:G165"/>
    <mergeCell ref="D166:G166"/>
    <mergeCell ref="AM166:AN166"/>
    <mergeCell ref="D167:G167"/>
    <mergeCell ref="AM167:AN167"/>
    <mergeCell ref="F8:H8"/>
    <mergeCell ref="J8:M8"/>
    <mergeCell ref="N8:Z8"/>
    <mergeCell ref="I10:AM10"/>
    <mergeCell ref="Y164:AL164"/>
    <mergeCell ref="H10:H12"/>
    <mergeCell ref="F6:Z6"/>
    <mergeCell ref="F7:H7"/>
    <mergeCell ref="J7:M7"/>
    <mergeCell ref="N7:Z7"/>
    <mergeCell ref="AG7:AK7"/>
    <mergeCell ref="A3:AN3"/>
    <mergeCell ref="E4:AJ4"/>
    <mergeCell ref="G5:K5"/>
    <mergeCell ref="Q5:R5"/>
    <mergeCell ref="S5:U5"/>
    <mergeCell ref="AC5:AI5"/>
  </mergeCells>
  <conditionalFormatting sqref="AC5:AI5">
    <cfRule type="cellIs" dxfId="34" priority="10" operator="equal">
      <formula>0</formula>
    </cfRule>
  </conditionalFormatting>
  <conditionalFormatting sqref="I12:AM12">
    <cfRule type="cellIs" dxfId="33" priority="1" operator="equal">
      <formula>"do."</formula>
    </cfRule>
    <cfRule type="cellIs" dxfId="32" priority="2" operator="equal">
      <formula>"D"</formula>
    </cfRule>
    <cfRule type="containsText" dxfId="31" priority="3" operator="containsText" text="S">
      <formula>NOT(ISERROR(SEARCH("S",I12)))</formula>
    </cfRule>
  </conditionalFormatting>
  <conditionalFormatting sqref="F8:H8 N7:Z7">
    <cfRule type="cellIs" dxfId="30" priority="4" operator="equal">
      <formula>0</formula>
    </cfRule>
  </conditionalFormatting>
  <conditionalFormatting sqref="I13:AN163">
    <cfRule type="cellIs" dxfId="29" priority="11" operator="equal">
      <formula>$C$165</formula>
    </cfRule>
    <cfRule type="cellIs" dxfId="28" priority="12" operator="equal">
      <formula>$C$165</formula>
    </cfRule>
  </conditionalFormatting>
  <conditionalFormatting sqref="AM14:AN163 I13:AM163">
    <cfRule type="cellIs" dxfId="27" priority="13" operator="equal">
      <formula>$C$169</formula>
    </cfRule>
    <cfRule type="cellIs" dxfId="26" priority="14" operator="equal">
      <formula>$C$168</formula>
    </cfRule>
    <cfRule type="cellIs" dxfId="25" priority="15" operator="equal">
      <formula>$C$167</formula>
    </cfRule>
    <cfRule type="cellIs" dxfId="24" priority="16" operator="equal">
      <formula>$C$166</formula>
    </cfRule>
    <cfRule type="cellIs" dxfId="23" priority="17" operator="equal">
      <formula>$I$12="S"</formula>
    </cfRule>
    <cfRule type="cellIs" dxfId="22" priority="18" operator="equal">
      <formula>$G$166</formula>
    </cfRule>
  </conditionalFormatting>
  <conditionalFormatting sqref="I14:AN163">
    <cfRule type="cellIs" dxfId="21" priority="5" operator="equal">
      <formula>"F"</formula>
    </cfRule>
    <cfRule type="cellIs" dxfId="20" priority="6" operator="equal">
      <formula>"P"</formula>
    </cfRule>
    <cfRule type="cellIs" dxfId="19" priority="7" operator="equal">
      <formula>"LS"</formula>
    </cfRule>
    <cfRule type="cellIs" dxfId="18" priority="8" operator="equal">
      <formula>"T"</formula>
    </cfRule>
    <cfRule type="cellIs" dxfId="17" priority="9" operator="equal">
      <formula>"I"</formula>
    </cfRule>
  </conditionalFormatting>
  <conditionalFormatting sqref="I14:AM163">
    <cfRule type="cellIs" dxfId="16" priority="19" operator="equal">
      <formula>"F"</formula>
    </cfRule>
    <cfRule type="cellIs" dxfId="15" priority="20" operator="equal">
      <formula>"P"</formula>
    </cfRule>
    <cfRule type="cellIs" dxfId="14" priority="21" operator="equal">
      <formula>"LS"</formula>
    </cfRule>
    <cfRule type="cellIs" dxfId="13" priority="22" operator="equal">
      <formula>"T"</formula>
    </cfRule>
    <cfRule type="cellIs" dxfId="12" priority="23" operator="equal">
      <formula>"I"</formula>
    </cfRule>
  </conditionalFormatting>
  <dataValidations count="5">
    <dataValidation type="list" allowBlank="1" showErrorMessage="1" sqref="G5" xr:uid="{00000000-0002-0000-0100-000000000000}">
      <formula1>MESES</formula1>
    </dataValidation>
    <dataValidation type="list" allowBlank="1" showErrorMessage="1" sqref="AC5" xr:uid="{00000000-0002-0000-0100-000001000000}">
      <formula1>$BG$2:$BG$5</formula1>
    </dataValidation>
    <dataValidation type="list" allowBlank="1" showErrorMessage="1" sqref="C13:D13 C164:D164 C14:C163" xr:uid="{00000000-0002-0000-0100-000002000000}">
      <formula1>$B$333:$B$344</formula1>
    </dataValidation>
    <dataValidation type="list" allowBlank="1" sqref="F14:F163" xr:uid="{00000000-0002-0000-0100-000003000000}">
      <formula1>$BE$2:$BE$18</formula1>
    </dataValidation>
    <dataValidation type="list" allowBlank="1" showErrorMessage="1" sqref="G14:G163" xr:uid="{00000000-0002-0000-0100-000004000000}">
      <formula1>$BF$2:$BF$6</formula1>
    </dataValidation>
  </dataValidations>
  <pageMargins left="0.23622047244094499" right="0.23622047244094499" top="0.31496062992126" bottom="0.196850393700787" header="0" footer="0"/>
  <pageSetup paperSize="9" scale="71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P1000"/>
  <sheetViews>
    <sheetView workbookViewId="0">
      <pane ySplit="12" topLeftCell="A13" activePane="bottomLeft" state="frozen"/>
      <selection pane="bottomLeft" activeCell="F28" sqref="F28"/>
    </sheetView>
  </sheetViews>
  <sheetFormatPr baseColWidth="10" defaultColWidth="14.42578125" defaultRowHeight="15" customHeight="1"/>
  <cols>
    <col min="1" max="1" width="4" customWidth="1"/>
    <col min="2" max="2" width="8.28515625" hidden="1" customWidth="1"/>
    <col min="3" max="3" width="4.28515625" hidden="1" customWidth="1"/>
    <col min="4" max="4" width="11" customWidth="1"/>
    <col min="5" max="5" width="36.5703125" customWidth="1"/>
    <col min="6" max="6" width="10.28515625" customWidth="1"/>
    <col min="7" max="7" width="10.5703125" customWidth="1"/>
    <col min="8" max="8" width="9.7109375" customWidth="1"/>
    <col min="9" max="9" width="2.28515625" customWidth="1"/>
    <col min="10" max="10" width="13.85546875" customWidth="1"/>
    <col min="11" max="11" width="2" customWidth="1"/>
    <col min="12" max="12" width="8" customWidth="1"/>
    <col min="13" max="13" width="8.28515625" customWidth="1"/>
    <col min="14" max="14" width="6.5703125" customWidth="1"/>
    <col min="15" max="15" width="2.5703125" customWidth="1"/>
    <col min="16" max="16" width="14.140625" customWidth="1"/>
    <col min="17" max="17" width="2.28515625" customWidth="1"/>
    <col min="18" max="18" width="9.42578125" customWidth="1"/>
    <col min="19" max="19" width="2.140625" customWidth="1"/>
    <col min="20" max="21" width="10.7109375" customWidth="1"/>
    <col min="22" max="22" width="2" customWidth="1"/>
    <col min="23" max="23" width="8.85546875" customWidth="1"/>
    <col min="24" max="24" width="11.140625" customWidth="1"/>
    <col min="25" max="25" width="2.28515625" customWidth="1"/>
    <col min="26" max="26" width="11.28515625" customWidth="1"/>
    <col min="27" max="27" width="1.85546875" customWidth="1"/>
    <col min="28" max="35" width="3.7109375" customWidth="1"/>
    <col min="36" max="36" width="13.7109375" customWidth="1"/>
    <col min="37" max="37" width="4.7109375" hidden="1" customWidth="1"/>
    <col min="38" max="38" width="6.85546875" hidden="1" customWidth="1"/>
    <col min="39" max="42" width="10.7109375" hidden="1" customWidth="1"/>
  </cols>
  <sheetData>
    <row r="1" spans="1:42" ht="12.75" customHeight="1">
      <c r="A1" s="256" t="s">
        <v>107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71"/>
      <c r="AN1" s="71"/>
      <c r="AO1" s="71"/>
      <c r="AP1" s="71"/>
    </row>
    <row r="2" spans="1:42" ht="12.75" customHeight="1">
      <c r="A2" s="2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71"/>
      <c r="AN2" s="71"/>
      <c r="AO2" s="71"/>
      <c r="AP2" s="71"/>
    </row>
    <row r="3" spans="1:42" ht="12.75" customHeight="1">
      <c r="A3" s="211" t="s">
        <v>108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"/>
      <c r="AM3" s="71"/>
      <c r="AN3" s="71"/>
      <c r="AO3" s="71"/>
      <c r="AP3" s="71"/>
    </row>
    <row r="4" spans="1:42" ht="15" customHeight="1">
      <c r="A4" s="71"/>
      <c r="B4" s="107"/>
      <c r="C4" s="107"/>
      <c r="D4" s="107"/>
      <c r="E4" s="257" t="s">
        <v>109</v>
      </c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107"/>
      <c r="AK4" s="107"/>
      <c r="AL4" s="107"/>
      <c r="AM4" s="71"/>
      <c r="AN4" s="71"/>
      <c r="AO4" s="71"/>
      <c r="AP4" s="71"/>
    </row>
    <row r="5" spans="1:42" ht="18" customHeight="1">
      <c r="A5" s="25"/>
      <c r="B5" s="21"/>
      <c r="C5" s="21"/>
      <c r="D5" s="21"/>
      <c r="E5" s="108" t="s">
        <v>15</v>
      </c>
      <c r="F5" s="109" t="s">
        <v>16</v>
      </c>
      <c r="G5" s="258" t="str">
        <f>ASISTENCIA!G5</f>
        <v>FEBRERO</v>
      </c>
      <c r="H5" s="227"/>
      <c r="I5" s="227"/>
      <c r="J5" s="227"/>
      <c r="K5" s="228"/>
      <c r="L5" s="122">
        <f>VLOOKUP(G5,CALEND!$A$17:$B$28,2,FALSE)</f>
        <v>2</v>
      </c>
      <c r="M5" s="122"/>
      <c r="N5" s="123"/>
      <c r="O5" s="21"/>
      <c r="P5" s="124" t="s">
        <v>18</v>
      </c>
      <c r="Q5" s="134"/>
      <c r="R5" s="135">
        <f>+ASISTENCIA!X5*1</f>
        <v>2025</v>
      </c>
      <c r="S5" s="21"/>
      <c r="T5" s="21"/>
      <c r="U5" s="21"/>
      <c r="V5" s="21"/>
      <c r="W5" s="21"/>
      <c r="X5" s="21"/>
      <c r="Y5" s="21"/>
      <c r="Z5" s="109" t="s">
        <v>19</v>
      </c>
      <c r="AA5" s="259" t="str">
        <f>IF(+ASISTENCIA!AC5="","",ASISTENCIA!AC5)</f>
        <v>Mañana y Tarde</v>
      </c>
      <c r="AB5" s="227"/>
      <c r="AC5" s="227"/>
      <c r="AD5" s="227"/>
      <c r="AE5" s="227"/>
      <c r="AF5" s="227"/>
      <c r="AG5" s="227"/>
      <c r="AH5" s="228"/>
      <c r="AI5" s="152"/>
      <c r="AJ5" s="153"/>
      <c r="AK5" s="153"/>
      <c r="AL5" s="153"/>
      <c r="AM5" s="21"/>
      <c r="AN5" s="21"/>
      <c r="AO5" s="21"/>
      <c r="AP5" s="21"/>
    </row>
    <row r="6" spans="1:42" ht="18" customHeight="1">
      <c r="A6" s="21"/>
      <c r="B6" s="21"/>
      <c r="C6" s="21"/>
      <c r="D6" s="21"/>
      <c r="E6" s="108" t="s">
        <v>23</v>
      </c>
      <c r="F6" s="260" t="str">
        <f>IF(+ASISTENCIA!F6="","",ASISTENCIA!F6)</f>
        <v>PERU BIRF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8"/>
      <c r="AI6" s="126"/>
      <c r="AJ6" s="126"/>
      <c r="AK6" s="145"/>
      <c r="AL6" s="21"/>
      <c r="AM6" s="21"/>
      <c r="AN6" s="21"/>
      <c r="AO6" s="21"/>
      <c r="AP6" s="21"/>
    </row>
    <row r="7" spans="1:42" ht="15" customHeight="1">
      <c r="A7" s="21"/>
      <c r="B7" s="21"/>
      <c r="C7" s="21"/>
      <c r="D7" s="21"/>
      <c r="E7" s="108" t="s">
        <v>110</v>
      </c>
      <c r="F7" s="261" t="str">
        <f>IF(+ASISTENCIA!F7="","",ASISTENCIA!F7)</f>
        <v>F0 - Secundaria</v>
      </c>
      <c r="G7" s="227"/>
      <c r="H7" s="228"/>
      <c r="I7" s="125"/>
      <c r="J7" s="108" t="s">
        <v>27</v>
      </c>
      <c r="K7" s="21"/>
      <c r="L7" s="262" t="str">
        <f>IF(+ASISTENCIA!N7="","",ASISTENCIA!N7)</f>
        <v>Jr. Atahuallpa. S/N</v>
      </c>
      <c r="M7" s="227"/>
      <c r="N7" s="227"/>
      <c r="O7" s="227"/>
      <c r="P7" s="227"/>
      <c r="Q7" s="227"/>
      <c r="R7" s="227"/>
      <c r="S7" s="228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45"/>
      <c r="AE7" s="145"/>
      <c r="AF7" s="146"/>
      <c r="AG7" s="146"/>
      <c r="AH7" s="146"/>
      <c r="AI7" s="21"/>
      <c r="AJ7" s="126"/>
      <c r="AK7" s="74"/>
      <c r="AL7" s="154"/>
      <c r="AM7" s="21"/>
      <c r="AN7" s="21"/>
      <c r="AO7" s="21"/>
      <c r="AP7" s="21"/>
    </row>
    <row r="8" spans="1:42" ht="15" customHeight="1">
      <c r="A8" s="21"/>
      <c r="B8" s="95"/>
      <c r="C8" s="95"/>
      <c r="D8" s="95"/>
      <c r="E8" s="108" t="s">
        <v>30</v>
      </c>
      <c r="F8" s="263" t="str">
        <f>IF(+ASISTENCIA!F8="","",ASISTENCIA!F8)</f>
        <v>1761857</v>
      </c>
      <c r="G8" s="227"/>
      <c r="H8" s="228"/>
      <c r="I8" s="126"/>
      <c r="J8" s="108" t="s">
        <v>32</v>
      </c>
      <c r="K8" s="21"/>
      <c r="L8" s="262" t="str">
        <f>IF(+ASISTENCIA!N8="","",ASISTENCIA!N8)</f>
        <v>ILAVE / JOSE CARLOS MARIATEGUI</v>
      </c>
      <c r="M8" s="227"/>
      <c r="N8" s="227"/>
      <c r="O8" s="227"/>
      <c r="P8" s="227"/>
      <c r="Q8" s="227"/>
      <c r="R8" s="227"/>
      <c r="S8" s="228"/>
      <c r="T8" s="137"/>
      <c r="U8" s="137"/>
      <c r="V8" s="138"/>
      <c r="W8" s="138"/>
      <c r="X8" s="138"/>
      <c r="Y8" s="138"/>
      <c r="Z8" s="138"/>
      <c r="AA8" s="138"/>
      <c r="AB8" s="147"/>
      <c r="AC8" s="148"/>
      <c r="AD8" s="148"/>
      <c r="AE8" s="148"/>
      <c r="AF8" s="148"/>
      <c r="AG8" s="148"/>
      <c r="AH8" s="148"/>
      <c r="AI8" s="21"/>
      <c r="AJ8" s="21"/>
      <c r="AK8" s="21"/>
      <c r="AL8" s="21"/>
      <c r="AM8" s="21"/>
      <c r="AN8" s="21"/>
      <c r="AO8" s="21"/>
      <c r="AP8" s="21"/>
    </row>
    <row r="9" spans="1:42" ht="3" customHeight="1">
      <c r="A9" s="71"/>
      <c r="B9" s="71"/>
      <c r="C9" s="71"/>
      <c r="D9" s="71"/>
      <c r="E9" s="110"/>
      <c r="F9" s="111"/>
      <c r="G9" s="112"/>
      <c r="H9" s="112"/>
      <c r="I9" s="112"/>
      <c r="J9" s="112"/>
      <c r="K9" s="112"/>
      <c r="L9" s="112"/>
      <c r="M9" s="112"/>
      <c r="N9" s="112"/>
      <c r="O9" s="71"/>
      <c r="P9" s="127"/>
      <c r="Q9" s="127"/>
      <c r="R9" s="127"/>
      <c r="S9" s="127"/>
      <c r="T9" s="127"/>
      <c r="U9" s="127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71"/>
      <c r="AN9" s="71"/>
      <c r="AO9" s="71"/>
      <c r="AP9" s="71"/>
    </row>
    <row r="10" spans="1:42" ht="27" customHeight="1">
      <c r="A10" s="243" t="s">
        <v>35</v>
      </c>
      <c r="B10" s="114"/>
      <c r="C10" s="114"/>
      <c r="D10" s="243" t="s">
        <v>36</v>
      </c>
      <c r="E10" s="243" t="s">
        <v>37</v>
      </c>
      <c r="F10" s="243" t="s">
        <v>1</v>
      </c>
      <c r="G10" s="247" t="s">
        <v>2</v>
      </c>
      <c r="H10" s="247" t="s">
        <v>38</v>
      </c>
      <c r="I10" s="32"/>
      <c r="J10" s="128" t="s">
        <v>111</v>
      </c>
      <c r="K10" s="129"/>
      <c r="L10" s="264" t="s">
        <v>112</v>
      </c>
      <c r="M10" s="227"/>
      <c r="N10" s="228"/>
      <c r="O10" s="129"/>
      <c r="P10" s="130" t="s">
        <v>113</v>
      </c>
      <c r="Q10" s="139"/>
      <c r="R10" s="140" t="s">
        <v>114</v>
      </c>
      <c r="S10" s="139"/>
      <c r="T10" s="265" t="s">
        <v>115</v>
      </c>
      <c r="U10" s="228"/>
      <c r="V10" s="129"/>
      <c r="W10" s="266" t="s">
        <v>116</v>
      </c>
      <c r="X10" s="228"/>
      <c r="Y10" s="149"/>
      <c r="Z10" s="130" t="s">
        <v>117</v>
      </c>
      <c r="AA10" s="150"/>
      <c r="AB10" s="269" t="s">
        <v>118</v>
      </c>
      <c r="AC10" s="238"/>
      <c r="AD10" s="238"/>
      <c r="AE10" s="238"/>
      <c r="AF10" s="238"/>
      <c r="AG10" s="238"/>
      <c r="AH10" s="238"/>
      <c r="AI10" s="238"/>
      <c r="AJ10" s="270"/>
      <c r="AK10" s="155"/>
      <c r="AL10" s="155"/>
      <c r="AM10" s="156"/>
      <c r="AN10" s="156"/>
      <c r="AO10" s="156"/>
      <c r="AP10" s="156"/>
    </row>
    <row r="11" spans="1:42" ht="33" customHeight="1">
      <c r="A11" s="245"/>
      <c r="B11" s="115" t="s">
        <v>41</v>
      </c>
      <c r="C11" s="116" t="s">
        <v>42</v>
      </c>
      <c r="D11" s="245"/>
      <c r="E11" s="245"/>
      <c r="F11" s="245"/>
      <c r="G11" s="245"/>
      <c r="H11" s="245"/>
      <c r="I11" s="131"/>
      <c r="J11" s="130" t="s">
        <v>119</v>
      </c>
      <c r="K11" s="132"/>
      <c r="L11" s="130" t="s">
        <v>120</v>
      </c>
      <c r="M11" s="130" t="s">
        <v>121</v>
      </c>
      <c r="N11" s="130" t="s">
        <v>122</v>
      </c>
      <c r="O11" s="132"/>
      <c r="P11" s="130" t="s">
        <v>123</v>
      </c>
      <c r="Q11" s="132"/>
      <c r="R11" s="130" t="s">
        <v>119</v>
      </c>
      <c r="S11" s="132"/>
      <c r="T11" s="130" t="s">
        <v>124</v>
      </c>
      <c r="U11" s="130" t="s">
        <v>125</v>
      </c>
      <c r="V11" s="141"/>
      <c r="W11" s="142" t="s">
        <v>126</v>
      </c>
      <c r="X11" s="142" t="s">
        <v>127</v>
      </c>
      <c r="Y11" s="141"/>
      <c r="Z11" s="130" t="s">
        <v>119</v>
      </c>
      <c r="AA11" s="151"/>
      <c r="AB11" s="271"/>
      <c r="AC11" s="272"/>
      <c r="AD11" s="272"/>
      <c r="AE11" s="272"/>
      <c r="AF11" s="272"/>
      <c r="AG11" s="272"/>
      <c r="AH11" s="272"/>
      <c r="AI11" s="272"/>
      <c r="AJ11" s="273"/>
      <c r="AK11" s="157" t="s">
        <v>43</v>
      </c>
      <c r="AL11" s="113" t="s">
        <v>44</v>
      </c>
      <c r="AM11" s="158"/>
      <c r="AN11" s="158"/>
      <c r="AO11" s="158"/>
      <c r="AP11" s="158"/>
    </row>
    <row r="12" spans="1:42" ht="12.75" hidden="1" customHeight="1">
      <c r="A12" s="60"/>
      <c r="B12" s="60" t="str">
        <f>IF(LEN(C12)&gt;0,VLOOKUP($F$6,DATA!$A:$S,2,FALSE),"")</f>
        <v/>
      </c>
      <c r="C12" s="117" t="str">
        <f t="shared" ref="C12:C43" si="0">IF(LEN(E12)&gt;0,$G$5,"")</f>
        <v/>
      </c>
      <c r="D12" s="117"/>
      <c r="E12" s="63"/>
      <c r="F12" s="118"/>
      <c r="G12" s="89"/>
      <c r="H12" s="89"/>
      <c r="I12" s="70" t="e">
        <f>IF(AND(LEN($E12)&gt;0,#REF!&lt;&gt;"sá.",#REF!&lt;&gt;"do.",#REF!&lt;&gt;""),"C","")</f>
        <v>#REF!</v>
      </c>
      <c r="J12" s="65" t="e">
        <f>IF(AND(LEN($E12)&gt;0,#REF!&lt;&gt;"sá.",#REF!&lt;&gt;"do.",#REF!&lt;&gt;""),"C","")</f>
        <v>#REF!</v>
      </c>
      <c r="K12" s="70" t="e">
        <f>IF(AND(LEN($E12)&gt;0,#REF!&lt;&gt;"sá.",#REF!&lt;&gt;"do.",#REF!&lt;&gt;""),"C","")</f>
        <v>#REF!</v>
      </c>
      <c r="L12" s="65" t="e">
        <f>IF(AND(LEN($E12)&gt;0,#REF!&lt;&gt;"sá.",#REF!&lt;&gt;"do.",#REF!&lt;&gt;""),"C","")</f>
        <v>#REF!</v>
      </c>
      <c r="M12" s="65"/>
      <c r="N12" s="65" t="e">
        <f>IF(AND(LEN($E12)&gt;0,#REF!&lt;&gt;"sá.",#REF!&lt;&gt;"do.",#REF!&lt;&gt;""),"C","")</f>
        <v>#REF!</v>
      </c>
      <c r="O12" s="70" t="e">
        <f>IF(AND(LEN($E12)&gt;0,#REF!&lt;&gt;"sá.",#REF!&lt;&gt;"do.",#REF!&lt;&gt;""),"C","")</f>
        <v>#REF!</v>
      </c>
      <c r="P12" s="65" t="e">
        <f>IF(AND(LEN($E12)&gt;0,#REF!&lt;&gt;"sá.",#REF!&lt;&gt;"do.",#REF!&lt;&gt;""),"C","")</f>
        <v>#REF!</v>
      </c>
      <c r="Q12" s="70" t="e">
        <f>IF(AND(LEN($E12)&gt;0,#REF!&lt;&gt;"sá.",#REF!&lt;&gt;"do.",#REF!&lt;&gt;""),"C","")</f>
        <v>#REF!</v>
      </c>
      <c r="R12" s="65" t="e">
        <f>IF(AND(LEN($E12)&gt;0,#REF!&lt;&gt;"sá.",#REF!&lt;&gt;"do.",#REF!&lt;&gt;""),"C","")</f>
        <v>#REF!</v>
      </c>
      <c r="S12" s="70"/>
      <c r="T12" s="143" t="e">
        <f>IF(AND(LEN($E12)&gt;0,#REF!&lt;&gt;"sá.",#REF!&lt;&gt;"do.",#REF!&lt;&gt;""),"C","")</f>
        <v>#REF!</v>
      </c>
      <c r="U12" s="70"/>
      <c r="V12" s="70"/>
      <c r="W12" s="65" t="e">
        <f>IF(AND(LEN($E12)&gt;0,#REF!&lt;&gt;"sá.",#REF!&lt;&gt;"do.",#REF!&lt;&gt;""),"C","")</f>
        <v>#REF!</v>
      </c>
      <c r="X12" s="65"/>
      <c r="Y12" s="70"/>
      <c r="Z12" s="65" t="e">
        <f>IF(AND(LEN($E12)&gt;0,#REF!&lt;&gt;"sá.",#REF!&lt;&gt;"do.",#REF!&lt;&gt;""),"C","")</f>
        <v>#REF!</v>
      </c>
      <c r="AA12" s="70"/>
      <c r="AB12" s="65" t="e">
        <f>IF(AND(LEN($E12)&gt;0,#REF!&lt;&gt;"sá.",#REF!&lt;&gt;"do.",#REF!&lt;&gt;""),"C","")</f>
        <v>#REF!</v>
      </c>
      <c r="AC12" s="65" t="e">
        <f>IF(AND(LEN($E12)&gt;0,#REF!&lt;&gt;"sá.",#REF!&lt;&gt;"do.",#REF!&lt;&gt;""),"C","")</f>
        <v>#REF!</v>
      </c>
      <c r="AD12" s="65" t="e">
        <f>IF(AND(LEN($E12)&gt;0,#REF!&lt;&gt;"sá.",#REF!&lt;&gt;"do.",#REF!&lt;&gt;""),"C","")</f>
        <v>#REF!</v>
      </c>
      <c r="AE12" s="65" t="e">
        <f>IF(AND(LEN($E12)&gt;0,#REF!&lt;&gt;"sá.",#REF!&lt;&gt;"do.",#REF!&lt;&gt;""),"C","")</f>
        <v>#REF!</v>
      </c>
      <c r="AF12" s="65" t="e">
        <f>IF(AND(LEN($E12)&gt;0,#REF!&lt;&gt;"sá.",#REF!&lt;&gt;"do.",#REF!&lt;&gt;""),"C","")</f>
        <v>#REF!</v>
      </c>
      <c r="AG12" s="65" t="e">
        <f>IF(AND(LEN($E12)&gt;0,#REF!&lt;&gt;"sá.",#REF!&lt;&gt;"do.",#REF!&lt;&gt;""),"C","")</f>
        <v>#REF!</v>
      </c>
      <c r="AH12" s="65" t="e">
        <f>IF(AND(LEN($E12)&gt;0,#REF!&lt;&gt;"sá.",#REF!&lt;&gt;"do.",#REF!&lt;&gt;""),"C","")</f>
        <v>#REF!</v>
      </c>
      <c r="AI12" s="65" t="e">
        <f>IF(AND(LEN($E12)&gt;0,#REF!&lt;&gt;"sá.",#REF!&lt;&gt;"do.",#REF!&lt;&gt;""),"C","")</f>
        <v>#REF!</v>
      </c>
      <c r="AJ12" s="65" t="e">
        <f>IF(AND(LEN($E12)&gt;0,#REF!&lt;&gt;"sá.",#REF!&lt;&gt;"do.",#REF!&lt;&gt;""),"C","")</f>
        <v>#REF!</v>
      </c>
      <c r="AK12" s="63" t="str">
        <f t="shared" ref="AK12:AK162" si="1">IF(OR(COUNTIF($I12:$AJ12,"X")&gt;0,COUNTIF($I12:$AJ12,"L")&gt;0),COUNTIF($I12:$AJ12,"X")+COUNTIF($I12:$AJ12,"L"),"")</f>
        <v/>
      </c>
      <c r="AL12" s="159"/>
      <c r="AM12" s="105"/>
      <c r="AN12" s="105"/>
      <c r="AO12" s="105"/>
      <c r="AP12" s="105"/>
    </row>
    <row r="13" spans="1:42" ht="15.75" customHeight="1">
      <c r="A13" s="119">
        <f>IF(+ASISTENCIA!A14="","",ASISTENCIA!A14)</f>
        <v>1</v>
      </c>
      <c r="B13" s="60" t="e">
        <f>IF(LEN(C13)&gt;0,VLOOKUP($F$6,DATA!$A:$S,2,FALSE),"")</f>
        <v>#N/A</v>
      </c>
      <c r="C13" s="117" t="str">
        <f t="shared" si="0"/>
        <v>FEBRERO</v>
      </c>
      <c r="D13" s="120" t="str">
        <f>IF(+ASISTENCIA!D14="","",ASISTENCIA!D14)</f>
        <v>01322299</v>
      </c>
      <c r="E13" s="63" t="str">
        <f>IF(+ASISTENCIA!E14="","",ASISTENCIA!E14)</f>
        <v>QUINTO LLANOS, Carlos</v>
      </c>
      <c r="F13" s="121" t="str">
        <f>IF(+ASISTENCIA!F14="","",ASISTENCIA!F14)</f>
        <v>Director(e)</v>
      </c>
      <c r="G13" s="121" t="str">
        <f>IF(+ASISTENCIA!G14="","",ASISTENCIA!G14)</f>
        <v>Encargado</v>
      </c>
      <c r="H13" s="65">
        <f>IF(+ASISTENCIA!H14="","",ASISTENCIA!H14)</f>
        <v>40</v>
      </c>
      <c r="I13" s="70"/>
      <c r="J13" s="133">
        <f>ASISTENCIA!AQ14</f>
        <v>0</v>
      </c>
      <c r="K13" s="70"/>
      <c r="L13" s="65">
        <f>ASISTENCIA!AR14</f>
        <v>0</v>
      </c>
      <c r="M13" s="65">
        <f>ASISTENCIA!AS14</f>
        <v>0</v>
      </c>
      <c r="N13" s="65">
        <f>ASISTENCIA!AU14</f>
        <v>0</v>
      </c>
      <c r="O13" s="70"/>
      <c r="P13" s="65">
        <f>ASISTENCIA!AV14</f>
        <v>0</v>
      </c>
      <c r="Q13" s="70"/>
      <c r="R13" s="65">
        <f>ASISTENCIA!AT14</f>
        <v>0</v>
      </c>
      <c r="S13" s="144"/>
      <c r="T13" s="65">
        <f>ASISTENCIA!AW14</f>
        <v>0</v>
      </c>
      <c r="U13" s="65"/>
      <c r="V13" s="144"/>
      <c r="W13" s="65"/>
      <c r="X13" s="65"/>
      <c r="Y13" s="144"/>
      <c r="Z13" s="65"/>
      <c r="AA13" s="144"/>
      <c r="AB13" s="267"/>
      <c r="AC13" s="227"/>
      <c r="AD13" s="227"/>
      <c r="AE13" s="227"/>
      <c r="AF13" s="227"/>
      <c r="AG13" s="227"/>
      <c r="AH13" s="227"/>
      <c r="AI13" s="227"/>
      <c r="AJ13" s="228"/>
      <c r="AK13" s="63" t="str">
        <f t="shared" si="1"/>
        <v/>
      </c>
      <c r="AL13" s="159"/>
      <c r="AM13" s="105"/>
      <c r="AN13" s="105"/>
      <c r="AO13" s="105"/>
      <c r="AP13" s="105"/>
    </row>
    <row r="14" spans="1:42" ht="15.75" customHeight="1">
      <c r="A14" s="119">
        <f>IF(+ASISTENCIA!A15="","",ASISTENCIA!A15)</f>
        <v>2</v>
      </c>
      <c r="B14" s="60" t="e">
        <f>IF(LEN(C14)&gt;0,VLOOKUP($F$6,DATA!$A:$S,2,FALSE),"")</f>
        <v>#N/A</v>
      </c>
      <c r="C14" s="117" t="str">
        <f t="shared" si="0"/>
        <v>FEBRERO</v>
      </c>
      <c r="D14" s="120" t="str">
        <f>IF(+ASISTENCIA!D15="","",ASISTENCIA!D15)</f>
        <v>01214875</v>
      </c>
      <c r="E14" s="63" t="str">
        <f>IF(+ASISTENCIA!E15="","",ASISTENCIA!E15)</f>
        <v>FARFAN CUBA, Silvia Rosario</v>
      </c>
      <c r="F14" s="121" t="str">
        <f>IF(+ASISTENCIA!F15="","",ASISTENCIA!F15)</f>
        <v>Profesor</v>
      </c>
      <c r="G14" s="121" t="str">
        <f>IF(+ASISTENCIA!G15="","",ASISTENCIA!G15)</f>
        <v>Nombrado</v>
      </c>
      <c r="H14" s="65">
        <f>IF(+ASISTENCIA!H15="","",ASISTENCIA!H15)</f>
        <v>30</v>
      </c>
      <c r="I14" s="70"/>
      <c r="J14" s="133">
        <f>ASISTENCIA!AQ15</f>
        <v>0</v>
      </c>
      <c r="K14" s="70"/>
      <c r="L14" s="65">
        <f>ASISTENCIA!AR15</f>
        <v>0</v>
      </c>
      <c r="M14" s="65">
        <f>ASISTENCIA!AS15</f>
        <v>0</v>
      </c>
      <c r="N14" s="65">
        <f>ASISTENCIA!AU15</f>
        <v>0</v>
      </c>
      <c r="O14" s="70"/>
      <c r="P14" s="65">
        <f>ASISTENCIA!AV15</f>
        <v>0</v>
      </c>
      <c r="Q14" s="70"/>
      <c r="R14" s="65">
        <f>ASISTENCIA!AT15</f>
        <v>0</v>
      </c>
      <c r="S14" s="144"/>
      <c r="T14" s="65">
        <f>ASISTENCIA!AW15</f>
        <v>0</v>
      </c>
      <c r="U14" s="65"/>
      <c r="V14" s="144"/>
      <c r="W14" s="65"/>
      <c r="X14" s="65"/>
      <c r="Y14" s="144"/>
      <c r="Z14" s="65"/>
      <c r="AA14" s="144"/>
      <c r="AB14" s="267"/>
      <c r="AC14" s="227"/>
      <c r="AD14" s="227"/>
      <c r="AE14" s="227"/>
      <c r="AF14" s="227"/>
      <c r="AG14" s="227"/>
      <c r="AH14" s="227"/>
      <c r="AI14" s="227"/>
      <c r="AJ14" s="228"/>
      <c r="AK14" s="63" t="str">
        <f t="shared" si="1"/>
        <v/>
      </c>
      <c r="AL14" s="159"/>
      <c r="AM14" s="105"/>
      <c r="AN14" s="105"/>
      <c r="AO14" s="105"/>
      <c r="AP14" s="105"/>
    </row>
    <row r="15" spans="1:42" ht="15.75" customHeight="1">
      <c r="A15" s="119">
        <f>IF(+ASISTENCIA!A16="","",ASISTENCIA!A16)</f>
        <v>3</v>
      </c>
      <c r="B15" s="60" t="e">
        <f>IF(LEN(C15)&gt;0,VLOOKUP($F$6,DATA!$A:$S,2,FALSE),"")</f>
        <v>#N/A</v>
      </c>
      <c r="C15" s="117" t="str">
        <f t="shared" si="0"/>
        <v>FEBRERO</v>
      </c>
      <c r="D15" s="120" t="str">
        <f>IF(+ASISTENCIA!D16="","",ASISTENCIA!D16)</f>
        <v>01848707</v>
      </c>
      <c r="E15" s="63" t="str">
        <f>IF(+ASISTENCIA!E16="","",ASISTENCIA!E16)</f>
        <v>CCAMA RAFAEL, Rubén Luis</v>
      </c>
      <c r="F15" s="121" t="str">
        <f>IF(+ASISTENCIA!F16="","",ASISTENCIA!F16)</f>
        <v>Profesor</v>
      </c>
      <c r="G15" s="121" t="str">
        <f>IF(+ASISTENCIA!G16="","",ASISTENCIA!G16)</f>
        <v>Nombrado</v>
      </c>
      <c r="H15" s="65">
        <f>IF(+ASISTENCIA!H16="","",ASISTENCIA!H16)</f>
        <v>30</v>
      </c>
      <c r="I15" s="70"/>
      <c r="J15" s="133">
        <f>ASISTENCIA!AQ16</f>
        <v>0</v>
      </c>
      <c r="K15" s="70"/>
      <c r="L15" s="65">
        <f>ASISTENCIA!AR16</f>
        <v>0</v>
      </c>
      <c r="M15" s="65">
        <f>ASISTENCIA!AS16</f>
        <v>0</v>
      </c>
      <c r="N15" s="65">
        <f>ASISTENCIA!AU16</f>
        <v>0</v>
      </c>
      <c r="O15" s="70"/>
      <c r="P15" s="65">
        <f>ASISTENCIA!AV16</f>
        <v>0</v>
      </c>
      <c r="Q15" s="70"/>
      <c r="R15" s="65">
        <f>ASISTENCIA!AT16</f>
        <v>0</v>
      </c>
      <c r="S15" s="144"/>
      <c r="T15" s="65">
        <f>ASISTENCIA!AW16</f>
        <v>0</v>
      </c>
      <c r="U15" s="65"/>
      <c r="V15" s="144"/>
      <c r="W15" s="65"/>
      <c r="X15" s="65"/>
      <c r="Y15" s="144"/>
      <c r="Z15" s="65"/>
      <c r="AA15" s="144"/>
      <c r="AB15" s="267"/>
      <c r="AC15" s="227"/>
      <c r="AD15" s="227"/>
      <c r="AE15" s="227"/>
      <c r="AF15" s="227"/>
      <c r="AG15" s="227"/>
      <c r="AH15" s="227"/>
      <c r="AI15" s="227"/>
      <c r="AJ15" s="228"/>
      <c r="AK15" s="63" t="str">
        <f t="shared" si="1"/>
        <v/>
      </c>
      <c r="AL15" s="159"/>
      <c r="AM15" s="105"/>
      <c r="AN15" s="105"/>
      <c r="AO15" s="105"/>
      <c r="AP15" s="105"/>
    </row>
    <row r="16" spans="1:42" ht="15.75" customHeight="1">
      <c r="A16" s="119">
        <f>IF(+ASISTENCIA!A17="","",ASISTENCIA!A17)</f>
        <v>4</v>
      </c>
      <c r="B16" s="60" t="e">
        <f>IF(LEN(C16)&gt;0,VLOOKUP($F$6,DATA!$A:$S,2,FALSE),"")</f>
        <v>#N/A</v>
      </c>
      <c r="C16" s="117" t="str">
        <f t="shared" si="0"/>
        <v>FEBRERO</v>
      </c>
      <c r="D16" s="120" t="str">
        <f>IF(+ASISTENCIA!D17="","",ASISTENCIA!D17)</f>
        <v>01781665</v>
      </c>
      <c r="E16" s="63" t="str">
        <f>IF(+ASISTENCIA!E17="","",ASISTENCIA!E17)</f>
        <v>PEREZ FLORES, Wilson</v>
      </c>
      <c r="F16" s="121" t="str">
        <f>IF(+ASISTENCIA!F17="","",ASISTENCIA!F17)</f>
        <v>Profesor</v>
      </c>
      <c r="G16" s="121" t="str">
        <f>IF(+ASISTENCIA!G17="","",ASISTENCIA!G17)</f>
        <v>Nombrado</v>
      </c>
      <c r="H16" s="65">
        <f>IF(+ASISTENCIA!H17="","",ASISTENCIA!H17)</f>
        <v>30</v>
      </c>
      <c r="I16" s="70"/>
      <c r="J16" s="133">
        <f>ASISTENCIA!AQ17</f>
        <v>0</v>
      </c>
      <c r="K16" s="70"/>
      <c r="L16" s="65">
        <f>ASISTENCIA!AR17</f>
        <v>0</v>
      </c>
      <c r="M16" s="65">
        <f>ASISTENCIA!AS17</f>
        <v>0</v>
      </c>
      <c r="N16" s="65">
        <f>ASISTENCIA!AU17</f>
        <v>0</v>
      </c>
      <c r="O16" s="70"/>
      <c r="P16" s="65">
        <f>ASISTENCIA!AV17</f>
        <v>0</v>
      </c>
      <c r="Q16" s="70"/>
      <c r="R16" s="65">
        <f>ASISTENCIA!AT17</f>
        <v>0</v>
      </c>
      <c r="S16" s="144"/>
      <c r="T16" s="65">
        <f>ASISTENCIA!AW17</f>
        <v>0</v>
      </c>
      <c r="U16" s="65"/>
      <c r="V16" s="144"/>
      <c r="W16" s="65"/>
      <c r="X16" s="65"/>
      <c r="Y16" s="144"/>
      <c r="Z16" s="65"/>
      <c r="AA16" s="144"/>
      <c r="AB16" s="267"/>
      <c r="AC16" s="227"/>
      <c r="AD16" s="227"/>
      <c r="AE16" s="227"/>
      <c r="AF16" s="227"/>
      <c r="AG16" s="227"/>
      <c r="AH16" s="227"/>
      <c r="AI16" s="227"/>
      <c r="AJ16" s="228"/>
      <c r="AK16" s="63" t="str">
        <f t="shared" si="1"/>
        <v/>
      </c>
      <c r="AL16" s="159"/>
      <c r="AM16" s="105"/>
      <c r="AN16" s="105"/>
      <c r="AO16" s="105"/>
      <c r="AP16" s="105"/>
    </row>
    <row r="17" spans="1:42" ht="15.75" customHeight="1">
      <c r="A17" s="119">
        <f>IF(+ASISTENCIA!A18="","",ASISTENCIA!A18)</f>
        <v>5</v>
      </c>
      <c r="B17" s="60" t="e">
        <f>IF(LEN(C17)&gt;0,VLOOKUP($F$6,DATA!$A:$S,2,FALSE),"")</f>
        <v>#N/A</v>
      </c>
      <c r="C17" s="117" t="str">
        <f t="shared" si="0"/>
        <v>FEBRERO</v>
      </c>
      <c r="D17" s="120" t="str">
        <f>IF(+ASISTENCIA!D18="","",ASISTENCIA!D18)</f>
        <v>01234348</v>
      </c>
      <c r="E17" s="63" t="str">
        <f>IF(+ASISTENCIA!E18="","",ASISTENCIA!E18)</f>
        <v>GONGORA FOLLANO, Estefania Roxana</v>
      </c>
      <c r="F17" s="121" t="str">
        <f>IF(+ASISTENCIA!F18="","",ASISTENCIA!F18)</f>
        <v>Profesor</v>
      </c>
      <c r="G17" s="121" t="str">
        <f>IF(+ASISTENCIA!G18="","",ASISTENCIA!G18)</f>
        <v>Nombrado</v>
      </c>
      <c r="H17" s="65">
        <f>IF(+ASISTENCIA!H18="","",ASISTENCIA!H18)</f>
        <v>30</v>
      </c>
      <c r="I17" s="70"/>
      <c r="J17" s="133">
        <f>ASISTENCIA!AQ18</f>
        <v>0</v>
      </c>
      <c r="K17" s="70"/>
      <c r="L17" s="65">
        <f>ASISTENCIA!AR18</f>
        <v>0</v>
      </c>
      <c r="M17" s="65">
        <f>ASISTENCIA!AS18</f>
        <v>0</v>
      </c>
      <c r="N17" s="65">
        <f>ASISTENCIA!AU18</f>
        <v>0</v>
      </c>
      <c r="O17" s="70"/>
      <c r="P17" s="65">
        <f>ASISTENCIA!AV18</f>
        <v>0</v>
      </c>
      <c r="Q17" s="70"/>
      <c r="R17" s="65">
        <f>ASISTENCIA!AT18</f>
        <v>0</v>
      </c>
      <c r="S17" s="144"/>
      <c r="T17" s="65">
        <f>ASISTENCIA!AW18</f>
        <v>0</v>
      </c>
      <c r="U17" s="65"/>
      <c r="V17" s="144"/>
      <c r="W17" s="65"/>
      <c r="X17" s="65"/>
      <c r="Y17" s="144"/>
      <c r="Z17" s="65"/>
      <c r="AA17" s="144"/>
      <c r="AB17" s="267"/>
      <c r="AC17" s="227"/>
      <c r="AD17" s="227"/>
      <c r="AE17" s="227"/>
      <c r="AF17" s="227"/>
      <c r="AG17" s="227"/>
      <c r="AH17" s="227"/>
      <c r="AI17" s="227"/>
      <c r="AJ17" s="228"/>
      <c r="AK17" s="63" t="str">
        <f t="shared" si="1"/>
        <v/>
      </c>
      <c r="AL17" s="159"/>
      <c r="AM17" s="105"/>
      <c r="AN17" s="105"/>
      <c r="AO17" s="105"/>
      <c r="AP17" s="105"/>
    </row>
    <row r="18" spans="1:42" ht="15.75" customHeight="1">
      <c r="A18" s="119">
        <f>IF(+ASISTENCIA!A19="","",ASISTENCIA!A19)</f>
        <v>6</v>
      </c>
      <c r="B18" s="60" t="e">
        <f>IF(LEN(C18)&gt;0,VLOOKUP($F$6,DATA!$A:$S,2,FALSE),"")</f>
        <v>#N/A</v>
      </c>
      <c r="C18" s="117" t="str">
        <f t="shared" si="0"/>
        <v>FEBRERO</v>
      </c>
      <c r="D18" s="120" t="str">
        <f>IF(+ASISTENCIA!D19="","",ASISTENCIA!D19)</f>
        <v>01228537</v>
      </c>
      <c r="E18" s="63" t="str">
        <f>IF(+ASISTENCIA!E19="","",ASISTENCIA!E19)</f>
        <v>CALIZAYA GARCIA, Gilberto H.</v>
      </c>
      <c r="F18" s="121" t="str">
        <f>IF(+ASISTENCIA!F19="","",ASISTENCIA!F19)</f>
        <v>Profesor</v>
      </c>
      <c r="G18" s="121" t="str">
        <f>IF(+ASISTENCIA!G19="","",ASISTENCIA!G19)</f>
        <v>Nombrado</v>
      </c>
      <c r="H18" s="65">
        <f>IF(+ASISTENCIA!H19="","",ASISTENCIA!H19)</f>
        <v>30</v>
      </c>
      <c r="I18" s="70"/>
      <c r="J18" s="133">
        <f>ASISTENCIA!AQ19</f>
        <v>0</v>
      </c>
      <c r="K18" s="70"/>
      <c r="L18" s="65">
        <f>ASISTENCIA!AR19</f>
        <v>0</v>
      </c>
      <c r="M18" s="65">
        <f>ASISTENCIA!AS19</f>
        <v>0</v>
      </c>
      <c r="N18" s="65">
        <f>ASISTENCIA!AU19</f>
        <v>0</v>
      </c>
      <c r="O18" s="70"/>
      <c r="P18" s="65">
        <f>ASISTENCIA!AV19</f>
        <v>0</v>
      </c>
      <c r="Q18" s="70"/>
      <c r="R18" s="65">
        <f>ASISTENCIA!AT19</f>
        <v>0</v>
      </c>
      <c r="S18" s="144"/>
      <c r="T18" s="65">
        <f>ASISTENCIA!AW19</f>
        <v>0</v>
      </c>
      <c r="U18" s="65"/>
      <c r="V18" s="144"/>
      <c r="W18" s="65"/>
      <c r="X18" s="65"/>
      <c r="Y18" s="144"/>
      <c r="Z18" s="65"/>
      <c r="AA18" s="144"/>
      <c r="AB18" s="267"/>
      <c r="AC18" s="227"/>
      <c r="AD18" s="227"/>
      <c r="AE18" s="227"/>
      <c r="AF18" s="227"/>
      <c r="AG18" s="227"/>
      <c r="AH18" s="227"/>
      <c r="AI18" s="227"/>
      <c r="AJ18" s="228"/>
      <c r="AK18" s="63" t="str">
        <f t="shared" si="1"/>
        <v/>
      </c>
      <c r="AL18" s="159"/>
      <c r="AM18" s="105"/>
      <c r="AN18" s="105"/>
      <c r="AO18" s="105"/>
      <c r="AP18" s="105"/>
    </row>
    <row r="19" spans="1:42" ht="15.75" customHeight="1">
      <c r="A19" s="119">
        <f>IF(+ASISTENCIA!A20="","",ASISTENCIA!A20)</f>
        <v>7</v>
      </c>
      <c r="B19" s="60" t="e">
        <f>IF(LEN(C19)&gt;0,VLOOKUP($F$6,DATA!$A:$S,2,FALSE),"")</f>
        <v>#N/A</v>
      </c>
      <c r="C19" s="117" t="str">
        <f t="shared" si="0"/>
        <v>FEBRERO</v>
      </c>
      <c r="D19" s="120" t="str">
        <f>IF(+ASISTENCIA!D20="","",ASISTENCIA!D20)</f>
        <v>44522644</v>
      </c>
      <c r="E19" s="63" t="str">
        <f>IF(+ASISTENCIA!E20="","",ASISTENCIA!E20)</f>
        <v>LUPACA LUPACA, Zhenia</v>
      </c>
      <c r="F19" s="121" t="str">
        <f>IF(+ASISTENCIA!F20="","",ASISTENCIA!F20)</f>
        <v>Profesor</v>
      </c>
      <c r="G19" s="121" t="str">
        <f>IF(+ASISTENCIA!G20="","",ASISTENCIA!G20)</f>
        <v>Nombrado</v>
      </c>
      <c r="H19" s="65">
        <f>IF(+ASISTENCIA!H20="","",ASISTENCIA!H20)</f>
        <v>30</v>
      </c>
      <c r="I19" s="70"/>
      <c r="J19" s="133">
        <f>ASISTENCIA!AQ20</f>
        <v>0</v>
      </c>
      <c r="K19" s="70"/>
      <c r="L19" s="65">
        <f>ASISTENCIA!AR20</f>
        <v>0</v>
      </c>
      <c r="M19" s="65">
        <f>ASISTENCIA!AS20</f>
        <v>0</v>
      </c>
      <c r="N19" s="65">
        <f>ASISTENCIA!AU20</f>
        <v>0</v>
      </c>
      <c r="O19" s="70"/>
      <c r="P19" s="65">
        <f>ASISTENCIA!AV20</f>
        <v>0</v>
      </c>
      <c r="Q19" s="70"/>
      <c r="R19" s="65">
        <f>ASISTENCIA!AT20</f>
        <v>0</v>
      </c>
      <c r="S19" s="144"/>
      <c r="T19" s="65">
        <f>ASISTENCIA!AW20</f>
        <v>0</v>
      </c>
      <c r="U19" s="65"/>
      <c r="V19" s="144"/>
      <c r="W19" s="65"/>
      <c r="X19" s="65"/>
      <c r="Y19" s="144"/>
      <c r="Z19" s="65"/>
      <c r="AA19" s="144"/>
      <c r="AB19" s="267"/>
      <c r="AC19" s="227"/>
      <c r="AD19" s="227"/>
      <c r="AE19" s="227"/>
      <c r="AF19" s="227"/>
      <c r="AG19" s="227"/>
      <c r="AH19" s="227"/>
      <c r="AI19" s="227"/>
      <c r="AJ19" s="228"/>
      <c r="AK19" s="63" t="str">
        <f t="shared" si="1"/>
        <v/>
      </c>
      <c r="AL19" s="159"/>
      <c r="AM19" s="105"/>
      <c r="AN19" s="105"/>
      <c r="AO19" s="105"/>
      <c r="AP19" s="105"/>
    </row>
    <row r="20" spans="1:42" ht="15.75" customHeight="1">
      <c r="A20" s="119">
        <f>IF(+ASISTENCIA!A21="","",ASISTENCIA!A21)</f>
        <v>8</v>
      </c>
      <c r="B20" s="60" t="e">
        <f>IF(LEN(C20)&gt;0,VLOOKUP($F$6,DATA!$A:$S,2,FALSE),"")</f>
        <v>#N/A</v>
      </c>
      <c r="C20" s="117" t="str">
        <f t="shared" si="0"/>
        <v>FEBRERO</v>
      </c>
      <c r="D20" s="120" t="str">
        <f>IF(+ASISTENCIA!D21="","",ASISTENCIA!D21)</f>
        <v>41132690</v>
      </c>
      <c r="E20" s="63" t="str">
        <f>IF(+ASISTENCIA!E21="","",ASISTENCIA!E21)</f>
        <v>MANDAMIENTO TICONA, Julio D</v>
      </c>
      <c r="F20" s="121" t="str">
        <f>IF(+ASISTENCIA!F21="","",ASISTENCIA!F21)</f>
        <v>Profesor</v>
      </c>
      <c r="G20" s="121" t="str">
        <f>IF(+ASISTENCIA!G21="","",ASISTENCIA!G21)</f>
        <v>Nombrado</v>
      </c>
      <c r="H20" s="65">
        <f>IF(+ASISTENCIA!H21="","",ASISTENCIA!H21)</f>
        <v>30</v>
      </c>
      <c r="I20" s="70"/>
      <c r="J20" s="133">
        <f>ASISTENCIA!AQ21</f>
        <v>0</v>
      </c>
      <c r="K20" s="70"/>
      <c r="L20" s="65">
        <f>ASISTENCIA!AR21</f>
        <v>0</v>
      </c>
      <c r="M20" s="65">
        <f>ASISTENCIA!AS21</f>
        <v>0</v>
      </c>
      <c r="N20" s="65">
        <f>ASISTENCIA!AU21</f>
        <v>0</v>
      </c>
      <c r="O20" s="70"/>
      <c r="P20" s="65">
        <f>ASISTENCIA!AV21</f>
        <v>0</v>
      </c>
      <c r="Q20" s="70"/>
      <c r="R20" s="65">
        <f>ASISTENCIA!AT21</f>
        <v>0</v>
      </c>
      <c r="S20" s="144"/>
      <c r="T20" s="65">
        <f>ASISTENCIA!AW21</f>
        <v>0</v>
      </c>
      <c r="U20" s="65"/>
      <c r="V20" s="144"/>
      <c r="W20" s="65"/>
      <c r="X20" s="65"/>
      <c r="Y20" s="144"/>
      <c r="Z20" s="65"/>
      <c r="AA20" s="144"/>
      <c r="AB20" s="267"/>
      <c r="AC20" s="227"/>
      <c r="AD20" s="227"/>
      <c r="AE20" s="227"/>
      <c r="AF20" s="227"/>
      <c r="AG20" s="227"/>
      <c r="AH20" s="227"/>
      <c r="AI20" s="227"/>
      <c r="AJ20" s="228"/>
      <c r="AK20" s="63" t="str">
        <f t="shared" si="1"/>
        <v/>
      </c>
      <c r="AL20" s="159"/>
      <c r="AM20" s="105"/>
      <c r="AN20" s="105"/>
      <c r="AO20" s="105"/>
      <c r="AP20" s="105"/>
    </row>
    <row r="21" spans="1:42" ht="15.75" customHeight="1">
      <c r="A21" s="119">
        <f>IF(+ASISTENCIA!A22="","",ASISTENCIA!A22)</f>
        <v>9</v>
      </c>
      <c r="B21" s="60" t="e">
        <f>IF(LEN(C21)&gt;0,VLOOKUP($F$6,DATA!$A:$S,2,FALSE),"")</f>
        <v>#N/A</v>
      </c>
      <c r="C21" s="117" t="str">
        <f t="shared" si="0"/>
        <v>FEBRERO</v>
      </c>
      <c r="D21" s="120" t="str">
        <f>IF(+ASISTENCIA!D22="","",ASISTENCIA!D22)</f>
        <v>45647288</v>
      </c>
      <c r="E21" s="63" t="str">
        <f>IF(+ASISTENCIA!E22="","",ASISTENCIA!E22)</f>
        <v>MAQUERA GUEVARA, Joel</v>
      </c>
      <c r="F21" s="121" t="str">
        <f>IF(+ASISTENCIA!F22="","",ASISTENCIA!F22)</f>
        <v>Profesor</v>
      </c>
      <c r="G21" s="121" t="str">
        <f>IF(+ASISTENCIA!G22="","",ASISTENCIA!G22)</f>
        <v>Nombrado</v>
      </c>
      <c r="H21" s="65">
        <f>IF(+ASISTENCIA!H22="","",ASISTENCIA!H22)</f>
        <v>30</v>
      </c>
      <c r="I21" s="70"/>
      <c r="J21" s="133">
        <f>ASISTENCIA!AQ22</f>
        <v>0</v>
      </c>
      <c r="K21" s="70"/>
      <c r="L21" s="65">
        <f>ASISTENCIA!AR22</f>
        <v>0</v>
      </c>
      <c r="M21" s="65">
        <f>ASISTENCIA!AS22</f>
        <v>0</v>
      </c>
      <c r="N21" s="65">
        <f>ASISTENCIA!AU22</f>
        <v>0</v>
      </c>
      <c r="O21" s="70"/>
      <c r="P21" s="65">
        <f>ASISTENCIA!AV22</f>
        <v>0</v>
      </c>
      <c r="Q21" s="70"/>
      <c r="R21" s="65">
        <f>ASISTENCIA!AT22</f>
        <v>0</v>
      </c>
      <c r="S21" s="144"/>
      <c r="T21" s="65">
        <f>ASISTENCIA!AW22</f>
        <v>0</v>
      </c>
      <c r="U21" s="65"/>
      <c r="V21" s="144"/>
      <c r="W21" s="65"/>
      <c r="X21" s="65"/>
      <c r="Y21" s="144"/>
      <c r="Z21" s="65"/>
      <c r="AA21" s="144"/>
      <c r="AB21" s="267"/>
      <c r="AC21" s="227"/>
      <c r="AD21" s="227"/>
      <c r="AE21" s="227"/>
      <c r="AF21" s="227"/>
      <c r="AG21" s="227"/>
      <c r="AH21" s="227"/>
      <c r="AI21" s="227"/>
      <c r="AJ21" s="228"/>
      <c r="AK21" s="63" t="str">
        <f t="shared" si="1"/>
        <v/>
      </c>
      <c r="AL21" s="159"/>
      <c r="AM21" s="105"/>
      <c r="AN21" s="105"/>
      <c r="AO21" s="105"/>
      <c r="AP21" s="105"/>
    </row>
    <row r="22" spans="1:42" ht="15.75" customHeight="1">
      <c r="A22" s="119">
        <f>IF(+ASISTENCIA!A23="","",ASISTENCIA!A23)</f>
        <v>10</v>
      </c>
      <c r="B22" s="60" t="e">
        <f>IF(LEN(C22)&gt;0,VLOOKUP($F$6,DATA!$A:$S,2,FALSE),"")</f>
        <v>#N/A</v>
      </c>
      <c r="C22" s="117" t="str">
        <f t="shared" si="0"/>
        <v>FEBRERO</v>
      </c>
      <c r="D22" s="120" t="str">
        <f>IF(+ASISTENCIA!D23="","",ASISTENCIA!D23)</f>
        <v>01302752</v>
      </c>
      <c r="E22" s="63" t="str">
        <f>IF(+ASISTENCIA!E23="","",ASISTENCIA!E23)</f>
        <v>PARIPANCA ROQUE, Erasmo</v>
      </c>
      <c r="F22" s="121" t="str">
        <f>IF(+ASISTENCIA!F23="","",ASISTENCIA!F23)</f>
        <v>Aux. Educación</v>
      </c>
      <c r="G22" s="121" t="str">
        <f>IF(+ASISTENCIA!G23="","",ASISTENCIA!G23)</f>
        <v>Nombrado</v>
      </c>
      <c r="H22" s="65">
        <f>IF(+ASISTENCIA!H23="","",ASISTENCIA!H23)</f>
        <v>30</v>
      </c>
      <c r="I22" s="70"/>
      <c r="J22" s="133">
        <f>ASISTENCIA!AQ23</f>
        <v>0</v>
      </c>
      <c r="K22" s="70"/>
      <c r="L22" s="65">
        <f>ASISTENCIA!AR23</f>
        <v>0</v>
      </c>
      <c r="M22" s="65">
        <f>ASISTENCIA!AS23</f>
        <v>0</v>
      </c>
      <c r="N22" s="65">
        <f>ASISTENCIA!AU23</f>
        <v>0</v>
      </c>
      <c r="O22" s="70"/>
      <c r="P22" s="65">
        <f>ASISTENCIA!AV23</f>
        <v>0</v>
      </c>
      <c r="Q22" s="70"/>
      <c r="R22" s="65">
        <f>ASISTENCIA!AT23</f>
        <v>0</v>
      </c>
      <c r="S22" s="144"/>
      <c r="T22" s="65">
        <f>ASISTENCIA!AW23</f>
        <v>0</v>
      </c>
      <c r="U22" s="65"/>
      <c r="V22" s="144"/>
      <c r="W22" s="65"/>
      <c r="X22" s="65"/>
      <c r="Y22" s="144"/>
      <c r="Z22" s="65"/>
      <c r="AA22" s="144"/>
      <c r="AB22" s="267"/>
      <c r="AC22" s="227"/>
      <c r="AD22" s="227"/>
      <c r="AE22" s="227"/>
      <c r="AF22" s="227"/>
      <c r="AG22" s="227"/>
      <c r="AH22" s="227"/>
      <c r="AI22" s="227"/>
      <c r="AJ22" s="228"/>
      <c r="AK22" s="63" t="str">
        <f t="shared" si="1"/>
        <v/>
      </c>
      <c r="AL22" s="159"/>
      <c r="AM22" s="105"/>
      <c r="AN22" s="105"/>
      <c r="AO22" s="105"/>
      <c r="AP22" s="105"/>
    </row>
    <row r="23" spans="1:42" ht="15.75" customHeight="1">
      <c r="A23" s="119">
        <f>IF(+ASISTENCIA!A24="","",ASISTENCIA!A24)</f>
        <v>11</v>
      </c>
      <c r="B23" s="60" t="e">
        <f>IF(LEN(C23)&gt;0,VLOOKUP($F$6,DATA!$A:$S,2,FALSE),"")</f>
        <v>#N/A</v>
      </c>
      <c r="C23" s="117" t="str">
        <f t="shared" si="0"/>
        <v>FEBRERO</v>
      </c>
      <c r="D23" s="120" t="str">
        <f>IF(+ASISTENCIA!D24="","",ASISTENCIA!D24)</f>
        <v>01874777</v>
      </c>
      <c r="E23" s="63" t="str">
        <f>IF(+ASISTENCIA!E24="","",ASISTENCIA!E24)</f>
        <v>LAURA PARI, Augusto Isidro</v>
      </c>
      <c r="F23" s="121" t="str">
        <f>IF(+ASISTENCIA!F24="","",ASISTENCIA!F24)</f>
        <v>Pers. Servicio</v>
      </c>
      <c r="G23" s="121" t="str">
        <f>IF(+ASISTENCIA!G24="","",ASISTENCIA!G24)</f>
        <v>Destacado</v>
      </c>
      <c r="H23" s="65">
        <f>IF(+ASISTENCIA!H24="","",ASISTENCIA!H24)</f>
        <v>40</v>
      </c>
      <c r="I23" s="70"/>
      <c r="J23" s="133">
        <f>ASISTENCIA!AQ24</f>
        <v>0</v>
      </c>
      <c r="K23" s="70"/>
      <c r="L23" s="65">
        <f>ASISTENCIA!AR24</f>
        <v>0</v>
      </c>
      <c r="M23" s="65">
        <f>ASISTENCIA!AS24</f>
        <v>0</v>
      </c>
      <c r="N23" s="65">
        <f>ASISTENCIA!AU24</f>
        <v>0</v>
      </c>
      <c r="O23" s="70"/>
      <c r="P23" s="65">
        <f>ASISTENCIA!AV24</f>
        <v>0</v>
      </c>
      <c r="Q23" s="70"/>
      <c r="R23" s="65">
        <f>ASISTENCIA!AT24</f>
        <v>0</v>
      </c>
      <c r="S23" s="144"/>
      <c r="T23" s="65">
        <f>ASISTENCIA!AW24</f>
        <v>0</v>
      </c>
      <c r="U23" s="65"/>
      <c r="V23" s="144"/>
      <c r="W23" s="65"/>
      <c r="X23" s="65"/>
      <c r="Y23" s="144"/>
      <c r="Z23" s="65"/>
      <c r="AA23" s="144"/>
      <c r="AB23" s="267"/>
      <c r="AC23" s="227"/>
      <c r="AD23" s="227"/>
      <c r="AE23" s="227"/>
      <c r="AF23" s="227"/>
      <c r="AG23" s="227"/>
      <c r="AH23" s="227"/>
      <c r="AI23" s="227"/>
      <c r="AJ23" s="228"/>
      <c r="AK23" s="63" t="str">
        <f t="shared" si="1"/>
        <v/>
      </c>
      <c r="AL23" s="159"/>
      <c r="AM23" s="105"/>
      <c r="AN23" s="105"/>
      <c r="AO23" s="105"/>
      <c r="AP23" s="105"/>
    </row>
    <row r="24" spans="1:42" ht="15.75" customHeight="1">
      <c r="A24" s="119" t="str">
        <f>IF(+ASISTENCIA!A25="","",ASISTENCIA!A25)</f>
        <v/>
      </c>
      <c r="B24" s="60" t="str">
        <f>IF(LEN(C24)&gt;0,VLOOKUP($F$6,DATA!$A:$S,2,FALSE),"")</f>
        <v/>
      </c>
      <c r="C24" s="117" t="str">
        <f t="shared" si="0"/>
        <v/>
      </c>
      <c r="D24" s="120" t="str">
        <f>IF(+ASISTENCIA!D25="","",ASISTENCIA!D25)</f>
        <v/>
      </c>
      <c r="E24" s="63" t="str">
        <f>IF(+ASISTENCIA!E25="","",ASISTENCIA!E25)</f>
        <v/>
      </c>
      <c r="F24" s="121" t="str">
        <f>IF(+ASISTENCIA!F25="","",ASISTENCIA!F25)</f>
        <v/>
      </c>
      <c r="G24" s="121" t="str">
        <f>IF(+ASISTENCIA!G25="","",ASISTENCIA!G25)</f>
        <v/>
      </c>
      <c r="H24" s="65" t="str">
        <f>IF(+ASISTENCIA!H25="","",ASISTENCIA!H25)</f>
        <v/>
      </c>
      <c r="I24" s="70"/>
      <c r="J24" s="133">
        <f>ASISTENCIA!AQ25</f>
        <v>0</v>
      </c>
      <c r="K24" s="70"/>
      <c r="L24" s="65">
        <f>ASISTENCIA!AR25</f>
        <v>0</v>
      </c>
      <c r="M24" s="65">
        <f>ASISTENCIA!AS25</f>
        <v>0</v>
      </c>
      <c r="N24" s="65">
        <f>ASISTENCIA!AU25</f>
        <v>0</v>
      </c>
      <c r="O24" s="70"/>
      <c r="P24" s="65">
        <f>ASISTENCIA!AV25</f>
        <v>0</v>
      </c>
      <c r="Q24" s="70"/>
      <c r="R24" s="65">
        <f>ASISTENCIA!AT25</f>
        <v>0</v>
      </c>
      <c r="S24" s="144"/>
      <c r="T24" s="65">
        <f>ASISTENCIA!AW25</f>
        <v>0</v>
      </c>
      <c r="U24" s="65"/>
      <c r="V24" s="144"/>
      <c r="W24" s="65"/>
      <c r="X24" s="65"/>
      <c r="Y24" s="144"/>
      <c r="Z24" s="65"/>
      <c r="AA24" s="144"/>
      <c r="AB24" s="267"/>
      <c r="AC24" s="227"/>
      <c r="AD24" s="227"/>
      <c r="AE24" s="227"/>
      <c r="AF24" s="227"/>
      <c r="AG24" s="227"/>
      <c r="AH24" s="227"/>
      <c r="AI24" s="227"/>
      <c r="AJ24" s="228"/>
      <c r="AK24" s="63" t="str">
        <f t="shared" si="1"/>
        <v/>
      </c>
      <c r="AL24" s="159"/>
      <c r="AM24" s="105"/>
      <c r="AN24" s="105"/>
      <c r="AO24" s="105"/>
      <c r="AP24" s="105"/>
    </row>
    <row r="25" spans="1:42" ht="15.75" customHeight="1">
      <c r="A25" s="119" t="str">
        <f>IF(+ASISTENCIA!A26="","",ASISTENCIA!A26)</f>
        <v/>
      </c>
      <c r="B25" s="60" t="str">
        <f>IF(LEN(C25)&gt;0,VLOOKUP($F$6,DATA!$A:$S,2,FALSE),"")</f>
        <v/>
      </c>
      <c r="C25" s="117" t="str">
        <f t="shared" si="0"/>
        <v/>
      </c>
      <c r="D25" s="120" t="str">
        <f>IF(+ASISTENCIA!D26="","",ASISTENCIA!D26)</f>
        <v/>
      </c>
      <c r="E25" s="63" t="str">
        <f>IF(+ASISTENCIA!E26="","",ASISTENCIA!E26)</f>
        <v/>
      </c>
      <c r="F25" s="121" t="str">
        <f>IF(+ASISTENCIA!F26="","",ASISTENCIA!F26)</f>
        <v/>
      </c>
      <c r="G25" s="121" t="str">
        <f>IF(+ASISTENCIA!G26="","",ASISTENCIA!G26)</f>
        <v/>
      </c>
      <c r="H25" s="65" t="str">
        <f>IF(+ASISTENCIA!H26="","",ASISTENCIA!H26)</f>
        <v/>
      </c>
      <c r="I25" s="70"/>
      <c r="J25" s="133">
        <f>ASISTENCIA!AQ26</f>
        <v>0</v>
      </c>
      <c r="K25" s="70"/>
      <c r="L25" s="65">
        <f>ASISTENCIA!AR26</f>
        <v>0</v>
      </c>
      <c r="M25" s="65">
        <f>ASISTENCIA!AS26</f>
        <v>0</v>
      </c>
      <c r="N25" s="65">
        <f>ASISTENCIA!AU26</f>
        <v>0</v>
      </c>
      <c r="O25" s="70"/>
      <c r="P25" s="65">
        <f>ASISTENCIA!AV26</f>
        <v>0</v>
      </c>
      <c r="Q25" s="70"/>
      <c r="R25" s="65">
        <f>ASISTENCIA!AT26</f>
        <v>0</v>
      </c>
      <c r="S25" s="144"/>
      <c r="T25" s="65">
        <f>ASISTENCIA!AW26</f>
        <v>0</v>
      </c>
      <c r="U25" s="65"/>
      <c r="V25" s="144"/>
      <c r="W25" s="65"/>
      <c r="X25" s="65"/>
      <c r="Y25" s="144"/>
      <c r="Z25" s="65"/>
      <c r="AA25" s="144"/>
      <c r="AB25" s="267"/>
      <c r="AC25" s="227"/>
      <c r="AD25" s="227"/>
      <c r="AE25" s="227"/>
      <c r="AF25" s="227"/>
      <c r="AG25" s="227"/>
      <c r="AH25" s="227"/>
      <c r="AI25" s="227"/>
      <c r="AJ25" s="228"/>
      <c r="AK25" s="63" t="str">
        <f t="shared" si="1"/>
        <v/>
      </c>
      <c r="AL25" s="159"/>
      <c r="AM25" s="105"/>
      <c r="AN25" s="105"/>
      <c r="AO25" s="105"/>
      <c r="AP25" s="105"/>
    </row>
    <row r="26" spans="1:42" ht="15.75" customHeight="1">
      <c r="A26" s="119" t="str">
        <f>IF(+ASISTENCIA!A27="","",ASISTENCIA!A27)</f>
        <v/>
      </c>
      <c r="B26" s="60" t="str">
        <f>IF(LEN(C26)&gt;0,VLOOKUP($F$6,DATA!$A:$S,2,FALSE),"")</f>
        <v/>
      </c>
      <c r="C26" s="117" t="str">
        <f t="shared" si="0"/>
        <v/>
      </c>
      <c r="D26" s="120" t="str">
        <f>IF(+ASISTENCIA!D27="","",ASISTENCIA!D27)</f>
        <v/>
      </c>
      <c r="E26" s="63" t="str">
        <f>IF(+ASISTENCIA!E27="","",ASISTENCIA!E27)</f>
        <v/>
      </c>
      <c r="F26" s="121" t="str">
        <f>IF(+ASISTENCIA!F27="","",ASISTENCIA!F27)</f>
        <v/>
      </c>
      <c r="G26" s="121" t="str">
        <f>IF(+ASISTENCIA!G27="","",ASISTENCIA!G27)</f>
        <v/>
      </c>
      <c r="H26" s="65" t="str">
        <f>IF(+ASISTENCIA!H27="","",ASISTENCIA!H27)</f>
        <v/>
      </c>
      <c r="I26" s="70"/>
      <c r="J26" s="133">
        <f>ASISTENCIA!AQ27</f>
        <v>0</v>
      </c>
      <c r="K26" s="70"/>
      <c r="L26" s="65">
        <f>ASISTENCIA!AR27</f>
        <v>0</v>
      </c>
      <c r="M26" s="65">
        <f>ASISTENCIA!AS27</f>
        <v>0</v>
      </c>
      <c r="N26" s="65">
        <f>ASISTENCIA!AU27</f>
        <v>0</v>
      </c>
      <c r="O26" s="70"/>
      <c r="P26" s="65">
        <f>ASISTENCIA!AV27</f>
        <v>0</v>
      </c>
      <c r="Q26" s="70"/>
      <c r="R26" s="65">
        <f>ASISTENCIA!AT27</f>
        <v>0</v>
      </c>
      <c r="S26" s="144"/>
      <c r="T26" s="65">
        <f>ASISTENCIA!AW27</f>
        <v>0</v>
      </c>
      <c r="U26" s="65"/>
      <c r="V26" s="144"/>
      <c r="W26" s="65"/>
      <c r="X26" s="65"/>
      <c r="Y26" s="144"/>
      <c r="Z26" s="65"/>
      <c r="AA26" s="144"/>
      <c r="AB26" s="267"/>
      <c r="AC26" s="227"/>
      <c r="AD26" s="227"/>
      <c r="AE26" s="227"/>
      <c r="AF26" s="227"/>
      <c r="AG26" s="227"/>
      <c r="AH26" s="227"/>
      <c r="AI26" s="227"/>
      <c r="AJ26" s="228"/>
      <c r="AK26" s="63" t="str">
        <f t="shared" si="1"/>
        <v/>
      </c>
      <c r="AL26" s="159"/>
      <c r="AM26" s="105"/>
      <c r="AN26" s="105"/>
      <c r="AO26" s="105"/>
      <c r="AP26" s="105"/>
    </row>
    <row r="27" spans="1:42" ht="15.75" customHeight="1">
      <c r="A27" s="119" t="str">
        <f>IF(+ASISTENCIA!A28="","",ASISTENCIA!A28)</f>
        <v/>
      </c>
      <c r="B27" s="60" t="str">
        <f>IF(LEN(C27)&gt;0,VLOOKUP($F$6,DATA!$A:$S,2,FALSE),"")</f>
        <v/>
      </c>
      <c r="C27" s="117" t="str">
        <f t="shared" si="0"/>
        <v/>
      </c>
      <c r="D27" s="120" t="str">
        <f>IF(+ASISTENCIA!D28="","",ASISTENCIA!D28)</f>
        <v/>
      </c>
      <c r="E27" s="63" t="str">
        <f>IF(+ASISTENCIA!E28="","",ASISTENCIA!E28)</f>
        <v/>
      </c>
      <c r="F27" s="121" t="str">
        <f>IF(+ASISTENCIA!F28="","",ASISTENCIA!F28)</f>
        <v/>
      </c>
      <c r="G27" s="121" t="str">
        <f>IF(+ASISTENCIA!G28="","",ASISTENCIA!G28)</f>
        <v/>
      </c>
      <c r="H27" s="65" t="str">
        <f>IF(+ASISTENCIA!H28="","",ASISTENCIA!H28)</f>
        <v/>
      </c>
      <c r="I27" s="70"/>
      <c r="J27" s="133">
        <f>ASISTENCIA!AQ28</f>
        <v>0</v>
      </c>
      <c r="K27" s="70"/>
      <c r="L27" s="65">
        <f>ASISTENCIA!AR28</f>
        <v>0</v>
      </c>
      <c r="M27" s="65">
        <f>ASISTENCIA!AS28</f>
        <v>0</v>
      </c>
      <c r="N27" s="65">
        <f>ASISTENCIA!AU28</f>
        <v>0</v>
      </c>
      <c r="O27" s="70"/>
      <c r="P27" s="65">
        <f>ASISTENCIA!AV28</f>
        <v>0</v>
      </c>
      <c r="Q27" s="70"/>
      <c r="R27" s="65">
        <f>ASISTENCIA!AT28</f>
        <v>0</v>
      </c>
      <c r="S27" s="144"/>
      <c r="T27" s="65">
        <f>ASISTENCIA!AW28</f>
        <v>0</v>
      </c>
      <c r="U27" s="65"/>
      <c r="V27" s="144"/>
      <c r="W27" s="65"/>
      <c r="X27" s="65"/>
      <c r="Y27" s="144"/>
      <c r="Z27" s="65"/>
      <c r="AA27" s="144"/>
      <c r="AB27" s="267"/>
      <c r="AC27" s="227"/>
      <c r="AD27" s="227"/>
      <c r="AE27" s="227"/>
      <c r="AF27" s="227"/>
      <c r="AG27" s="227"/>
      <c r="AH27" s="227"/>
      <c r="AI27" s="227"/>
      <c r="AJ27" s="228"/>
      <c r="AK27" s="63" t="str">
        <f t="shared" si="1"/>
        <v/>
      </c>
      <c r="AL27" s="159"/>
      <c r="AM27" s="105"/>
      <c r="AN27" s="105"/>
      <c r="AO27" s="105"/>
      <c r="AP27" s="105"/>
    </row>
    <row r="28" spans="1:42" ht="15.75" customHeight="1">
      <c r="A28" s="119" t="str">
        <f>IF(+ASISTENCIA!A29="","",ASISTENCIA!A29)</f>
        <v/>
      </c>
      <c r="B28" s="60" t="str">
        <f>IF(LEN(C28)&gt;0,VLOOKUP($F$6,DATA!$A:$S,2,FALSE),"")</f>
        <v/>
      </c>
      <c r="C28" s="117" t="str">
        <f t="shared" si="0"/>
        <v/>
      </c>
      <c r="D28" s="120" t="str">
        <f>IF(+ASISTENCIA!D29="","",ASISTENCIA!D29)</f>
        <v/>
      </c>
      <c r="E28" s="63" t="str">
        <f>IF(+ASISTENCIA!E29="","",ASISTENCIA!E29)</f>
        <v/>
      </c>
      <c r="F28" s="121" t="str">
        <f>IF(+ASISTENCIA!F29="","",ASISTENCIA!F29)</f>
        <v/>
      </c>
      <c r="G28" s="121" t="str">
        <f>IF(+ASISTENCIA!G29="","",ASISTENCIA!G29)</f>
        <v/>
      </c>
      <c r="H28" s="65" t="str">
        <f>IF(+ASISTENCIA!H29="","",ASISTENCIA!H29)</f>
        <v/>
      </c>
      <c r="I28" s="70"/>
      <c r="J28" s="133">
        <f>ASISTENCIA!AQ29</f>
        <v>0</v>
      </c>
      <c r="K28" s="70"/>
      <c r="L28" s="65">
        <f>ASISTENCIA!AR29</f>
        <v>0</v>
      </c>
      <c r="M28" s="65">
        <f>ASISTENCIA!AS29</f>
        <v>0</v>
      </c>
      <c r="N28" s="65">
        <f>ASISTENCIA!AU29</f>
        <v>0</v>
      </c>
      <c r="O28" s="70"/>
      <c r="P28" s="65">
        <f>ASISTENCIA!AV29</f>
        <v>0</v>
      </c>
      <c r="Q28" s="70"/>
      <c r="R28" s="65">
        <f>ASISTENCIA!AT29</f>
        <v>0</v>
      </c>
      <c r="S28" s="144"/>
      <c r="T28" s="65">
        <f>ASISTENCIA!AW29</f>
        <v>0</v>
      </c>
      <c r="U28" s="65"/>
      <c r="V28" s="144"/>
      <c r="W28" s="65"/>
      <c r="X28" s="65"/>
      <c r="Y28" s="144"/>
      <c r="Z28" s="65"/>
      <c r="AA28" s="144"/>
      <c r="AB28" s="267"/>
      <c r="AC28" s="227"/>
      <c r="AD28" s="227"/>
      <c r="AE28" s="227"/>
      <c r="AF28" s="227"/>
      <c r="AG28" s="227"/>
      <c r="AH28" s="227"/>
      <c r="AI28" s="227"/>
      <c r="AJ28" s="228"/>
      <c r="AK28" s="63" t="str">
        <f t="shared" si="1"/>
        <v/>
      </c>
      <c r="AL28" s="159"/>
      <c r="AM28" s="105"/>
      <c r="AN28" s="105"/>
      <c r="AO28" s="105"/>
      <c r="AP28" s="105"/>
    </row>
    <row r="29" spans="1:42" ht="15.75" customHeight="1">
      <c r="A29" s="119" t="str">
        <f>IF(+ASISTENCIA!A30="","",ASISTENCIA!A30)</f>
        <v/>
      </c>
      <c r="B29" s="60" t="str">
        <f>IF(LEN(C29)&gt;0,VLOOKUP($F$6,DATA!$A:$S,2,FALSE),"")</f>
        <v/>
      </c>
      <c r="C29" s="117" t="str">
        <f t="shared" si="0"/>
        <v/>
      </c>
      <c r="D29" s="120" t="str">
        <f>IF(+ASISTENCIA!D30="","",ASISTENCIA!D30)</f>
        <v/>
      </c>
      <c r="E29" s="63" t="str">
        <f>IF(+ASISTENCIA!E30="","",ASISTENCIA!E30)</f>
        <v/>
      </c>
      <c r="F29" s="121" t="str">
        <f>IF(+ASISTENCIA!F30="","",ASISTENCIA!F30)</f>
        <v/>
      </c>
      <c r="G29" s="121" t="str">
        <f>IF(+ASISTENCIA!G30="","",ASISTENCIA!G30)</f>
        <v/>
      </c>
      <c r="H29" s="65" t="str">
        <f>IF(+ASISTENCIA!H30="","",ASISTENCIA!H30)</f>
        <v/>
      </c>
      <c r="I29" s="70"/>
      <c r="J29" s="133">
        <f>ASISTENCIA!AQ30</f>
        <v>0</v>
      </c>
      <c r="K29" s="70"/>
      <c r="L29" s="65">
        <f>ASISTENCIA!AR30</f>
        <v>0</v>
      </c>
      <c r="M29" s="65">
        <f>ASISTENCIA!AS30</f>
        <v>0</v>
      </c>
      <c r="N29" s="65">
        <f>ASISTENCIA!AU30</f>
        <v>0</v>
      </c>
      <c r="O29" s="70"/>
      <c r="P29" s="65">
        <f>ASISTENCIA!AV30</f>
        <v>0</v>
      </c>
      <c r="Q29" s="70"/>
      <c r="R29" s="65">
        <f>ASISTENCIA!AT30</f>
        <v>0</v>
      </c>
      <c r="S29" s="144"/>
      <c r="T29" s="65">
        <f>ASISTENCIA!AW30</f>
        <v>0</v>
      </c>
      <c r="U29" s="65"/>
      <c r="V29" s="144"/>
      <c r="W29" s="65"/>
      <c r="X29" s="65"/>
      <c r="Y29" s="144"/>
      <c r="Z29" s="65"/>
      <c r="AA29" s="144"/>
      <c r="AB29" s="267"/>
      <c r="AC29" s="227"/>
      <c r="AD29" s="227"/>
      <c r="AE29" s="227"/>
      <c r="AF29" s="227"/>
      <c r="AG29" s="227"/>
      <c r="AH29" s="227"/>
      <c r="AI29" s="227"/>
      <c r="AJ29" s="228"/>
      <c r="AK29" s="63" t="str">
        <f t="shared" si="1"/>
        <v/>
      </c>
      <c r="AL29" s="159"/>
      <c r="AM29" s="105"/>
      <c r="AN29" s="105"/>
      <c r="AO29" s="105"/>
      <c r="AP29" s="105"/>
    </row>
    <row r="30" spans="1:42" ht="15.75" customHeight="1">
      <c r="A30" s="119" t="str">
        <f>IF(+ASISTENCIA!A31="","",ASISTENCIA!A31)</f>
        <v/>
      </c>
      <c r="B30" s="60" t="str">
        <f>IF(LEN(C30)&gt;0,VLOOKUP($F$6,DATA!$A:$S,2,FALSE),"")</f>
        <v/>
      </c>
      <c r="C30" s="117" t="str">
        <f t="shared" si="0"/>
        <v/>
      </c>
      <c r="D30" s="120" t="str">
        <f>IF(+ASISTENCIA!D31="","",ASISTENCIA!D31)</f>
        <v/>
      </c>
      <c r="E30" s="63" t="str">
        <f>IF(+ASISTENCIA!E31="","",ASISTENCIA!E31)</f>
        <v/>
      </c>
      <c r="F30" s="121" t="str">
        <f>IF(+ASISTENCIA!F31="","",ASISTENCIA!F31)</f>
        <v/>
      </c>
      <c r="G30" s="121" t="str">
        <f>IF(+ASISTENCIA!G31="","",ASISTENCIA!G31)</f>
        <v/>
      </c>
      <c r="H30" s="65" t="str">
        <f>IF(+ASISTENCIA!H31="","",ASISTENCIA!H31)</f>
        <v/>
      </c>
      <c r="I30" s="70"/>
      <c r="J30" s="133">
        <f>ASISTENCIA!AQ31</f>
        <v>0</v>
      </c>
      <c r="K30" s="70"/>
      <c r="L30" s="65">
        <f>ASISTENCIA!AR31</f>
        <v>0</v>
      </c>
      <c r="M30" s="65">
        <f>ASISTENCIA!AS31</f>
        <v>0</v>
      </c>
      <c r="N30" s="65">
        <f>ASISTENCIA!AU31</f>
        <v>0</v>
      </c>
      <c r="O30" s="70"/>
      <c r="P30" s="65">
        <f>ASISTENCIA!AV31</f>
        <v>0</v>
      </c>
      <c r="Q30" s="70"/>
      <c r="R30" s="65">
        <f>ASISTENCIA!AT31</f>
        <v>0</v>
      </c>
      <c r="S30" s="144"/>
      <c r="T30" s="65">
        <f>ASISTENCIA!AW31</f>
        <v>0</v>
      </c>
      <c r="U30" s="65"/>
      <c r="V30" s="144"/>
      <c r="W30" s="65"/>
      <c r="X30" s="65"/>
      <c r="Y30" s="144"/>
      <c r="Z30" s="65"/>
      <c r="AA30" s="144"/>
      <c r="AB30" s="267"/>
      <c r="AC30" s="227"/>
      <c r="AD30" s="227"/>
      <c r="AE30" s="227"/>
      <c r="AF30" s="227"/>
      <c r="AG30" s="227"/>
      <c r="AH30" s="227"/>
      <c r="AI30" s="227"/>
      <c r="AJ30" s="228"/>
      <c r="AK30" s="63" t="str">
        <f t="shared" si="1"/>
        <v/>
      </c>
      <c r="AL30" s="159"/>
      <c r="AM30" s="105"/>
      <c r="AN30" s="105"/>
      <c r="AO30" s="105"/>
      <c r="AP30" s="105"/>
    </row>
    <row r="31" spans="1:42" ht="15.75" customHeight="1">
      <c r="A31" s="119" t="str">
        <f>IF(+ASISTENCIA!A32="","",ASISTENCIA!A32)</f>
        <v/>
      </c>
      <c r="B31" s="60" t="str">
        <f>IF(LEN(C31)&gt;0,VLOOKUP($F$6,DATA!$A:$S,2,FALSE),"")</f>
        <v/>
      </c>
      <c r="C31" s="117" t="str">
        <f t="shared" si="0"/>
        <v/>
      </c>
      <c r="D31" s="120" t="str">
        <f>IF(+ASISTENCIA!D32="","",ASISTENCIA!D32)</f>
        <v/>
      </c>
      <c r="E31" s="63" t="str">
        <f>IF(+ASISTENCIA!E32="","",ASISTENCIA!E32)</f>
        <v/>
      </c>
      <c r="F31" s="121" t="str">
        <f>IF(+ASISTENCIA!F32="","",ASISTENCIA!F32)</f>
        <v/>
      </c>
      <c r="G31" s="121" t="str">
        <f>IF(+ASISTENCIA!G32="","",ASISTENCIA!G32)</f>
        <v/>
      </c>
      <c r="H31" s="65" t="str">
        <f>IF(+ASISTENCIA!H32="","",ASISTENCIA!H32)</f>
        <v/>
      </c>
      <c r="I31" s="70"/>
      <c r="J31" s="133">
        <f>ASISTENCIA!AQ32</f>
        <v>0</v>
      </c>
      <c r="K31" s="70"/>
      <c r="L31" s="65">
        <f>ASISTENCIA!AR32</f>
        <v>0</v>
      </c>
      <c r="M31" s="65">
        <f>ASISTENCIA!AS32</f>
        <v>0</v>
      </c>
      <c r="N31" s="65">
        <f>ASISTENCIA!AU32</f>
        <v>0</v>
      </c>
      <c r="O31" s="70"/>
      <c r="P31" s="65">
        <f>ASISTENCIA!AV32</f>
        <v>0</v>
      </c>
      <c r="Q31" s="70"/>
      <c r="R31" s="65">
        <f>ASISTENCIA!AT32</f>
        <v>0</v>
      </c>
      <c r="S31" s="144"/>
      <c r="T31" s="65">
        <f>ASISTENCIA!AW32</f>
        <v>0</v>
      </c>
      <c r="U31" s="65"/>
      <c r="V31" s="144"/>
      <c r="W31" s="65"/>
      <c r="X31" s="65"/>
      <c r="Y31" s="144"/>
      <c r="Z31" s="65"/>
      <c r="AA31" s="144"/>
      <c r="AB31" s="267"/>
      <c r="AC31" s="227"/>
      <c r="AD31" s="227"/>
      <c r="AE31" s="227"/>
      <c r="AF31" s="227"/>
      <c r="AG31" s="227"/>
      <c r="AH31" s="227"/>
      <c r="AI31" s="227"/>
      <c r="AJ31" s="228"/>
      <c r="AK31" s="63" t="str">
        <f t="shared" si="1"/>
        <v/>
      </c>
      <c r="AL31" s="159"/>
      <c r="AM31" s="105"/>
      <c r="AN31" s="105"/>
      <c r="AO31" s="105"/>
      <c r="AP31" s="105"/>
    </row>
    <row r="32" spans="1:42" ht="15.75" customHeight="1">
      <c r="A32" s="119" t="str">
        <f>IF(+ASISTENCIA!A33="","",ASISTENCIA!A33)</f>
        <v/>
      </c>
      <c r="B32" s="60" t="str">
        <f>IF(LEN(C32)&gt;0,VLOOKUP($F$6,DATA!$A:$S,2,FALSE),"")</f>
        <v/>
      </c>
      <c r="C32" s="117" t="str">
        <f t="shared" si="0"/>
        <v/>
      </c>
      <c r="D32" s="120" t="str">
        <f>IF(+ASISTENCIA!D33="","",ASISTENCIA!D33)</f>
        <v/>
      </c>
      <c r="E32" s="63" t="str">
        <f>IF(+ASISTENCIA!E33="","",ASISTENCIA!E33)</f>
        <v/>
      </c>
      <c r="F32" s="121" t="str">
        <f>IF(+ASISTENCIA!F33="","",ASISTENCIA!F33)</f>
        <v/>
      </c>
      <c r="G32" s="121" t="str">
        <f>IF(+ASISTENCIA!G33="","",ASISTENCIA!G33)</f>
        <v/>
      </c>
      <c r="H32" s="65" t="str">
        <f>IF(+ASISTENCIA!H33="","",ASISTENCIA!H33)</f>
        <v/>
      </c>
      <c r="I32" s="70"/>
      <c r="J32" s="133">
        <f>ASISTENCIA!AQ33</f>
        <v>0</v>
      </c>
      <c r="K32" s="70"/>
      <c r="L32" s="65">
        <f>ASISTENCIA!AR33</f>
        <v>0</v>
      </c>
      <c r="M32" s="65">
        <f>ASISTENCIA!AS33</f>
        <v>0</v>
      </c>
      <c r="N32" s="65">
        <f>ASISTENCIA!AU33</f>
        <v>0</v>
      </c>
      <c r="O32" s="70"/>
      <c r="P32" s="65">
        <f>ASISTENCIA!AV33</f>
        <v>0</v>
      </c>
      <c r="Q32" s="70"/>
      <c r="R32" s="65">
        <f>ASISTENCIA!AT33</f>
        <v>0</v>
      </c>
      <c r="S32" s="144"/>
      <c r="T32" s="65">
        <f>ASISTENCIA!AW33</f>
        <v>0</v>
      </c>
      <c r="U32" s="65"/>
      <c r="V32" s="144"/>
      <c r="W32" s="65"/>
      <c r="X32" s="65"/>
      <c r="Y32" s="144"/>
      <c r="Z32" s="65"/>
      <c r="AA32" s="144"/>
      <c r="AB32" s="267"/>
      <c r="AC32" s="227"/>
      <c r="AD32" s="227"/>
      <c r="AE32" s="227"/>
      <c r="AF32" s="227"/>
      <c r="AG32" s="227"/>
      <c r="AH32" s="227"/>
      <c r="AI32" s="227"/>
      <c r="AJ32" s="228"/>
      <c r="AK32" s="63" t="str">
        <f t="shared" si="1"/>
        <v/>
      </c>
      <c r="AL32" s="159"/>
      <c r="AM32" s="105"/>
      <c r="AN32" s="105"/>
      <c r="AO32" s="105"/>
      <c r="AP32" s="105"/>
    </row>
    <row r="33" spans="1:42" ht="15.75" customHeight="1">
      <c r="A33" s="119" t="str">
        <f>IF(+ASISTENCIA!A34="","",ASISTENCIA!A34)</f>
        <v/>
      </c>
      <c r="B33" s="60" t="str">
        <f>IF(LEN(C33)&gt;0,VLOOKUP($F$6,DATA!$A:$S,2,FALSE),"")</f>
        <v/>
      </c>
      <c r="C33" s="117" t="str">
        <f t="shared" si="0"/>
        <v/>
      </c>
      <c r="D33" s="120" t="str">
        <f>IF(+ASISTENCIA!D34="","",ASISTENCIA!D34)</f>
        <v/>
      </c>
      <c r="E33" s="63" t="str">
        <f>IF(+ASISTENCIA!E34="","",ASISTENCIA!E34)</f>
        <v/>
      </c>
      <c r="F33" s="121" t="str">
        <f>IF(+ASISTENCIA!F34="","",ASISTENCIA!F34)</f>
        <v/>
      </c>
      <c r="G33" s="121" t="str">
        <f>IF(+ASISTENCIA!G34="","",ASISTENCIA!G34)</f>
        <v/>
      </c>
      <c r="H33" s="65" t="str">
        <f>IF(+ASISTENCIA!H34="","",ASISTENCIA!H34)</f>
        <v/>
      </c>
      <c r="I33" s="70"/>
      <c r="J33" s="133">
        <f>ASISTENCIA!AQ34</f>
        <v>0</v>
      </c>
      <c r="K33" s="70"/>
      <c r="L33" s="65">
        <f>ASISTENCIA!AR34</f>
        <v>0</v>
      </c>
      <c r="M33" s="65">
        <f>ASISTENCIA!AS34</f>
        <v>0</v>
      </c>
      <c r="N33" s="65">
        <f>ASISTENCIA!AU34</f>
        <v>0</v>
      </c>
      <c r="O33" s="70"/>
      <c r="P33" s="65">
        <f>ASISTENCIA!AV34</f>
        <v>0</v>
      </c>
      <c r="Q33" s="70"/>
      <c r="R33" s="65">
        <f>ASISTENCIA!AT34</f>
        <v>0</v>
      </c>
      <c r="S33" s="144"/>
      <c r="T33" s="65">
        <f>ASISTENCIA!AW34</f>
        <v>0</v>
      </c>
      <c r="U33" s="65"/>
      <c r="V33" s="144"/>
      <c r="W33" s="65"/>
      <c r="X33" s="65"/>
      <c r="Y33" s="144"/>
      <c r="Z33" s="65"/>
      <c r="AA33" s="144"/>
      <c r="AB33" s="267"/>
      <c r="AC33" s="227"/>
      <c r="AD33" s="227"/>
      <c r="AE33" s="227"/>
      <c r="AF33" s="227"/>
      <c r="AG33" s="227"/>
      <c r="AH33" s="227"/>
      <c r="AI33" s="227"/>
      <c r="AJ33" s="228"/>
      <c r="AK33" s="63" t="str">
        <f t="shared" si="1"/>
        <v/>
      </c>
      <c r="AL33" s="159"/>
      <c r="AM33" s="105"/>
      <c r="AN33" s="105"/>
      <c r="AO33" s="105"/>
      <c r="AP33" s="105"/>
    </row>
    <row r="34" spans="1:42" ht="15.75" customHeight="1">
      <c r="A34" s="119" t="str">
        <f>IF(+ASISTENCIA!A35="","",ASISTENCIA!A35)</f>
        <v/>
      </c>
      <c r="B34" s="60" t="str">
        <f>IF(LEN(C34)&gt;0,VLOOKUP($F$6,DATA!$A:$S,2,FALSE),"")</f>
        <v/>
      </c>
      <c r="C34" s="117" t="str">
        <f t="shared" si="0"/>
        <v/>
      </c>
      <c r="D34" s="120" t="str">
        <f>IF(+ASISTENCIA!D35="","",ASISTENCIA!D35)</f>
        <v/>
      </c>
      <c r="E34" s="63" t="str">
        <f>IF(+ASISTENCIA!E35="","",ASISTENCIA!E35)</f>
        <v/>
      </c>
      <c r="F34" s="121" t="str">
        <f>IF(+ASISTENCIA!F35="","",ASISTENCIA!F35)</f>
        <v/>
      </c>
      <c r="G34" s="121" t="str">
        <f>IF(+ASISTENCIA!G35="","",ASISTENCIA!G35)</f>
        <v/>
      </c>
      <c r="H34" s="65" t="str">
        <f>IF(+ASISTENCIA!H35="","",ASISTENCIA!H35)</f>
        <v/>
      </c>
      <c r="I34" s="70"/>
      <c r="J34" s="133">
        <f>ASISTENCIA!AQ35</f>
        <v>0</v>
      </c>
      <c r="K34" s="70"/>
      <c r="L34" s="65">
        <f>ASISTENCIA!AR35</f>
        <v>0</v>
      </c>
      <c r="M34" s="65">
        <f>ASISTENCIA!AS35</f>
        <v>0</v>
      </c>
      <c r="N34" s="65">
        <f>ASISTENCIA!AU35</f>
        <v>0</v>
      </c>
      <c r="O34" s="70"/>
      <c r="P34" s="65">
        <f>ASISTENCIA!AV35</f>
        <v>0</v>
      </c>
      <c r="Q34" s="70"/>
      <c r="R34" s="65">
        <f>ASISTENCIA!AT35</f>
        <v>0</v>
      </c>
      <c r="S34" s="144"/>
      <c r="T34" s="65">
        <f>ASISTENCIA!AW35</f>
        <v>0</v>
      </c>
      <c r="U34" s="65"/>
      <c r="V34" s="144"/>
      <c r="W34" s="65"/>
      <c r="X34" s="65"/>
      <c r="Y34" s="144"/>
      <c r="Z34" s="65"/>
      <c r="AA34" s="144"/>
      <c r="AB34" s="267"/>
      <c r="AC34" s="227"/>
      <c r="AD34" s="227"/>
      <c r="AE34" s="227"/>
      <c r="AF34" s="227"/>
      <c r="AG34" s="227"/>
      <c r="AH34" s="227"/>
      <c r="AI34" s="227"/>
      <c r="AJ34" s="228"/>
      <c r="AK34" s="63" t="str">
        <f t="shared" si="1"/>
        <v/>
      </c>
      <c r="AL34" s="159"/>
      <c r="AM34" s="105"/>
      <c r="AN34" s="105"/>
      <c r="AO34" s="105"/>
      <c r="AP34" s="105"/>
    </row>
    <row r="35" spans="1:42" ht="15.75" customHeight="1">
      <c r="A35" s="119" t="str">
        <f>IF(+ASISTENCIA!A36="","",ASISTENCIA!A36)</f>
        <v/>
      </c>
      <c r="B35" s="60" t="str">
        <f>IF(LEN(C35)&gt;0,VLOOKUP($F$6,DATA!$A:$S,2,FALSE),"")</f>
        <v/>
      </c>
      <c r="C35" s="117" t="str">
        <f t="shared" si="0"/>
        <v/>
      </c>
      <c r="D35" s="120" t="str">
        <f>IF(+ASISTENCIA!D36="","",ASISTENCIA!D36)</f>
        <v/>
      </c>
      <c r="E35" s="63" t="str">
        <f>IF(+ASISTENCIA!E36="","",ASISTENCIA!E36)</f>
        <v/>
      </c>
      <c r="F35" s="121" t="str">
        <f>IF(+ASISTENCIA!F36="","",ASISTENCIA!F36)</f>
        <v/>
      </c>
      <c r="G35" s="121" t="str">
        <f>IF(+ASISTENCIA!G36="","",ASISTENCIA!G36)</f>
        <v/>
      </c>
      <c r="H35" s="65" t="str">
        <f>IF(+ASISTENCIA!H36="","",ASISTENCIA!H36)</f>
        <v/>
      </c>
      <c r="I35" s="70"/>
      <c r="J35" s="133">
        <f>ASISTENCIA!AQ36</f>
        <v>0</v>
      </c>
      <c r="K35" s="70"/>
      <c r="L35" s="65">
        <f>ASISTENCIA!AR36</f>
        <v>0</v>
      </c>
      <c r="M35" s="65">
        <f>ASISTENCIA!AS36</f>
        <v>0</v>
      </c>
      <c r="N35" s="65">
        <f>ASISTENCIA!AU36</f>
        <v>0</v>
      </c>
      <c r="O35" s="70"/>
      <c r="P35" s="65">
        <f>ASISTENCIA!AV36</f>
        <v>0</v>
      </c>
      <c r="Q35" s="70"/>
      <c r="R35" s="65">
        <f>ASISTENCIA!AT36</f>
        <v>0</v>
      </c>
      <c r="S35" s="144"/>
      <c r="T35" s="65">
        <f>ASISTENCIA!AW36</f>
        <v>0</v>
      </c>
      <c r="U35" s="65"/>
      <c r="V35" s="144"/>
      <c r="W35" s="65"/>
      <c r="X35" s="65"/>
      <c r="Y35" s="144"/>
      <c r="Z35" s="65"/>
      <c r="AA35" s="144"/>
      <c r="AB35" s="267"/>
      <c r="AC35" s="227"/>
      <c r="AD35" s="227"/>
      <c r="AE35" s="227"/>
      <c r="AF35" s="227"/>
      <c r="AG35" s="227"/>
      <c r="AH35" s="227"/>
      <c r="AI35" s="227"/>
      <c r="AJ35" s="228"/>
      <c r="AK35" s="63" t="str">
        <f t="shared" si="1"/>
        <v/>
      </c>
      <c r="AL35" s="159"/>
      <c r="AM35" s="105"/>
      <c r="AN35" s="105"/>
      <c r="AO35" s="105"/>
      <c r="AP35" s="105"/>
    </row>
    <row r="36" spans="1:42" ht="15.75" customHeight="1">
      <c r="A36" s="119" t="str">
        <f>IF(+ASISTENCIA!A37="","",ASISTENCIA!A37)</f>
        <v/>
      </c>
      <c r="B36" s="60" t="str">
        <f>IF(LEN(C36)&gt;0,VLOOKUP($F$6,DATA!$A:$S,2,FALSE),"")</f>
        <v/>
      </c>
      <c r="C36" s="117" t="str">
        <f t="shared" si="0"/>
        <v/>
      </c>
      <c r="D36" s="120" t="str">
        <f>IF(+ASISTENCIA!D37="","",ASISTENCIA!D37)</f>
        <v/>
      </c>
      <c r="E36" s="63" t="str">
        <f>IF(+ASISTENCIA!E37="","",ASISTENCIA!E37)</f>
        <v/>
      </c>
      <c r="F36" s="121" t="str">
        <f>IF(+ASISTENCIA!F37="","",ASISTENCIA!F37)</f>
        <v/>
      </c>
      <c r="G36" s="121" t="str">
        <f>IF(+ASISTENCIA!G37="","",ASISTENCIA!G37)</f>
        <v/>
      </c>
      <c r="H36" s="65" t="str">
        <f>IF(+ASISTENCIA!H37="","",ASISTENCIA!H37)</f>
        <v/>
      </c>
      <c r="I36" s="70"/>
      <c r="J36" s="133">
        <f>ASISTENCIA!AQ37</f>
        <v>0</v>
      </c>
      <c r="K36" s="70"/>
      <c r="L36" s="65">
        <f>ASISTENCIA!AR37</f>
        <v>0</v>
      </c>
      <c r="M36" s="65">
        <f>ASISTENCIA!AS37</f>
        <v>0</v>
      </c>
      <c r="N36" s="65">
        <f>ASISTENCIA!AU37</f>
        <v>0</v>
      </c>
      <c r="O36" s="70"/>
      <c r="P36" s="65">
        <f>ASISTENCIA!AV37</f>
        <v>0</v>
      </c>
      <c r="Q36" s="70"/>
      <c r="R36" s="65">
        <f>ASISTENCIA!AT37</f>
        <v>0</v>
      </c>
      <c r="S36" s="144"/>
      <c r="T36" s="65">
        <f>ASISTENCIA!AW37</f>
        <v>0</v>
      </c>
      <c r="U36" s="65"/>
      <c r="V36" s="144"/>
      <c r="W36" s="65"/>
      <c r="X36" s="65"/>
      <c r="Y36" s="144"/>
      <c r="Z36" s="65"/>
      <c r="AA36" s="144"/>
      <c r="AB36" s="267"/>
      <c r="AC36" s="227"/>
      <c r="AD36" s="227"/>
      <c r="AE36" s="227"/>
      <c r="AF36" s="227"/>
      <c r="AG36" s="227"/>
      <c r="AH36" s="227"/>
      <c r="AI36" s="227"/>
      <c r="AJ36" s="228"/>
      <c r="AK36" s="63" t="str">
        <f t="shared" si="1"/>
        <v/>
      </c>
      <c r="AL36" s="159"/>
      <c r="AM36" s="105"/>
      <c r="AN36" s="105"/>
      <c r="AO36" s="105"/>
      <c r="AP36" s="105"/>
    </row>
    <row r="37" spans="1:42" ht="15.75" customHeight="1">
      <c r="A37" s="119" t="str">
        <f>IF(+ASISTENCIA!A38="","",ASISTENCIA!A38)</f>
        <v/>
      </c>
      <c r="B37" s="60" t="str">
        <f>IF(LEN(C37)&gt;0,VLOOKUP($F$6,DATA!$A:$S,2,FALSE),"")</f>
        <v/>
      </c>
      <c r="C37" s="117" t="str">
        <f t="shared" si="0"/>
        <v/>
      </c>
      <c r="D37" s="120" t="str">
        <f>IF(+ASISTENCIA!D38="","",ASISTENCIA!D38)</f>
        <v/>
      </c>
      <c r="E37" s="63" t="str">
        <f>IF(+ASISTENCIA!E38="","",ASISTENCIA!E38)</f>
        <v/>
      </c>
      <c r="F37" s="121" t="str">
        <f>IF(+ASISTENCIA!F38="","",ASISTENCIA!F38)</f>
        <v/>
      </c>
      <c r="G37" s="121" t="str">
        <f>IF(+ASISTENCIA!G38="","",ASISTENCIA!G38)</f>
        <v/>
      </c>
      <c r="H37" s="65" t="str">
        <f>IF(+ASISTENCIA!H38="","",ASISTENCIA!H38)</f>
        <v/>
      </c>
      <c r="I37" s="70"/>
      <c r="J37" s="133">
        <f>ASISTENCIA!AQ38</f>
        <v>0</v>
      </c>
      <c r="K37" s="70"/>
      <c r="L37" s="65">
        <f>ASISTENCIA!AR38</f>
        <v>0</v>
      </c>
      <c r="M37" s="65">
        <f>ASISTENCIA!AS38</f>
        <v>0</v>
      </c>
      <c r="N37" s="65">
        <f>ASISTENCIA!AU38</f>
        <v>0</v>
      </c>
      <c r="O37" s="70"/>
      <c r="P37" s="65">
        <f>ASISTENCIA!AV38</f>
        <v>0</v>
      </c>
      <c r="Q37" s="70"/>
      <c r="R37" s="65">
        <f>ASISTENCIA!AT38</f>
        <v>0</v>
      </c>
      <c r="S37" s="144"/>
      <c r="T37" s="65">
        <f>ASISTENCIA!AW38</f>
        <v>0</v>
      </c>
      <c r="U37" s="65"/>
      <c r="V37" s="144"/>
      <c r="W37" s="65"/>
      <c r="X37" s="65"/>
      <c r="Y37" s="144"/>
      <c r="Z37" s="65"/>
      <c r="AA37" s="144"/>
      <c r="AB37" s="267"/>
      <c r="AC37" s="227"/>
      <c r="AD37" s="227"/>
      <c r="AE37" s="227"/>
      <c r="AF37" s="227"/>
      <c r="AG37" s="227"/>
      <c r="AH37" s="227"/>
      <c r="AI37" s="227"/>
      <c r="AJ37" s="228"/>
      <c r="AK37" s="63" t="str">
        <f t="shared" si="1"/>
        <v/>
      </c>
      <c r="AL37" s="159"/>
      <c r="AM37" s="105"/>
      <c r="AN37" s="105"/>
      <c r="AO37" s="105"/>
      <c r="AP37" s="105"/>
    </row>
    <row r="38" spans="1:42" ht="15.75" customHeight="1">
      <c r="A38" s="119" t="str">
        <f>IF(+ASISTENCIA!A39="","",ASISTENCIA!A39)</f>
        <v/>
      </c>
      <c r="B38" s="60" t="str">
        <f>IF(LEN(C38)&gt;0,VLOOKUP($F$6,DATA!$A:$S,2,FALSE),"")</f>
        <v/>
      </c>
      <c r="C38" s="117" t="str">
        <f t="shared" si="0"/>
        <v/>
      </c>
      <c r="D38" s="120" t="str">
        <f>IF(+ASISTENCIA!D39="","",ASISTENCIA!D39)</f>
        <v/>
      </c>
      <c r="E38" s="63" t="str">
        <f>IF(+ASISTENCIA!E39="","",ASISTENCIA!E39)</f>
        <v/>
      </c>
      <c r="F38" s="121" t="str">
        <f>IF(+ASISTENCIA!F39="","",ASISTENCIA!F39)</f>
        <v/>
      </c>
      <c r="G38" s="121" t="str">
        <f>IF(+ASISTENCIA!G39="","",ASISTENCIA!G39)</f>
        <v/>
      </c>
      <c r="H38" s="65" t="str">
        <f>IF(+ASISTENCIA!H39="","",ASISTENCIA!H39)</f>
        <v/>
      </c>
      <c r="I38" s="70"/>
      <c r="J38" s="133">
        <f>ASISTENCIA!AQ39</f>
        <v>0</v>
      </c>
      <c r="K38" s="70"/>
      <c r="L38" s="65">
        <f>ASISTENCIA!AR39</f>
        <v>0</v>
      </c>
      <c r="M38" s="65">
        <f>ASISTENCIA!AS39</f>
        <v>0</v>
      </c>
      <c r="N38" s="65">
        <f>ASISTENCIA!AU39</f>
        <v>0</v>
      </c>
      <c r="O38" s="70"/>
      <c r="P38" s="65">
        <f>ASISTENCIA!AV39</f>
        <v>0</v>
      </c>
      <c r="Q38" s="70"/>
      <c r="R38" s="65">
        <f>ASISTENCIA!AT39</f>
        <v>0</v>
      </c>
      <c r="S38" s="144"/>
      <c r="T38" s="65">
        <f>ASISTENCIA!AW39</f>
        <v>0</v>
      </c>
      <c r="U38" s="65"/>
      <c r="V38" s="144"/>
      <c r="W38" s="65"/>
      <c r="X38" s="65"/>
      <c r="Y38" s="144"/>
      <c r="Z38" s="65"/>
      <c r="AA38" s="144"/>
      <c r="AB38" s="267"/>
      <c r="AC38" s="227"/>
      <c r="AD38" s="227"/>
      <c r="AE38" s="227"/>
      <c r="AF38" s="227"/>
      <c r="AG38" s="227"/>
      <c r="AH38" s="227"/>
      <c r="AI38" s="227"/>
      <c r="AJ38" s="228"/>
      <c r="AK38" s="63" t="str">
        <f t="shared" si="1"/>
        <v/>
      </c>
      <c r="AL38" s="159"/>
      <c r="AM38" s="105"/>
      <c r="AN38" s="105"/>
      <c r="AO38" s="105"/>
      <c r="AP38" s="105"/>
    </row>
    <row r="39" spans="1:42" ht="15.75" customHeight="1">
      <c r="A39" s="119" t="str">
        <f>IF(+ASISTENCIA!A40="","",ASISTENCIA!A40)</f>
        <v/>
      </c>
      <c r="B39" s="60" t="str">
        <f>IF(LEN(C39)&gt;0,VLOOKUP($F$6,DATA!$A:$S,2,FALSE),"")</f>
        <v/>
      </c>
      <c r="C39" s="117" t="str">
        <f t="shared" si="0"/>
        <v/>
      </c>
      <c r="D39" s="120" t="str">
        <f>IF(+ASISTENCIA!D40="","",ASISTENCIA!D40)</f>
        <v/>
      </c>
      <c r="E39" s="63" t="str">
        <f>IF(+ASISTENCIA!E40="","",ASISTENCIA!E40)</f>
        <v/>
      </c>
      <c r="F39" s="121" t="str">
        <f>IF(+ASISTENCIA!F40="","",ASISTENCIA!F40)</f>
        <v/>
      </c>
      <c r="G39" s="121" t="str">
        <f>IF(+ASISTENCIA!G40="","",ASISTENCIA!G40)</f>
        <v/>
      </c>
      <c r="H39" s="65" t="str">
        <f>IF(+ASISTENCIA!H40="","",ASISTENCIA!H40)</f>
        <v/>
      </c>
      <c r="I39" s="70"/>
      <c r="J39" s="133">
        <f>ASISTENCIA!AQ40</f>
        <v>0</v>
      </c>
      <c r="K39" s="70"/>
      <c r="L39" s="65">
        <f>ASISTENCIA!AR40</f>
        <v>0</v>
      </c>
      <c r="M39" s="65">
        <f>ASISTENCIA!AS40</f>
        <v>0</v>
      </c>
      <c r="N39" s="65">
        <f>ASISTENCIA!AU40</f>
        <v>0</v>
      </c>
      <c r="O39" s="70"/>
      <c r="P39" s="65">
        <f>ASISTENCIA!AV40</f>
        <v>0</v>
      </c>
      <c r="Q39" s="70"/>
      <c r="R39" s="65">
        <f>ASISTENCIA!AT40</f>
        <v>0</v>
      </c>
      <c r="S39" s="144"/>
      <c r="T39" s="65">
        <f>ASISTENCIA!AW40</f>
        <v>0</v>
      </c>
      <c r="U39" s="65"/>
      <c r="V39" s="144"/>
      <c r="W39" s="65"/>
      <c r="X39" s="65"/>
      <c r="Y39" s="144"/>
      <c r="Z39" s="65"/>
      <c r="AA39" s="144"/>
      <c r="AB39" s="267"/>
      <c r="AC39" s="227"/>
      <c r="AD39" s="227"/>
      <c r="AE39" s="227"/>
      <c r="AF39" s="227"/>
      <c r="AG39" s="227"/>
      <c r="AH39" s="227"/>
      <c r="AI39" s="227"/>
      <c r="AJ39" s="228"/>
      <c r="AK39" s="63" t="str">
        <f t="shared" si="1"/>
        <v/>
      </c>
      <c r="AL39" s="159"/>
      <c r="AM39" s="105"/>
      <c r="AN39" s="105"/>
      <c r="AO39" s="105"/>
      <c r="AP39" s="105"/>
    </row>
    <row r="40" spans="1:42" ht="15.75" customHeight="1">
      <c r="A40" s="119" t="str">
        <f>IF(+ASISTENCIA!A41="","",ASISTENCIA!A41)</f>
        <v/>
      </c>
      <c r="B40" s="60" t="str">
        <f>IF(LEN(C40)&gt;0,VLOOKUP($F$6,DATA!$A:$S,2,FALSE),"")</f>
        <v/>
      </c>
      <c r="C40" s="117" t="str">
        <f t="shared" si="0"/>
        <v/>
      </c>
      <c r="D40" s="120" t="str">
        <f>IF(+ASISTENCIA!D41="","",ASISTENCIA!D41)</f>
        <v/>
      </c>
      <c r="E40" s="63" t="str">
        <f>IF(+ASISTENCIA!E41="","",ASISTENCIA!E41)</f>
        <v/>
      </c>
      <c r="F40" s="121" t="str">
        <f>IF(+ASISTENCIA!F41="","",ASISTENCIA!F41)</f>
        <v/>
      </c>
      <c r="G40" s="121" t="str">
        <f>IF(+ASISTENCIA!G41="","",ASISTENCIA!G41)</f>
        <v/>
      </c>
      <c r="H40" s="65" t="str">
        <f>IF(+ASISTENCIA!H41="","",ASISTENCIA!H41)</f>
        <v/>
      </c>
      <c r="I40" s="70"/>
      <c r="J40" s="133">
        <f>ASISTENCIA!AQ41</f>
        <v>0</v>
      </c>
      <c r="K40" s="70"/>
      <c r="L40" s="65">
        <f>ASISTENCIA!AR41</f>
        <v>0</v>
      </c>
      <c r="M40" s="65">
        <f>ASISTENCIA!AS41</f>
        <v>0</v>
      </c>
      <c r="N40" s="65">
        <f>ASISTENCIA!AU41</f>
        <v>0</v>
      </c>
      <c r="O40" s="70"/>
      <c r="P40" s="65">
        <f>ASISTENCIA!AV41</f>
        <v>0</v>
      </c>
      <c r="Q40" s="70"/>
      <c r="R40" s="65">
        <f>ASISTENCIA!AT41</f>
        <v>0</v>
      </c>
      <c r="S40" s="144"/>
      <c r="T40" s="65">
        <f>ASISTENCIA!AW41</f>
        <v>0</v>
      </c>
      <c r="U40" s="65"/>
      <c r="V40" s="144"/>
      <c r="W40" s="65"/>
      <c r="X40" s="65"/>
      <c r="Y40" s="144"/>
      <c r="Z40" s="65"/>
      <c r="AA40" s="144"/>
      <c r="AB40" s="267"/>
      <c r="AC40" s="227"/>
      <c r="AD40" s="227"/>
      <c r="AE40" s="227"/>
      <c r="AF40" s="227"/>
      <c r="AG40" s="227"/>
      <c r="AH40" s="227"/>
      <c r="AI40" s="227"/>
      <c r="AJ40" s="228"/>
      <c r="AK40" s="63" t="str">
        <f t="shared" si="1"/>
        <v/>
      </c>
      <c r="AL40" s="159"/>
      <c r="AM40" s="105"/>
      <c r="AN40" s="105"/>
      <c r="AO40" s="105"/>
      <c r="AP40" s="105"/>
    </row>
    <row r="41" spans="1:42" ht="15.75" customHeight="1">
      <c r="A41" s="119" t="str">
        <f>IF(+ASISTENCIA!A42="","",ASISTENCIA!A42)</f>
        <v/>
      </c>
      <c r="B41" s="60" t="str">
        <f>IF(LEN(C41)&gt;0,VLOOKUP($F$6,DATA!$A:$S,2,FALSE),"")</f>
        <v/>
      </c>
      <c r="C41" s="117" t="str">
        <f t="shared" si="0"/>
        <v/>
      </c>
      <c r="D41" s="120" t="str">
        <f>IF(+ASISTENCIA!D42="","",ASISTENCIA!D42)</f>
        <v/>
      </c>
      <c r="E41" s="63" t="str">
        <f>IF(+ASISTENCIA!E42="","",ASISTENCIA!E42)</f>
        <v/>
      </c>
      <c r="F41" s="121" t="str">
        <f>IF(+ASISTENCIA!F42="","",ASISTENCIA!F42)</f>
        <v/>
      </c>
      <c r="G41" s="121" t="str">
        <f>IF(+ASISTENCIA!G42="","",ASISTENCIA!G42)</f>
        <v/>
      </c>
      <c r="H41" s="65" t="str">
        <f>IF(+ASISTENCIA!H42="","",ASISTENCIA!H42)</f>
        <v/>
      </c>
      <c r="I41" s="70"/>
      <c r="J41" s="133">
        <f>ASISTENCIA!AQ42</f>
        <v>0</v>
      </c>
      <c r="K41" s="70"/>
      <c r="L41" s="65">
        <f>ASISTENCIA!AR42</f>
        <v>0</v>
      </c>
      <c r="M41" s="65">
        <f>ASISTENCIA!AS42</f>
        <v>0</v>
      </c>
      <c r="N41" s="65">
        <f>ASISTENCIA!AU42</f>
        <v>0</v>
      </c>
      <c r="O41" s="70"/>
      <c r="P41" s="65">
        <f>ASISTENCIA!AV42</f>
        <v>0</v>
      </c>
      <c r="Q41" s="70"/>
      <c r="R41" s="65">
        <f>ASISTENCIA!AT42</f>
        <v>0</v>
      </c>
      <c r="S41" s="144"/>
      <c r="T41" s="65">
        <f>ASISTENCIA!AW42</f>
        <v>0</v>
      </c>
      <c r="U41" s="65"/>
      <c r="V41" s="144"/>
      <c r="W41" s="65"/>
      <c r="X41" s="65"/>
      <c r="Y41" s="144"/>
      <c r="Z41" s="65"/>
      <c r="AA41" s="144"/>
      <c r="AB41" s="267"/>
      <c r="AC41" s="227"/>
      <c r="AD41" s="227"/>
      <c r="AE41" s="227"/>
      <c r="AF41" s="227"/>
      <c r="AG41" s="227"/>
      <c r="AH41" s="227"/>
      <c r="AI41" s="227"/>
      <c r="AJ41" s="228"/>
      <c r="AK41" s="63" t="str">
        <f t="shared" si="1"/>
        <v/>
      </c>
      <c r="AL41" s="159"/>
      <c r="AM41" s="105"/>
      <c r="AN41" s="105"/>
      <c r="AO41" s="105"/>
      <c r="AP41" s="105"/>
    </row>
    <row r="42" spans="1:42" ht="15.75" customHeight="1">
      <c r="A42" s="119" t="str">
        <f>IF(+ASISTENCIA!A43="","",ASISTENCIA!A43)</f>
        <v/>
      </c>
      <c r="B42" s="60" t="str">
        <f>IF(LEN(C42)&gt;0,VLOOKUP($F$6,DATA!$A:$S,2,FALSE),"")</f>
        <v/>
      </c>
      <c r="C42" s="117" t="str">
        <f t="shared" si="0"/>
        <v/>
      </c>
      <c r="D42" s="120" t="str">
        <f>IF(+ASISTENCIA!D43="","",ASISTENCIA!D43)</f>
        <v/>
      </c>
      <c r="E42" s="63" t="str">
        <f>IF(+ASISTENCIA!E43="","",ASISTENCIA!E43)</f>
        <v/>
      </c>
      <c r="F42" s="121" t="str">
        <f>IF(+ASISTENCIA!F43="","",ASISTENCIA!F43)</f>
        <v/>
      </c>
      <c r="G42" s="121" t="str">
        <f>IF(+ASISTENCIA!G43="","",ASISTENCIA!G43)</f>
        <v/>
      </c>
      <c r="H42" s="65" t="str">
        <f>IF(+ASISTENCIA!H43="","",ASISTENCIA!H43)</f>
        <v/>
      </c>
      <c r="I42" s="70"/>
      <c r="J42" s="133">
        <f>ASISTENCIA!AQ43</f>
        <v>0</v>
      </c>
      <c r="K42" s="70"/>
      <c r="L42" s="65">
        <f>ASISTENCIA!AR43</f>
        <v>0</v>
      </c>
      <c r="M42" s="65">
        <f>ASISTENCIA!AS43</f>
        <v>0</v>
      </c>
      <c r="N42" s="65">
        <f>ASISTENCIA!AU43</f>
        <v>0</v>
      </c>
      <c r="O42" s="70"/>
      <c r="P42" s="65">
        <f>ASISTENCIA!AV43</f>
        <v>0</v>
      </c>
      <c r="Q42" s="70"/>
      <c r="R42" s="65">
        <f>ASISTENCIA!AT43</f>
        <v>0</v>
      </c>
      <c r="S42" s="144"/>
      <c r="T42" s="65">
        <f>ASISTENCIA!AW43</f>
        <v>0</v>
      </c>
      <c r="U42" s="65"/>
      <c r="V42" s="144"/>
      <c r="W42" s="65"/>
      <c r="X42" s="65"/>
      <c r="Y42" s="144"/>
      <c r="Z42" s="65"/>
      <c r="AA42" s="144"/>
      <c r="AB42" s="267"/>
      <c r="AC42" s="227"/>
      <c r="AD42" s="227"/>
      <c r="AE42" s="227"/>
      <c r="AF42" s="227"/>
      <c r="AG42" s="227"/>
      <c r="AH42" s="227"/>
      <c r="AI42" s="227"/>
      <c r="AJ42" s="228"/>
      <c r="AK42" s="63" t="str">
        <f t="shared" si="1"/>
        <v/>
      </c>
      <c r="AL42" s="159"/>
      <c r="AM42" s="105"/>
      <c r="AN42" s="105"/>
      <c r="AO42" s="105"/>
      <c r="AP42" s="105"/>
    </row>
    <row r="43" spans="1:42" ht="15.75" customHeight="1">
      <c r="A43" s="119" t="str">
        <f>IF(+ASISTENCIA!A44="","",ASISTENCIA!A44)</f>
        <v/>
      </c>
      <c r="B43" s="60" t="str">
        <f>IF(LEN(C43)&gt;0,VLOOKUP($F$6,DATA!$A:$S,2,FALSE),"")</f>
        <v/>
      </c>
      <c r="C43" s="117" t="str">
        <f t="shared" si="0"/>
        <v/>
      </c>
      <c r="D43" s="120" t="str">
        <f>IF(+ASISTENCIA!D44="","",ASISTENCIA!D44)</f>
        <v/>
      </c>
      <c r="E43" s="63" t="str">
        <f>IF(+ASISTENCIA!E44="","",ASISTENCIA!E44)</f>
        <v/>
      </c>
      <c r="F43" s="121" t="str">
        <f>IF(+ASISTENCIA!F44="","",ASISTENCIA!F44)</f>
        <v/>
      </c>
      <c r="G43" s="121" t="str">
        <f>IF(+ASISTENCIA!G44="","",ASISTENCIA!G44)</f>
        <v/>
      </c>
      <c r="H43" s="65" t="str">
        <f>IF(+ASISTENCIA!H44="","",ASISTENCIA!H44)</f>
        <v/>
      </c>
      <c r="I43" s="70"/>
      <c r="J43" s="133">
        <f>ASISTENCIA!AQ44</f>
        <v>0</v>
      </c>
      <c r="K43" s="70"/>
      <c r="L43" s="65">
        <f>ASISTENCIA!AR44</f>
        <v>0</v>
      </c>
      <c r="M43" s="65">
        <f>ASISTENCIA!AS44</f>
        <v>0</v>
      </c>
      <c r="N43" s="65">
        <f>ASISTENCIA!AU44</f>
        <v>0</v>
      </c>
      <c r="O43" s="70"/>
      <c r="P43" s="65">
        <f>ASISTENCIA!AV44</f>
        <v>0</v>
      </c>
      <c r="Q43" s="70"/>
      <c r="R43" s="65">
        <f>ASISTENCIA!AT44</f>
        <v>0</v>
      </c>
      <c r="S43" s="144"/>
      <c r="T43" s="65">
        <f>ASISTENCIA!AW44</f>
        <v>0</v>
      </c>
      <c r="U43" s="65"/>
      <c r="V43" s="144"/>
      <c r="W43" s="65"/>
      <c r="X43" s="65"/>
      <c r="Y43" s="144"/>
      <c r="Z43" s="65"/>
      <c r="AA43" s="144"/>
      <c r="AB43" s="267"/>
      <c r="AC43" s="227"/>
      <c r="AD43" s="227"/>
      <c r="AE43" s="227"/>
      <c r="AF43" s="227"/>
      <c r="AG43" s="227"/>
      <c r="AH43" s="227"/>
      <c r="AI43" s="227"/>
      <c r="AJ43" s="228"/>
      <c r="AK43" s="63" t="str">
        <f t="shared" si="1"/>
        <v/>
      </c>
      <c r="AL43" s="159"/>
      <c r="AM43" s="105"/>
      <c r="AN43" s="105"/>
      <c r="AO43" s="105"/>
      <c r="AP43" s="105"/>
    </row>
    <row r="44" spans="1:42" ht="15.75" customHeight="1">
      <c r="A44" s="119" t="str">
        <f>IF(+ASISTENCIA!A45="","",ASISTENCIA!A45)</f>
        <v/>
      </c>
      <c r="B44" s="60"/>
      <c r="C44" s="117"/>
      <c r="D44" s="120" t="str">
        <f>IF(+ASISTENCIA!D45="","",ASISTENCIA!D45)</f>
        <v/>
      </c>
      <c r="E44" s="63" t="str">
        <f>IF(+ASISTENCIA!E45="","",ASISTENCIA!E45)</f>
        <v/>
      </c>
      <c r="F44" s="121" t="str">
        <f>IF(+ASISTENCIA!F45="","",ASISTENCIA!F45)</f>
        <v/>
      </c>
      <c r="G44" s="121" t="str">
        <f>IF(+ASISTENCIA!G45="","",ASISTENCIA!G45)</f>
        <v/>
      </c>
      <c r="H44" s="65" t="str">
        <f>IF(+ASISTENCIA!H45="","",ASISTENCIA!H45)</f>
        <v/>
      </c>
      <c r="I44" s="70"/>
      <c r="J44" s="133">
        <f>ASISTENCIA!AQ45</f>
        <v>0</v>
      </c>
      <c r="K44" s="70"/>
      <c r="L44" s="65">
        <f>ASISTENCIA!AR45</f>
        <v>0</v>
      </c>
      <c r="M44" s="65">
        <f>ASISTENCIA!AS45</f>
        <v>0</v>
      </c>
      <c r="N44" s="65">
        <f>ASISTENCIA!AU45</f>
        <v>0</v>
      </c>
      <c r="O44" s="70"/>
      <c r="P44" s="65">
        <f>ASISTENCIA!AV45</f>
        <v>0</v>
      </c>
      <c r="Q44" s="70"/>
      <c r="R44" s="65">
        <f>ASISTENCIA!AT45</f>
        <v>0</v>
      </c>
      <c r="S44" s="144"/>
      <c r="T44" s="65">
        <f>ASISTENCIA!AW45</f>
        <v>0</v>
      </c>
      <c r="U44" s="65"/>
      <c r="V44" s="144"/>
      <c r="W44" s="65"/>
      <c r="X44" s="65"/>
      <c r="Y44" s="144"/>
      <c r="Z44" s="65"/>
      <c r="AA44" s="144"/>
      <c r="AB44" s="267"/>
      <c r="AC44" s="227"/>
      <c r="AD44" s="227"/>
      <c r="AE44" s="227"/>
      <c r="AF44" s="227"/>
      <c r="AG44" s="227"/>
      <c r="AH44" s="227"/>
      <c r="AI44" s="227"/>
      <c r="AJ44" s="228"/>
      <c r="AK44" s="63" t="str">
        <f t="shared" si="1"/>
        <v/>
      </c>
      <c r="AL44" s="159"/>
      <c r="AM44" s="105"/>
      <c r="AN44" s="105"/>
      <c r="AO44" s="105"/>
      <c r="AP44" s="105"/>
    </row>
    <row r="45" spans="1:42" ht="15.75" customHeight="1">
      <c r="A45" s="119" t="str">
        <f>IF(+ASISTENCIA!A46="","",ASISTENCIA!A46)</f>
        <v/>
      </c>
      <c r="B45" s="60"/>
      <c r="C45" s="117"/>
      <c r="D45" s="120" t="str">
        <f>IF(+ASISTENCIA!D46="","",ASISTENCIA!D46)</f>
        <v/>
      </c>
      <c r="E45" s="63" t="str">
        <f>IF(+ASISTENCIA!E46="","",ASISTENCIA!E46)</f>
        <v/>
      </c>
      <c r="F45" s="121" t="str">
        <f>IF(+ASISTENCIA!F46="","",ASISTENCIA!F46)</f>
        <v/>
      </c>
      <c r="G45" s="121" t="str">
        <f>IF(+ASISTENCIA!G46="","",ASISTENCIA!G46)</f>
        <v/>
      </c>
      <c r="H45" s="65" t="str">
        <f>IF(+ASISTENCIA!H46="","",ASISTENCIA!H46)</f>
        <v/>
      </c>
      <c r="I45" s="70"/>
      <c r="J45" s="133">
        <f>ASISTENCIA!AQ46</f>
        <v>0</v>
      </c>
      <c r="K45" s="70"/>
      <c r="L45" s="65">
        <f>ASISTENCIA!AR46</f>
        <v>0</v>
      </c>
      <c r="M45" s="65">
        <f>ASISTENCIA!AS46</f>
        <v>0</v>
      </c>
      <c r="N45" s="65">
        <f>ASISTENCIA!AU46</f>
        <v>0</v>
      </c>
      <c r="O45" s="70"/>
      <c r="P45" s="65">
        <f>ASISTENCIA!AV46</f>
        <v>0</v>
      </c>
      <c r="Q45" s="70"/>
      <c r="R45" s="65">
        <f>ASISTENCIA!AT46</f>
        <v>0</v>
      </c>
      <c r="S45" s="144"/>
      <c r="T45" s="65">
        <f>ASISTENCIA!AW46</f>
        <v>0</v>
      </c>
      <c r="U45" s="65"/>
      <c r="V45" s="144"/>
      <c r="W45" s="65"/>
      <c r="X45" s="65"/>
      <c r="Y45" s="144"/>
      <c r="Z45" s="65"/>
      <c r="AA45" s="144"/>
      <c r="AB45" s="267"/>
      <c r="AC45" s="227"/>
      <c r="AD45" s="227"/>
      <c r="AE45" s="227"/>
      <c r="AF45" s="227"/>
      <c r="AG45" s="227"/>
      <c r="AH45" s="227"/>
      <c r="AI45" s="227"/>
      <c r="AJ45" s="228"/>
      <c r="AK45" s="63" t="str">
        <f t="shared" si="1"/>
        <v/>
      </c>
      <c r="AL45" s="159"/>
      <c r="AM45" s="105"/>
      <c r="AN45" s="105"/>
      <c r="AO45" s="105"/>
      <c r="AP45" s="105"/>
    </row>
    <row r="46" spans="1:42" ht="15.75" hidden="1" customHeight="1">
      <c r="A46" s="119" t="str">
        <f>IF(+ASISTENCIA!A47="","",ASISTENCIA!A47)</f>
        <v/>
      </c>
      <c r="B46" s="60"/>
      <c r="C46" s="117"/>
      <c r="D46" s="120" t="str">
        <f>IF(+ASISTENCIA!D47="","",ASISTENCIA!D47)</f>
        <v/>
      </c>
      <c r="E46" s="63" t="str">
        <f>IF(+ASISTENCIA!E47="","",ASISTENCIA!E47)</f>
        <v/>
      </c>
      <c r="F46" s="121" t="str">
        <f>IF(+ASISTENCIA!F47="","",ASISTENCIA!F47)</f>
        <v/>
      </c>
      <c r="G46" s="121" t="str">
        <f>IF(+ASISTENCIA!G47="","",ASISTENCIA!G47)</f>
        <v/>
      </c>
      <c r="H46" s="65" t="str">
        <f>IF(+ASISTENCIA!H47="","",ASISTENCIA!H47)</f>
        <v/>
      </c>
      <c r="I46" s="70"/>
      <c r="J46" s="133">
        <f>ASISTENCIA!AQ47</f>
        <v>0</v>
      </c>
      <c r="K46" s="70"/>
      <c r="L46" s="65">
        <f>ASISTENCIA!AR47</f>
        <v>0</v>
      </c>
      <c r="M46" s="65">
        <f>ASISTENCIA!AS47</f>
        <v>0</v>
      </c>
      <c r="N46" s="65">
        <f>ASISTENCIA!AU47</f>
        <v>0</v>
      </c>
      <c r="O46" s="70"/>
      <c r="P46" s="65">
        <f>ASISTENCIA!AV47</f>
        <v>0</v>
      </c>
      <c r="Q46" s="70"/>
      <c r="R46" s="65">
        <f>ASISTENCIA!AT47</f>
        <v>0</v>
      </c>
      <c r="S46" s="144"/>
      <c r="T46" s="65">
        <f>ASISTENCIA!AW47</f>
        <v>0</v>
      </c>
      <c r="U46" s="65"/>
      <c r="V46" s="144"/>
      <c r="W46" s="65"/>
      <c r="X46" s="65"/>
      <c r="Y46" s="144"/>
      <c r="Z46" s="65"/>
      <c r="AA46" s="144"/>
      <c r="AB46" s="267"/>
      <c r="AC46" s="227"/>
      <c r="AD46" s="227"/>
      <c r="AE46" s="227"/>
      <c r="AF46" s="227"/>
      <c r="AG46" s="227"/>
      <c r="AH46" s="227"/>
      <c r="AI46" s="227"/>
      <c r="AJ46" s="228"/>
      <c r="AK46" s="63" t="str">
        <f t="shared" si="1"/>
        <v/>
      </c>
      <c r="AL46" s="159"/>
      <c r="AM46" s="105"/>
      <c r="AN46" s="105"/>
      <c r="AO46" s="105"/>
      <c r="AP46" s="105"/>
    </row>
    <row r="47" spans="1:42" ht="15.75" hidden="1" customHeight="1">
      <c r="A47" s="119" t="str">
        <f>IF(+ASISTENCIA!A48="","",ASISTENCIA!A48)</f>
        <v/>
      </c>
      <c r="B47" s="60"/>
      <c r="C47" s="117"/>
      <c r="D47" s="120" t="str">
        <f>IF(+ASISTENCIA!D48="","",ASISTENCIA!D48)</f>
        <v/>
      </c>
      <c r="E47" s="63" t="str">
        <f>IF(+ASISTENCIA!E48="","",ASISTENCIA!E48)</f>
        <v/>
      </c>
      <c r="F47" s="121" t="str">
        <f>IF(+ASISTENCIA!F48="","",ASISTENCIA!F48)</f>
        <v/>
      </c>
      <c r="G47" s="121" t="str">
        <f>IF(+ASISTENCIA!G48="","",ASISTENCIA!G48)</f>
        <v/>
      </c>
      <c r="H47" s="65" t="str">
        <f>IF(+ASISTENCIA!H48="","",ASISTENCIA!H48)</f>
        <v/>
      </c>
      <c r="I47" s="70"/>
      <c r="J47" s="133">
        <f>ASISTENCIA!AQ48</f>
        <v>0</v>
      </c>
      <c r="K47" s="70"/>
      <c r="L47" s="65">
        <f>ASISTENCIA!AR48</f>
        <v>0</v>
      </c>
      <c r="M47" s="65">
        <f>ASISTENCIA!AS48</f>
        <v>0</v>
      </c>
      <c r="N47" s="65">
        <f>ASISTENCIA!AU48</f>
        <v>0</v>
      </c>
      <c r="O47" s="70"/>
      <c r="P47" s="65">
        <f>ASISTENCIA!AV48</f>
        <v>0</v>
      </c>
      <c r="Q47" s="70"/>
      <c r="R47" s="65">
        <f>ASISTENCIA!AT48</f>
        <v>0</v>
      </c>
      <c r="S47" s="144"/>
      <c r="T47" s="65">
        <f>ASISTENCIA!AW48</f>
        <v>0</v>
      </c>
      <c r="U47" s="65"/>
      <c r="V47" s="144"/>
      <c r="W47" s="65"/>
      <c r="X47" s="65"/>
      <c r="Y47" s="144"/>
      <c r="Z47" s="65"/>
      <c r="AA47" s="144"/>
      <c r="AB47" s="267"/>
      <c r="AC47" s="227"/>
      <c r="AD47" s="227"/>
      <c r="AE47" s="227"/>
      <c r="AF47" s="227"/>
      <c r="AG47" s="227"/>
      <c r="AH47" s="227"/>
      <c r="AI47" s="227"/>
      <c r="AJ47" s="228"/>
      <c r="AK47" s="63" t="str">
        <f t="shared" si="1"/>
        <v/>
      </c>
      <c r="AL47" s="159"/>
      <c r="AM47" s="105"/>
      <c r="AN47" s="105"/>
      <c r="AO47" s="105"/>
      <c r="AP47" s="105"/>
    </row>
    <row r="48" spans="1:42" ht="15.75" hidden="1" customHeight="1">
      <c r="A48" s="119" t="str">
        <f>IF(+ASISTENCIA!A49="","",ASISTENCIA!A49)</f>
        <v/>
      </c>
      <c r="B48" s="60"/>
      <c r="C48" s="117"/>
      <c r="D48" s="120" t="str">
        <f>IF(+ASISTENCIA!D49="","",ASISTENCIA!D49)</f>
        <v/>
      </c>
      <c r="E48" s="63" t="str">
        <f>IF(+ASISTENCIA!E49="","",ASISTENCIA!E49)</f>
        <v/>
      </c>
      <c r="F48" s="121" t="str">
        <f>IF(+ASISTENCIA!F49="","",ASISTENCIA!F49)</f>
        <v/>
      </c>
      <c r="G48" s="121" t="str">
        <f>IF(+ASISTENCIA!G49="","",ASISTENCIA!G49)</f>
        <v/>
      </c>
      <c r="H48" s="65" t="str">
        <f>IF(+ASISTENCIA!H49="","",ASISTENCIA!H49)</f>
        <v/>
      </c>
      <c r="I48" s="70"/>
      <c r="J48" s="133">
        <f>ASISTENCIA!AQ49</f>
        <v>0</v>
      </c>
      <c r="K48" s="70"/>
      <c r="L48" s="65">
        <f>ASISTENCIA!AR49</f>
        <v>0</v>
      </c>
      <c r="M48" s="65">
        <f>ASISTENCIA!AS49</f>
        <v>0</v>
      </c>
      <c r="N48" s="65">
        <f>ASISTENCIA!AU49</f>
        <v>0</v>
      </c>
      <c r="O48" s="70"/>
      <c r="P48" s="65">
        <f>ASISTENCIA!AV49</f>
        <v>0</v>
      </c>
      <c r="Q48" s="70"/>
      <c r="R48" s="65">
        <f>ASISTENCIA!AT49</f>
        <v>0</v>
      </c>
      <c r="S48" s="144"/>
      <c r="T48" s="65">
        <f>ASISTENCIA!AW49</f>
        <v>0</v>
      </c>
      <c r="U48" s="65"/>
      <c r="V48" s="144"/>
      <c r="W48" s="65"/>
      <c r="X48" s="65"/>
      <c r="Y48" s="144"/>
      <c r="Z48" s="65"/>
      <c r="AA48" s="144"/>
      <c r="AB48" s="267"/>
      <c r="AC48" s="227"/>
      <c r="AD48" s="227"/>
      <c r="AE48" s="227"/>
      <c r="AF48" s="227"/>
      <c r="AG48" s="227"/>
      <c r="AH48" s="227"/>
      <c r="AI48" s="227"/>
      <c r="AJ48" s="228"/>
      <c r="AK48" s="63" t="str">
        <f t="shared" si="1"/>
        <v/>
      </c>
      <c r="AL48" s="159"/>
      <c r="AM48" s="105"/>
      <c r="AN48" s="105"/>
      <c r="AO48" s="105"/>
      <c r="AP48" s="105"/>
    </row>
    <row r="49" spans="1:42" ht="15.75" hidden="1" customHeight="1">
      <c r="A49" s="119" t="str">
        <f>IF(+ASISTENCIA!A50="","",ASISTENCIA!A50)</f>
        <v/>
      </c>
      <c r="B49" s="60"/>
      <c r="C49" s="117"/>
      <c r="D49" s="120" t="str">
        <f>IF(+ASISTENCIA!D50="","",ASISTENCIA!D50)</f>
        <v/>
      </c>
      <c r="E49" s="63" t="str">
        <f>IF(+ASISTENCIA!E50="","",ASISTENCIA!E50)</f>
        <v/>
      </c>
      <c r="F49" s="121" t="str">
        <f>IF(+ASISTENCIA!F50="","",ASISTENCIA!F50)</f>
        <v/>
      </c>
      <c r="G49" s="121" t="str">
        <f>IF(+ASISTENCIA!G50="","",ASISTENCIA!G50)</f>
        <v/>
      </c>
      <c r="H49" s="65" t="str">
        <f>IF(+ASISTENCIA!H50="","",ASISTENCIA!H50)</f>
        <v/>
      </c>
      <c r="I49" s="70"/>
      <c r="J49" s="133">
        <f>ASISTENCIA!AQ50</f>
        <v>0</v>
      </c>
      <c r="K49" s="70"/>
      <c r="L49" s="65">
        <f>ASISTENCIA!AR50</f>
        <v>0</v>
      </c>
      <c r="M49" s="65">
        <f>ASISTENCIA!AS50</f>
        <v>0</v>
      </c>
      <c r="N49" s="65">
        <f>ASISTENCIA!AU50</f>
        <v>0</v>
      </c>
      <c r="O49" s="70"/>
      <c r="P49" s="65">
        <f>ASISTENCIA!AV50</f>
        <v>0</v>
      </c>
      <c r="Q49" s="70"/>
      <c r="R49" s="65">
        <f>ASISTENCIA!AT50</f>
        <v>0</v>
      </c>
      <c r="S49" s="144"/>
      <c r="T49" s="65">
        <f>ASISTENCIA!AW50</f>
        <v>0</v>
      </c>
      <c r="U49" s="65"/>
      <c r="V49" s="144"/>
      <c r="W49" s="65"/>
      <c r="X49" s="65"/>
      <c r="Y49" s="144"/>
      <c r="Z49" s="65"/>
      <c r="AA49" s="144"/>
      <c r="AB49" s="267"/>
      <c r="AC49" s="227"/>
      <c r="AD49" s="227"/>
      <c r="AE49" s="227"/>
      <c r="AF49" s="227"/>
      <c r="AG49" s="227"/>
      <c r="AH49" s="227"/>
      <c r="AI49" s="227"/>
      <c r="AJ49" s="228"/>
      <c r="AK49" s="63" t="str">
        <f t="shared" si="1"/>
        <v/>
      </c>
      <c r="AL49" s="159"/>
      <c r="AM49" s="105"/>
      <c r="AN49" s="105"/>
      <c r="AO49" s="105"/>
      <c r="AP49" s="105"/>
    </row>
    <row r="50" spans="1:42" ht="15.75" hidden="1" customHeight="1">
      <c r="A50" s="119" t="str">
        <f>IF(+ASISTENCIA!A51="","",ASISTENCIA!A51)</f>
        <v/>
      </c>
      <c r="B50" s="60"/>
      <c r="C50" s="117"/>
      <c r="D50" s="120" t="str">
        <f>IF(+ASISTENCIA!D51="","",ASISTENCIA!D51)</f>
        <v/>
      </c>
      <c r="E50" s="63" t="str">
        <f>IF(+ASISTENCIA!E51="","",ASISTENCIA!E51)</f>
        <v/>
      </c>
      <c r="F50" s="121" t="str">
        <f>IF(+ASISTENCIA!F51="","",ASISTENCIA!F51)</f>
        <v/>
      </c>
      <c r="G50" s="121" t="str">
        <f>IF(+ASISTENCIA!G51="","",ASISTENCIA!G51)</f>
        <v/>
      </c>
      <c r="H50" s="65" t="str">
        <f>IF(+ASISTENCIA!H51="","",ASISTENCIA!H51)</f>
        <v/>
      </c>
      <c r="I50" s="70"/>
      <c r="J50" s="133">
        <f>ASISTENCIA!AQ51</f>
        <v>0</v>
      </c>
      <c r="K50" s="70"/>
      <c r="L50" s="65">
        <f>ASISTENCIA!AR51</f>
        <v>0</v>
      </c>
      <c r="M50" s="65">
        <f>ASISTENCIA!AS51</f>
        <v>0</v>
      </c>
      <c r="N50" s="65">
        <f>ASISTENCIA!AU51</f>
        <v>0</v>
      </c>
      <c r="O50" s="70"/>
      <c r="P50" s="65">
        <f>ASISTENCIA!AV51</f>
        <v>0</v>
      </c>
      <c r="Q50" s="70"/>
      <c r="R50" s="65">
        <f>ASISTENCIA!AT51</f>
        <v>0</v>
      </c>
      <c r="S50" s="144"/>
      <c r="T50" s="65">
        <f>ASISTENCIA!AW51</f>
        <v>0</v>
      </c>
      <c r="U50" s="65"/>
      <c r="V50" s="144"/>
      <c r="W50" s="65"/>
      <c r="X50" s="65"/>
      <c r="Y50" s="144"/>
      <c r="Z50" s="65"/>
      <c r="AA50" s="144"/>
      <c r="AB50" s="267"/>
      <c r="AC50" s="227"/>
      <c r="AD50" s="227"/>
      <c r="AE50" s="227"/>
      <c r="AF50" s="227"/>
      <c r="AG50" s="227"/>
      <c r="AH50" s="227"/>
      <c r="AI50" s="227"/>
      <c r="AJ50" s="228"/>
      <c r="AK50" s="63" t="str">
        <f t="shared" si="1"/>
        <v/>
      </c>
      <c r="AL50" s="159"/>
      <c r="AM50" s="105"/>
      <c r="AN50" s="105"/>
      <c r="AO50" s="105"/>
      <c r="AP50" s="105"/>
    </row>
    <row r="51" spans="1:42" ht="15.75" hidden="1" customHeight="1">
      <c r="A51" s="119" t="str">
        <f>IF(+ASISTENCIA!A52="","",ASISTENCIA!A52)</f>
        <v/>
      </c>
      <c r="B51" s="60"/>
      <c r="C51" s="117"/>
      <c r="D51" s="120" t="str">
        <f>IF(+ASISTENCIA!D52="","",ASISTENCIA!D52)</f>
        <v/>
      </c>
      <c r="E51" s="63" t="str">
        <f>IF(+ASISTENCIA!E52="","",ASISTENCIA!E52)</f>
        <v/>
      </c>
      <c r="F51" s="121" t="str">
        <f>IF(+ASISTENCIA!F52="","",ASISTENCIA!F52)</f>
        <v/>
      </c>
      <c r="G51" s="121" t="str">
        <f>IF(+ASISTENCIA!G52="","",ASISTENCIA!G52)</f>
        <v/>
      </c>
      <c r="H51" s="65" t="str">
        <f>IF(+ASISTENCIA!H52="","",ASISTENCIA!H52)</f>
        <v/>
      </c>
      <c r="I51" s="70"/>
      <c r="J51" s="133">
        <f>ASISTENCIA!AQ52</f>
        <v>0</v>
      </c>
      <c r="K51" s="70"/>
      <c r="L51" s="65">
        <f>ASISTENCIA!AR52</f>
        <v>0</v>
      </c>
      <c r="M51" s="65">
        <f>ASISTENCIA!AS52</f>
        <v>0</v>
      </c>
      <c r="N51" s="65">
        <f>ASISTENCIA!AU52</f>
        <v>0</v>
      </c>
      <c r="O51" s="70"/>
      <c r="P51" s="65">
        <f>ASISTENCIA!AV52</f>
        <v>0</v>
      </c>
      <c r="Q51" s="70"/>
      <c r="R51" s="65">
        <f>ASISTENCIA!AT52</f>
        <v>0</v>
      </c>
      <c r="S51" s="144"/>
      <c r="T51" s="65">
        <f>ASISTENCIA!AW52</f>
        <v>0</v>
      </c>
      <c r="U51" s="65"/>
      <c r="V51" s="144"/>
      <c r="W51" s="65"/>
      <c r="X51" s="65"/>
      <c r="Y51" s="144"/>
      <c r="Z51" s="65"/>
      <c r="AA51" s="144"/>
      <c r="AB51" s="267"/>
      <c r="AC51" s="227"/>
      <c r="AD51" s="227"/>
      <c r="AE51" s="227"/>
      <c r="AF51" s="227"/>
      <c r="AG51" s="227"/>
      <c r="AH51" s="227"/>
      <c r="AI51" s="227"/>
      <c r="AJ51" s="228"/>
      <c r="AK51" s="63" t="str">
        <f t="shared" si="1"/>
        <v/>
      </c>
      <c r="AL51" s="159"/>
      <c r="AM51" s="105"/>
      <c r="AN51" s="105"/>
      <c r="AO51" s="105"/>
      <c r="AP51" s="105"/>
    </row>
    <row r="52" spans="1:42" ht="15.75" hidden="1" customHeight="1">
      <c r="A52" s="119" t="str">
        <f>IF(+ASISTENCIA!A53="","",ASISTENCIA!A53)</f>
        <v/>
      </c>
      <c r="B52" s="60"/>
      <c r="C52" s="117"/>
      <c r="D52" s="120" t="str">
        <f>IF(+ASISTENCIA!D53="","",ASISTENCIA!D53)</f>
        <v/>
      </c>
      <c r="E52" s="63" t="str">
        <f>IF(+ASISTENCIA!E53="","",ASISTENCIA!E53)</f>
        <v/>
      </c>
      <c r="F52" s="121" t="str">
        <f>IF(+ASISTENCIA!F53="","",ASISTENCIA!F53)</f>
        <v/>
      </c>
      <c r="G52" s="121" t="str">
        <f>IF(+ASISTENCIA!G53="","",ASISTENCIA!G53)</f>
        <v/>
      </c>
      <c r="H52" s="65" t="str">
        <f>IF(+ASISTENCIA!H53="","",ASISTENCIA!H53)</f>
        <v/>
      </c>
      <c r="I52" s="70"/>
      <c r="J52" s="133">
        <f>ASISTENCIA!AQ53</f>
        <v>0</v>
      </c>
      <c r="K52" s="70"/>
      <c r="L52" s="65">
        <f>ASISTENCIA!AR53</f>
        <v>0</v>
      </c>
      <c r="M52" s="65">
        <f>ASISTENCIA!AS53</f>
        <v>0</v>
      </c>
      <c r="N52" s="65">
        <f>ASISTENCIA!AU53</f>
        <v>0</v>
      </c>
      <c r="O52" s="70"/>
      <c r="P52" s="65">
        <f>ASISTENCIA!AV53</f>
        <v>0</v>
      </c>
      <c r="Q52" s="70"/>
      <c r="R52" s="65">
        <f>ASISTENCIA!AT53</f>
        <v>0</v>
      </c>
      <c r="S52" s="144"/>
      <c r="T52" s="65">
        <f>ASISTENCIA!AW53</f>
        <v>0</v>
      </c>
      <c r="U52" s="65"/>
      <c r="V52" s="144"/>
      <c r="W52" s="65"/>
      <c r="X52" s="65"/>
      <c r="Y52" s="144"/>
      <c r="Z52" s="65"/>
      <c r="AA52" s="144"/>
      <c r="AB52" s="267"/>
      <c r="AC52" s="227"/>
      <c r="AD52" s="227"/>
      <c r="AE52" s="227"/>
      <c r="AF52" s="227"/>
      <c r="AG52" s="227"/>
      <c r="AH52" s="227"/>
      <c r="AI52" s="227"/>
      <c r="AJ52" s="228"/>
      <c r="AK52" s="63" t="str">
        <f t="shared" si="1"/>
        <v/>
      </c>
      <c r="AL52" s="159"/>
      <c r="AM52" s="105"/>
      <c r="AN52" s="105"/>
      <c r="AO52" s="105"/>
      <c r="AP52" s="105"/>
    </row>
    <row r="53" spans="1:42" ht="15.75" hidden="1" customHeight="1">
      <c r="A53" s="119" t="str">
        <f>IF(+ASISTENCIA!A54="","",ASISTENCIA!A54)</f>
        <v/>
      </c>
      <c r="B53" s="60"/>
      <c r="C53" s="117"/>
      <c r="D53" s="120" t="str">
        <f>IF(+ASISTENCIA!D54="","",ASISTENCIA!D54)</f>
        <v/>
      </c>
      <c r="E53" s="63" t="str">
        <f>IF(+ASISTENCIA!E54="","",ASISTENCIA!E54)</f>
        <v/>
      </c>
      <c r="F53" s="121" t="str">
        <f>IF(+ASISTENCIA!F54="","",ASISTENCIA!F54)</f>
        <v/>
      </c>
      <c r="G53" s="121" t="str">
        <f>IF(+ASISTENCIA!G54="","",ASISTENCIA!G54)</f>
        <v/>
      </c>
      <c r="H53" s="65" t="str">
        <f>IF(+ASISTENCIA!H54="","",ASISTENCIA!H54)</f>
        <v/>
      </c>
      <c r="I53" s="70"/>
      <c r="J53" s="133">
        <f>ASISTENCIA!AQ54</f>
        <v>0</v>
      </c>
      <c r="K53" s="70"/>
      <c r="L53" s="65">
        <f>ASISTENCIA!AR54</f>
        <v>0</v>
      </c>
      <c r="M53" s="65">
        <f>ASISTENCIA!AS54</f>
        <v>0</v>
      </c>
      <c r="N53" s="65">
        <f>ASISTENCIA!AU54</f>
        <v>0</v>
      </c>
      <c r="O53" s="70"/>
      <c r="P53" s="65">
        <f>ASISTENCIA!AV54</f>
        <v>0</v>
      </c>
      <c r="Q53" s="70"/>
      <c r="R53" s="65">
        <f>ASISTENCIA!AT54</f>
        <v>0</v>
      </c>
      <c r="S53" s="144"/>
      <c r="T53" s="65">
        <f>ASISTENCIA!AW54</f>
        <v>0</v>
      </c>
      <c r="U53" s="65"/>
      <c r="V53" s="144"/>
      <c r="W53" s="65"/>
      <c r="X53" s="65"/>
      <c r="Y53" s="144"/>
      <c r="Z53" s="65"/>
      <c r="AA53" s="144"/>
      <c r="AB53" s="267"/>
      <c r="AC53" s="227"/>
      <c r="AD53" s="227"/>
      <c r="AE53" s="227"/>
      <c r="AF53" s="227"/>
      <c r="AG53" s="227"/>
      <c r="AH53" s="227"/>
      <c r="AI53" s="227"/>
      <c r="AJ53" s="228"/>
      <c r="AK53" s="63" t="str">
        <f t="shared" si="1"/>
        <v/>
      </c>
      <c r="AL53" s="159"/>
      <c r="AM53" s="105"/>
      <c r="AN53" s="105"/>
      <c r="AO53" s="105"/>
      <c r="AP53" s="105"/>
    </row>
    <row r="54" spans="1:42" ht="15.75" hidden="1" customHeight="1">
      <c r="A54" s="119" t="str">
        <f>IF(+ASISTENCIA!A55="","",ASISTENCIA!A55)</f>
        <v/>
      </c>
      <c r="B54" s="60"/>
      <c r="C54" s="117"/>
      <c r="D54" s="120" t="str">
        <f>IF(+ASISTENCIA!D55="","",ASISTENCIA!D55)</f>
        <v/>
      </c>
      <c r="E54" s="63" t="str">
        <f>IF(+ASISTENCIA!E55="","",ASISTENCIA!E55)</f>
        <v/>
      </c>
      <c r="F54" s="121" t="str">
        <f>IF(+ASISTENCIA!F55="","",ASISTENCIA!F55)</f>
        <v/>
      </c>
      <c r="G54" s="121" t="str">
        <f>IF(+ASISTENCIA!G55="","",ASISTENCIA!G55)</f>
        <v/>
      </c>
      <c r="H54" s="65" t="str">
        <f>IF(+ASISTENCIA!H55="","",ASISTENCIA!H55)</f>
        <v/>
      </c>
      <c r="I54" s="70"/>
      <c r="J54" s="133">
        <f>ASISTENCIA!AQ55</f>
        <v>0</v>
      </c>
      <c r="K54" s="70"/>
      <c r="L54" s="65">
        <f>ASISTENCIA!AR55</f>
        <v>0</v>
      </c>
      <c r="M54" s="65">
        <f>ASISTENCIA!AS55</f>
        <v>0</v>
      </c>
      <c r="N54" s="65">
        <f>ASISTENCIA!AU55</f>
        <v>0</v>
      </c>
      <c r="O54" s="70"/>
      <c r="P54" s="65">
        <f>ASISTENCIA!AV55</f>
        <v>0</v>
      </c>
      <c r="Q54" s="70"/>
      <c r="R54" s="65">
        <f>ASISTENCIA!AT55</f>
        <v>0</v>
      </c>
      <c r="S54" s="144"/>
      <c r="T54" s="65">
        <f>ASISTENCIA!AW55</f>
        <v>0</v>
      </c>
      <c r="U54" s="65"/>
      <c r="V54" s="144"/>
      <c r="W54" s="65"/>
      <c r="X54" s="65"/>
      <c r="Y54" s="144"/>
      <c r="Z54" s="65"/>
      <c r="AA54" s="144"/>
      <c r="AB54" s="267"/>
      <c r="AC54" s="227"/>
      <c r="AD54" s="227"/>
      <c r="AE54" s="227"/>
      <c r="AF54" s="227"/>
      <c r="AG54" s="227"/>
      <c r="AH54" s="227"/>
      <c r="AI54" s="227"/>
      <c r="AJ54" s="228"/>
      <c r="AK54" s="63" t="str">
        <f t="shared" si="1"/>
        <v/>
      </c>
      <c r="AL54" s="159"/>
      <c r="AM54" s="105"/>
      <c r="AN54" s="105"/>
      <c r="AO54" s="105"/>
      <c r="AP54" s="105"/>
    </row>
    <row r="55" spans="1:42" ht="15.75" hidden="1" customHeight="1">
      <c r="A55" s="119" t="str">
        <f>IF(+ASISTENCIA!A56="","",ASISTENCIA!A56)</f>
        <v/>
      </c>
      <c r="B55" s="60"/>
      <c r="C55" s="117"/>
      <c r="D55" s="120" t="str">
        <f>IF(+ASISTENCIA!D56="","",ASISTENCIA!D56)</f>
        <v/>
      </c>
      <c r="E55" s="63" t="str">
        <f>IF(+ASISTENCIA!E56="","",ASISTENCIA!E56)</f>
        <v/>
      </c>
      <c r="F55" s="121" t="str">
        <f>IF(+ASISTENCIA!F56="","",ASISTENCIA!F56)</f>
        <v/>
      </c>
      <c r="G55" s="121" t="str">
        <f>IF(+ASISTENCIA!G56="","",ASISTENCIA!G56)</f>
        <v/>
      </c>
      <c r="H55" s="65" t="str">
        <f>IF(+ASISTENCIA!H56="","",ASISTENCIA!H56)</f>
        <v/>
      </c>
      <c r="I55" s="70"/>
      <c r="J55" s="133">
        <f>ASISTENCIA!AQ56</f>
        <v>0</v>
      </c>
      <c r="K55" s="70"/>
      <c r="L55" s="65">
        <f>ASISTENCIA!AR56</f>
        <v>0</v>
      </c>
      <c r="M55" s="65">
        <f>ASISTENCIA!AS56</f>
        <v>0</v>
      </c>
      <c r="N55" s="65">
        <f>ASISTENCIA!AU56</f>
        <v>0</v>
      </c>
      <c r="O55" s="70"/>
      <c r="P55" s="65">
        <f>ASISTENCIA!AV56</f>
        <v>0</v>
      </c>
      <c r="Q55" s="70"/>
      <c r="R55" s="65">
        <f>ASISTENCIA!AT56</f>
        <v>0</v>
      </c>
      <c r="S55" s="144"/>
      <c r="T55" s="65">
        <f>ASISTENCIA!AW56</f>
        <v>0</v>
      </c>
      <c r="U55" s="65"/>
      <c r="V55" s="144"/>
      <c r="W55" s="65"/>
      <c r="X55" s="65"/>
      <c r="Y55" s="144"/>
      <c r="Z55" s="65"/>
      <c r="AA55" s="144"/>
      <c r="AB55" s="267"/>
      <c r="AC55" s="227"/>
      <c r="AD55" s="227"/>
      <c r="AE55" s="227"/>
      <c r="AF55" s="227"/>
      <c r="AG55" s="227"/>
      <c r="AH55" s="227"/>
      <c r="AI55" s="227"/>
      <c r="AJ55" s="228"/>
      <c r="AK55" s="63" t="str">
        <f t="shared" si="1"/>
        <v/>
      </c>
      <c r="AL55" s="159"/>
      <c r="AM55" s="105"/>
      <c r="AN55" s="105"/>
      <c r="AO55" s="105"/>
      <c r="AP55" s="105"/>
    </row>
    <row r="56" spans="1:42" ht="15.75" hidden="1" customHeight="1">
      <c r="A56" s="119" t="str">
        <f>IF(+ASISTENCIA!A57="","",ASISTENCIA!A57)</f>
        <v/>
      </c>
      <c r="B56" s="60"/>
      <c r="C56" s="117"/>
      <c r="D56" s="120" t="str">
        <f>IF(+ASISTENCIA!D57="","",ASISTENCIA!D57)</f>
        <v/>
      </c>
      <c r="E56" s="63" t="str">
        <f>IF(+ASISTENCIA!E57="","",ASISTENCIA!E57)</f>
        <v/>
      </c>
      <c r="F56" s="121" t="str">
        <f>IF(+ASISTENCIA!F57="","",ASISTENCIA!F57)</f>
        <v/>
      </c>
      <c r="G56" s="121" t="str">
        <f>IF(+ASISTENCIA!G57="","",ASISTENCIA!G57)</f>
        <v/>
      </c>
      <c r="H56" s="65" t="str">
        <f>IF(+ASISTENCIA!H57="","",ASISTENCIA!H57)</f>
        <v/>
      </c>
      <c r="I56" s="70"/>
      <c r="J56" s="133">
        <f>ASISTENCIA!AQ57</f>
        <v>0</v>
      </c>
      <c r="K56" s="70"/>
      <c r="L56" s="65">
        <f>ASISTENCIA!AR57</f>
        <v>0</v>
      </c>
      <c r="M56" s="65">
        <f>ASISTENCIA!AS57</f>
        <v>0</v>
      </c>
      <c r="N56" s="65">
        <f>ASISTENCIA!AU57</f>
        <v>0</v>
      </c>
      <c r="O56" s="70"/>
      <c r="P56" s="65">
        <f>ASISTENCIA!AV57</f>
        <v>0</v>
      </c>
      <c r="Q56" s="70"/>
      <c r="R56" s="65">
        <f>ASISTENCIA!AT57</f>
        <v>0</v>
      </c>
      <c r="S56" s="144"/>
      <c r="T56" s="65">
        <f>ASISTENCIA!AW57</f>
        <v>0</v>
      </c>
      <c r="U56" s="65"/>
      <c r="V56" s="144"/>
      <c r="W56" s="65"/>
      <c r="X56" s="65"/>
      <c r="Y56" s="144"/>
      <c r="Z56" s="65"/>
      <c r="AA56" s="144"/>
      <c r="AB56" s="267"/>
      <c r="AC56" s="227"/>
      <c r="AD56" s="227"/>
      <c r="AE56" s="227"/>
      <c r="AF56" s="227"/>
      <c r="AG56" s="227"/>
      <c r="AH56" s="227"/>
      <c r="AI56" s="227"/>
      <c r="AJ56" s="228"/>
      <c r="AK56" s="63" t="str">
        <f t="shared" si="1"/>
        <v/>
      </c>
      <c r="AL56" s="159"/>
      <c r="AM56" s="105"/>
      <c r="AN56" s="105"/>
      <c r="AO56" s="105"/>
      <c r="AP56" s="105"/>
    </row>
    <row r="57" spans="1:42" ht="15.75" hidden="1" customHeight="1">
      <c r="A57" s="119" t="str">
        <f>IF(+ASISTENCIA!A58="","",ASISTENCIA!A58)</f>
        <v/>
      </c>
      <c r="B57" s="60"/>
      <c r="C57" s="117"/>
      <c r="D57" s="120" t="str">
        <f>IF(+ASISTENCIA!D58="","",ASISTENCIA!D58)</f>
        <v/>
      </c>
      <c r="E57" s="63" t="str">
        <f>IF(+ASISTENCIA!E58="","",ASISTENCIA!E58)</f>
        <v/>
      </c>
      <c r="F57" s="121" t="str">
        <f>IF(+ASISTENCIA!F58="","",ASISTENCIA!F58)</f>
        <v/>
      </c>
      <c r="G57" s="121" t="str">
        <f>IF(+ASISTENCIA!G58="","",ASISTENCIA!G58)</f>
        <v/>
      </c>
      <c r="H57" s="65" t="str">
        <f>IF(+ASISTENCIA!H58="","",ASISTENCIA!H58)</f>
        <v/>
      </c>
      <c r="I57" s="70"/>
      <c r="J57" s="133">
        <f>ASISTENCIA!AQ58</f>
        <v>0</v>
      </c>
      <c r="K57" s="70"/>
      <c r="L57" s="65">
        <f>ASISTENCIA!AR58</f>
        <v>0</v>
      </c>
      <c r="M57" s="65">
        <f>ASISTENCIA!AS58</f>
        <v>0</v>
      </c>
      <c r="N57" s="65">
        <f>ASISTENCIA!AU58</f>
        <v>0</v>
      </c>
      <c r="O57" s="70"/>
      <c r="P57" s="65">
        <f>ASISTENCIA!AV58</f>
        <v>0</v>
      </c>
      <c r="Q57" s="70"/>
      <c r="R57" s="65">
        <f>ASISTENCIA!AT58</f>
        <v>0</v>
      </c>
      <c r="S57" s="144"/>
      <c r="T57" s="65">
        <f>ASISTENCIA!AW58</f>
        <v>0</v>
      </c>
      <c r="U57" s="65"/>
      <c r="V57" s="144"/>
      <c r="W57" s="65"/>
      <c r="X57" s="65"/>
      <c r="Y57" s="144"/>
      <c r="Z57" s="65"/>
      <c r="AA57" s="144"/>
      <c r="AB57" s="267"/>
      <c r="AC57" s="227"/>
      <c r="AD57" s="227"/>
      <c r="AE57" s="227"/>
      <c r="AF57" s="227"/>
      <c r="AG57" s="227"/>
      <c r="AH57" s="227"/>
      <c r="AI57" s="227"/>
      <c r="AJ57" s="228"/>
      <c r="AK57" s="63" t="str">
        <f t="shared" si="1"/>
        <v/>
      </c>
      <c r="AL57" s="159"/>
      <c r="AM57" s="105"/>
      <c r="AN57" s="105"/>
      <c r="AO57" s="105"/>
      <c r="AP57" s="105"/>
    </row>
    <row r="58" spans="1:42" ht="15.75" hidden="1" customHeight="1">
      <c r="A58" s="119" t="str">
        <f>IF(+ASISTENCIA!A59="","",ASISTENCIA!A59)</f>
        <v/>
      </c>
      <c r="B58" s="60"/>
      <c r="C58" s="117"/>
      <c r="D58" s="120" t="str">
        <f>IF(+ASISTENCIA!D59="","",ASISTENCIA!D59)</f>
        <v/>
      </c>
      <c r="E58" s="63" t="str">
        <f>IF(+ASISTENCIA!E59="","",ASISTENCIA!E59)</f>
        <v/>
      </c>
      <c r="F58" s="121" t="str">
        <f>IF(+ASISTENCIA!F59="","",ASISTENCIA!F59)</f>
        <v/>
      </c>
      <c r="G58" s="121" t="str">
        <f>IF(+ASISTENCIA!G59="","",ASISTENCIA!G59)</f>
        <v/>
      </c>
      <c r="H58" s="65" t="str">
        <f>IF(+ASISTENCIA!H59="","",ASISTENCIA!H59)</f>
        <v/>
      </c>
      <c r="I58" s="70"/>
      <c r="J58" s="133">
        <f>ASISTENCIA!AQ59</f>
        <v>0</v>
      </c>
      <c r="K58" s="70"/>
      <c r="L58" s="65">
        <f>ASISTENCIA!AR59</f>
        <v>0</v>
      </c>
      <c r="M58" s="65">
        <f>ASISTENCIA!AS59</f>
        <v>0</v>
      </c>
      <c r="N58" s="65">
        <f>ASISTENCIA!AU59</f>
        <v>0</v>
      </c>
      <c r="O58" s="70"/>
      <c r="P58" s="65">
        <f>ASISTENCIA!AV59</f>
        <v>0</v>
      </c>
      <c r="Q58" s="70"/>
      <c r="R58" s="65">
        <f>ASISTENCIA!AT59</f>
        <v>0</v>
      </c>
      <c r="S58" s="144"/>
      <c r="T58" s="65">
        <f>ASISTENCIA!AW59</f>
        <v>0</v>
      </c>
      <c r="U58" s="65"/>
      <c r="V58" s="144"/>
      <c r="W58" s="65"/>
      <c r="X58" s="65"/>
      <c r="Y58" s="144"/>
      <c r="Z58" s="65"/>
      <c r="AA58" s="144"/>
      <c r="AB58" s="267"/>
      <c r="AC58" s="227"/>
      <c r="AD58" s="227"/>
      <c r="AE58" s="227"/>
      <c r="AF58" s="227"/>
      <c r="AG58" s="227"/>
      <c r="AH58" s="227"/>
      <c r="AI58" s="227"/>
      <c r="AJ58" s="228"/>
      <c r="AK58" s="63" t="str">
        <f t="shared" si="1"/>
        <v/>
      </c>
      <c r="AL58" s="159"/>
      <c r="AM58" s="105"/>
      <c r="AN58" s="105"/>
      <c r="AO58" s="105"/>
      <c r="AP58" s="105"/>
    </row>
    <row r="59" spans="1:42" ht="15.75" hidden="1" customHeight="1">
      <c r="A59" s="119" t="str">
        <f>IF(+ASISTENCIA!A60="","",ASISTENCIA!A60)</f>
        <v/>
      </c>
      <c r="B59" s="60"/>
      <c r="C59" s="117"/>
      <c r="D59" s="120" t="str">
        <f>IF(+ASISTENCIA!D60="","",ASISTENCIA!D60)</f>
        <v/>
      </c>
      <c r="E59" s="63" t="str">
        <f>IF(+ASISTENCIA!E60="","",ASISTENCIA!E60)</f>
        <v/>
      </c>
      <c r="F59" s="121" t="str">
        <f>IF(+ASISTENCIA!F60="","",ASISTENCIA!F60)</f>
        <v/>
      </c>
      <c r="G59" s="121" t="str">
        <f>IF(+ASISTENCIA!G60="","",ASISTENCIA!G60)</f>
        <v/>
      </c>
      <c r="H59" s="65" t="str">
        <f>IF(+ASISTENCIA!H60="","",ASISTENCIA!H60)</f>
        <v/>
      </c>
      <c r="I59" s="70"/>
      <c r="J59" s="133">
        <f>ASISTENCIA!AQ60</f>
        <v>0</v>
      </c>
      <c r="K59" s="70"/>
      <c r="L59" s="65">
        <f>ASISTENCIA!AR60</f>
        <v>0</v>
      </c>
      <c r="M59" s="65">
        <f>ASISTENCIA!AS60</f>
        <v>0</v>
      </c>
      <c r="N59" s="65">
        <f>ASISTENCIA!AU60</f>
        <v>0</v>
      </c>
      <c r="O59" s="70"/>
      <c r="P59" s="65">
        <f>ASISTENCIA!AV60</f>
        <v>0</v>
      </c>
      <c r="Q59" s="70"/>
      <c r="R59" s="65">
        <f>ASISTENCIA!AT60</f>
        <v>0</v>
      </c>
      <c r="S59" s="144"/>
      <c r="T59" s="65">
        <f>ASISTENCIA!AW60</f>
        <v>0</v>
      </c>
      <c r="U59" s="65"/>
      <c r="V59" s="144"/>
      <c r="W59" s="65"/>
      <c r="X59" s="65"/>
      <c r="Y59" s="144"/>
      <c r="Z59" s="65"/>
      <c r="AA59" s="144"/>
      <c r="AB59" s="267"/>
      <c r="AC59" s="227"/>
      <c r="AD59" s="227"/>
      <c r="AE59" s="227"/>
      <c r="AF59" s="227"/>
      <c r="AG59" s="227"/>
      <c r="AH59" s="227"/>
      <c r="AI59" s="227"/>
      <c r="AJ59" s="228"/>
      <c r="AK59" s="63" t="str">
        <f t="shared" si="1"/>
        <v/>
      </c>
      <c r="AL59" s="159"/>
      <c r="AM59" s="105"/>
      <c r="AN59" s="105"/>
      <c r="AO59" s="105"/>
      <c r="AP59" s="105"/>
    </row>
    <row r="60" spans="1:42" ht="15.75" hidden="1" customHeight="1">
      <c r="A60" s="119" t="str">
        <f>IF(+ASISTENCIA!A61="","",ASISTENCIA!A61)</f>
        <v/>
      </c>
      <c r="B60" s="60"/>
      <c r="C60" s="117"/>
      <c r="D60" s="120" t="str">
        <f>IF(+ASISTENCIA!D61="","",ASISTENCIA!D61)</f>
        <v/>
      </c>
      <c r="E60" s="63" t="str">
        <f>IF(+ASISTENCIA!E61="","",ASISTENCIA!E61)</f>
        <v/>
      </c>
      <c r="F60" s="121" t="str">
        <f>IF(+ASISTENCIA!F61="","",ASISTENCIA!F61)</f>
        <v/>
      </c>
      <c r="G60" s="121" t="str">
        <f>IF(+ASISTENCIA!G61="","",ASISTENCIA!G61)</f>
        <v/>
      </c>
      <c r="H60" s="65" t="str">
        <f>IF(+ASISTENCIA!H61="","",ASISTENCIA!H61)</f>
        <v/>
      </c>
      <c r="I60" s="70"/>
      <c r="J60" s="133">
        <f>ASISTENCIA!AQ61</f>
        <v>0</v>
      </c>
      <c r="K60" s="70"/>
      <c r="L60" s="65">
        <f>ASISTENCIA!AR61</f>
        <v>0</v>
      </c>
      <c r="M60" s="65">
        <f>ASISTENCIA!AS61</f>
        <v>0</v>
      </c>
      <c r="N60" s="65">
        <f>ASISTENCIA!AU61</f>
        <v>0</v>
      </c>
      <c r="O60" s="70"/>
      <c r="P60" s="65">
        <f>ASISTENCIA!AV61</f>
        <v>0</v>
      </c>
      <c r="Q60" s="70"/>
      <c r="R60" s="65">
        <f>ASISTENCIA!AT61</f>
        <v>0</v>
      </c>
      <c r="S60" s="144"/>
      <c r="T60" s="65">
        <f>ASISTENCIA!AW61</f>
        <v>0</v>
      </c>
      <c r="U60" s="65"/>
      <c r="V60" s="144"/>
      <c r="W60" s="65"/>
      <c r="X60" s="65"/>
      <c r="Y60" s="144"/>
      <c r="Z60" s="65"/>
      <c r="AA60" s="144"/>
      <c r="AB60" s="267"/>
      <c r="AC60" s="227"/>
      <c r="AD60" s="227"/>
      <c r="AE60" s="227"/>
      <c r="AF60" s="227"/>
      <c r="AG60" s="227"/>
      <c r="AH60" s="227"/>
      <c r="AI60" s="227"/>
      <c r="AJ60" s="228"/>
      <c r="AK60" s="63" t="str">
        <f t="shared" si="1"/>
        <v/>
      </c>
      <c r="AL60" s="159"/>
      <c r="AM60" s="105"/>
      <c r="AN60" s="105"/>
      <c r="AO60" s="105"/>
      <c r="AP60" s="105"/>
    </row>
    <row r="61" spans="1:42" ht="15.75" hidden="1" customHeight="1">
      <c r="A61" s="119" t="str">
        <f>IF(+ASISTENCIA!A62="","",ASISTENCIA!A62)</f>
        <v/>
      </c>
      <c r="B61" s="60"/>
      <c r="C61" s="117"/>
      <c r="D61" s="120" t="str">
        <f>IF(+ASISTENCIA!D62="","",ASISTENCIA!D62)</f>
        <v/>
      </c>
      <c r="E61" s="63" t="str">
        <f>IF(+ASISTENCIA!E62="","",ASISTENCIA!E62)</f>
        <v/>
      </c>
      <c r="F61" s="121" t="str">
        <f>IF(+ASISTENCIA!F62="","",ASISTENCIA!F62)</f>
        <v/>
      </c>
      <c r="G61" s="121" t="str">
        <f>IF(+ASISTENCIA!G62="","",ASISTENCIA!G62)</f>
        <v/>
      </c>
      <c r="H61" s="65" t="str">
        <f>IF(+ASISTENCIA!H62="","",ASISTENCIA!H62)</f>
        <v/>
      </c>
      <c r="I61" s="70"/>
      <c r="J61" s="133">
        <f>ASISTENCIA!AQ62</f>
        <v>0</v>
      </c>
      <c r="K61" s="70"/>
      <c r="L61" s="65">
        <f>ASISTENCIA!AR62</f>
        <v>0</v>
      </c>
      <c r="M61" s="65">
        <f>ASISTENCIA!AS62</f>
        <v>0</v>
      </c>
      <c r="N61" s="65">
        <f>ASISTENCIA!AU62</f>
        <v>0</v>
      </c>
      <c r="O61" s="70"/>
      <c r="P61" s="65">
        <f>ASISTENCIA!AV62</f>
        <v>0</v>
      </c>
      <c r="Q61" s="70"/>
      <c r="R61" s="65">
        <f>ASISTENCIA!AT62</f>
        <v>0</v>
      </c>
      <c r="S61" s="144"/>
      <c r="T61" s="65">
        <f>ASISTENCIA!AW62</f>
        <v>0</v>
      </c>
      <c r="U61" s="65"/>
      <c r="V61" s="144"/>
      <c r="W61" s="65"/>
      <c r="X61" s="65"/>
      <c r="Y61" s="144"/>
      <c r="Z61" s="65"/>
      <c r="AA61" s="144"/>
      <c r="AB61" s="267"/>
      <c r="AC61" s="227"/>
      <c r="AD61" s="227"/>
      <c r="AE61" s="227"/>
      <c r="AF61" s="227"/>
      <c r="AG61" s="227"/>
      <c r="AH61" s="227"/>
      <c r="AI61" s="227"/>
      <c r="AJ61" s="228"/>
      <c r="AK61" s="63" t="str">
        <f t="shared" si="1"/>
        <v/>
      </c>
      <c r="AL61" s="159"/>
      <c r="AM61" s="105"/>
      <c r="AN61" s="105"/>
      <c r="AO61" s="105"/>
      <c r="AP61" s="105"/>
    </row>
    <row r="62" spans="1:42" ht="15.75" hidden="1" customHeight="1">
      <c r="A62" s="119" t="str">
        <f>IF(+ASISTENCIA!A63="","",ASISTENCIA!A63)</f>
        <v/>
      </c>
      <c r="B62" s="60"/>
      <c r="C62" s="117"/>
      <c r="D62" s="120" t="str">
        <f>IF(+ASISTENCIA!D63="","",ASISTENCIA!D63)</f>
        <v/>
      </c>
      <c r="E62" s="63" t="str">
        <f>IF(+ASISTENCIA!E63="","",ASISTENCIA!E63)</f>
        <v/>
      </c>
      <c r="F62" s="121" t="str">
        <f>IF(+ASISTENCIA!F63="","",ASISTENCIA!F63)</f>
        <v/>
      </c>
      <c r="G62" s="121" t="str">
        <f>IF(+ASISTENCIA!G63="","",ASISTENCIA!G63)</f>
        <v/>
      </c>
      <c r="H62" s="65" t="str">
        <f>IF(+ASISTENCIA!H63="","",ASISTENCIA!H63)</f>
        <v/>
      </c>
      <c r="I62" s="70"/>
      <c r="J62" s="133">
        <f>ASISTENCIA!AQ63</f>
        <v>0</v>
      </c>
      <c r="K62" s="70"/>
      <c r="L62" s="65">
        <f>ASISTENCIA!AR63</f>
        <v>0</v>
      </c>
      <c r="M62" s="65">
        <f>ASISTENCIA!AS63</f>
        <v>0</v>
      </c>
      <c r="N62" s="65">
        <f>ASISTENCIA!AU63</f>
        <v>0</v>
      </c>
      <c r="O62" s="70"/>
      <c r="P62" s="65">
        <f>ASISTENCIA!AV63</f>
        <v>0</v>
      </c>
      <c r="Q62" s="70"/>
      <c r="R62" s="65">
        <f>ASISTENCIA!AT63</f>
        <v>0</v>
      </c>
      <c r="S62" s="144"/>
      <c r="T62" s="65">
        <f>ASISTENCIA!AW63</f>
        <v>0</v>
      </c>
      <c r="U62" s="65"/>
      <c r="V62" s="144"/>
      <c r="W62" s="65"/>
      <c r="X62" s="65"/>
      <c r="Y62" s="144"/>
      <c r="Z62" s="65"/>
      <c r="AA62" s="144"/>
      <c r="AB62" s="267"/>
      <c r="AC62" s="227"/>
      <c r="AD62" s="227"/>
      <c r="AE62" s="227"/>
      <c r="AF62" s="227"/>
      <c r="AG62" s="227"/>
      <c r="AH62" s="227"/>
      <c r="AI62" s="227"/>
      <c r="AJ62" s="228"/>
      <c r="AK62" s="63" t="str">
        <f t="shared" si="1"/>
        <v/>
      </c>
      <c r="AL62" s="159"/>
      <c r="AM62" s="105"/>
      <c r="AN62" s="105"/>
      <c r="AO62" s="105"/>
      <c r="AP62" s="105"/>
    </row>
    <row r="63" spans="1:42" ht="15.75" hidden="1" customHeight="1">
      <c r="A63" s="119" t="str">
        <f>IF(+ASISTENCIA!A64="","",ASISTENCIA!A64)</f>
        <v/>
      </c>
      <c r="B63" s="60"/>
      <c r="C63" s="117"/>
      <c r="D63" s="120" t="str">
        <f>IF(+ASISTENCIA!D64="","",ASISTENCIA!D64)</f>
        <v/>
      </c>
      <c r="E63" s="63" t="str">
        <f>IF(+ASISTENCIA!E64="","",ASISTENCIA!E64)</f>
        <v/>
      </c>
      <c r="F63" s="121" t="str">
        <f>IF(+ASISTENCIA!F64="","",ASISTENCIA!F64)</f>
        <v/>
      </c>
      <c r="G63" s="121" t="str">
        <f>IF(+ASISTENCIA!G64="","",ASISTENCIA!G64)</f>
        <v/>
      </c>
      <c r="H63" s="65" t="str">
        <f>IF(+ASISTENCIA!H64="","",ASISTENCIA!H64)</f>
        <v/>
      </c>
      <c r="I63" s="70"/>
      <c r="J63" s="133">
        <f>ASISTENCIA!AQ64</f>
        <v>0</v>
      </c>
      <c r="K63" s="70"/>
      <c r="L63" s="65">
        <f>ASISTENCIA!AR64</f>
        <v>0</v>
      </c>
      <c r="M63" s="65">
        <f>ASISTENCIA!AS64</f>
        <v>0</v>
      </c>
      <c r="N63" s="65">
        <f>ASISTENCIA!AU64</f>
        <v>0</v>
      </c>
      <c r="O63" s="70"/>
      <c r="P63" s="65">
        <f>ASISTENCIA!AV64</f>
        <v>0</v>
      </c>
      <c r="Q63" s="70"/>
      <c r="R63" s="65">
        <f>ASISTENCIA!AT64</f>
        <v>0</v>
      </c>
      <c r="S63" s="144"/>
      <c r="T63" s="65">
        <f>ASISTENCIA!AW64</f>
        <v>0</v>
      </c>
      <c r="U63" s="65"/>
      <c r="V63" s="144"/>
      <c r="W63" s="65"/>
      <c r="X63" s="65"/>
      <c r="Y63" s="144"/>
      <c r="Z63" s="65"/>
      <c r="AA63" s="144"/>
      <c r="AB63" s="267"/>
      <c r="AC63" s="227"/>
      <c r="AD63" s="227"/>
      <c r="AE63" s="227"/>
      <c r="AF63" s="227"/>
      <c r="AG63" s="227"/>
      <c r="AH63" s="227"/>
      <c r="AI63" s="227"/>
      <c r="AJ63" s="228"/>
      <c r="AK63" s="63" t="str">
        <f t="shared" si="1"/>
        <v/>
      </c>
      <c r="AL63" s="159"/>
      <c r="AM63" s="105"/>
      <c r="AN63" s="105"/>
      <c r="AO63" s="105"/>
      <c r="AP63" s="105"/>
    </row>
    <row r="64" spans="1:42" ht="15.75" hidden="1" customHeight="1">
      <c r="A64" s="119" t="str">
        <f>IF(+ASISTENCIA!A65="","",ASISTENCIA!A65)</f>
        <v/>
      </c>
      <c r="B64" s="60"/>
      <c r="C64" s="117"/>
      <c r="D64" s="120" t="str">
        <f>IF(+ASISTENCIA!D65="","",ASISTENCIA!D65)</f>
        <v/>
      </c>
      <c r="E64" s="63" t="str">
        <f>IF(+ASISTENCIA!E65="","",ASISTENCIA!E65)</f>
        <v/>
      </c>
      <c r="F64" s="121" t="str">
        <f>IF(+ASISTENCIA!F65="","",ASISTENCIA!F65)</f>
        <v/>
      </c>
      <c r="G64" s="121" t="str">
        <f>IF(+ASISTENCIA!G65="","",ASISTENCIA!G65)</f>
        <v/>
      </c>
      <c r="H64" s="65" t="str">
        <f>IF(+ASISTENCIA!H65="","",ASISTENCIA!H65)</f>
        <v/>
      </c>
      <c r="I64" s="70"/>
      <c r="J64" s="133">
        <f>ASISTENCIA!AQ65</f>
        <v>0</v>
      </c>
      <c r="K64" s="70"/>
      <c r="L64" s="65">
        <f>ASISTENCIA!AR65</f>
        <v>0</v>
      </c>
      <c r="M64" s="65">
        <f>ASISTENCIA!AS65</f>
        <v>0</v>
      </c>
      <c r="N64" s="65">
        <f>ASISTENCIA!AU65</f>
        <v>0</v>
      </c>
      <c r="O64" s="70"/>
      <c r="P64" s="65">
        <f>ASISTENCIA!AV65</f>
        <v>0</v>
      </c>
      <c r="Q64" s="70"/>
      <c r="R64" s="65">
        <f>ASISTENCIA!AT65</f>
        <v>0</v>
      </c>
      <c r="S64" s="144"/>
      <c r="T64" s="65">
        <f>ASISTENCIA!AW65</f>
        <v>0</v>
      </c>
      <c r="U64" s="65"/>
      <c r="V64" s="144"/>
      <c r="W64" s="65"/>
      <c r="X64" s="65"/>
      <c r="Y64" s="144"/>
      <c r="Z64" s="65"/>
      <c r="AA64" s="144"/>
      <c r="AB64" s="267"/>
      <c r="AC64" s="227"/>
      <c r="AD64" s="227"/>
      <c r="AE64" s="227"/>
      <c r="AF64" s="227"/>
      <c r="AG64" s="227"/>
      <c r="AH64" s="227"/>
      <c r="AI64" s="227"/>
      <c r="AJ64" s="228"/>
      <c r="AK64" s="63" t="str">
        <f t="shared" si="1"/>
        <v/>
      </c>
      <c r="AL64" s="159"/>
      <c r="AM64" s="105"/>
      <c r="AN64" s="105"/>
      <c r="AO64" s="105"/>
      <c r="AP64" s="105"/>
    </row>
    <row r="65" spans="1:42" ht="15.75" hidden="1" customHeight="1">
      <c r="A65" s="119" t="str">
        <f>IF(+ASISTENCIA!A66="","",ASISTENCIA!A66)</f>
        <v/>
      </c>
      <c r="B65" s="60"/>
      <c r="C65" s="117"/>
      <c r="D65" s="120" t="str">
        <f>IF(+ASISTENCIA!D66="","",ASISTENCIA!D66)</f>
        <v/>
      </c>
      <c r="E65" s="63" t="str">
        <f>IF(+ASISTENCIA!E66="","",ASISTENCIA!E66)</f>
        <v/>
      </c>
      <c r="F65" s="121" t="str">
        <f>IF(+ASISTENCIA!F66="","",ASISTENCIA!F66)</f>
        <v/>
      </c>
      <c r="G65" s="121" t="str">
        <f>IF(+ASISTENCIA!G66="","",ASISTENCIA!G66)</f>
        <v/>
      </c>
      <c r="H65" s="65" t="str">
        <f>IF(+ASISTENCIA!H66="","",ASISTENCIA!H66)</f>
        <v/>
      </c>
      <c r="I65" s="70"/>
      <c r="J65" s="133">
        <f>ASISTENCIA!AQ66</f>
        <v>0</v>
      </c>
      <c r="K65" s="70"/>
      <c r="L65" s="65">
        <f>ASISTENCIA!AR66</f>
        <v>0</v>
      </c>
      <c r="M65" s="65">
        <f>ASISTENCIA!AS66</f>
        <v>0</v>
      </c>
      <c r="N65" s="65">
        <f>ASISTENCIA!AU66</f>
        <v>0</v>
      </c>
      <c r="O65" s="70"/>
      <c r="P65" s="65">
        <f>ASISTENCIA!AV66</f>
        <v>0</v>
      </c>
      <c r="Q65" s="70"/>
      <c r="R65" s="65">
        <f>ASISTENCIA!AT66</f>
        <v>0</v>
      </c>
      <c r="S65" s="144"/>
      <c r="T65" s="65">
        <f>ASISTENCIA!AW66</f>
        <v>0</v>
      </c>
      <c r="U65" s="65"/>
      <c r="V65" s="144"/>
      <c r="W65" s="65"/>
      <c r="X65" s="65"/>
      <c r="Y65" s="144"/>
      <c r="Z65" s="65"/>
      <c r="AA65" s="144"/>
      <c r="AB65" s="267"/>
      <c r="AC65" s="227"/>
      <c r="AD65" s="227"/>
      <c r="AE65" s="227"/>
      <c r="AF65" s="227"/>
      <c r="AG65" s="227"/>
      <c r="AH65" s="227"/>
      <c r="AI65" s="227"/>
      <c r="AJ65" s="228"/>
      <c r="AK65" s="63" t="str">
        <f t="shared" si="1"/>
        <v/>
      </c>
      <c r="AL65" s="159"/>
      <c r="AM65" s="105"/>
      <c r="AN65" s="105"/>
      <c r="AO65" s="105"/>
      <c r="AP65" s="105"/>
    </row>
    <row r="66" spans="1:42" ht="15.75" hidden="1" customHeight="1">
      <c r="A66" s="119" t="str">
        <f>IF(+ASISTENCIA!A67="","",ASISTENCIA!A67)</f>
        <v/>
      </c>
      <c r="B66" s="60"/>
      <c r="C66" s="117"/>
      <c r="D66" s="120" t="str">
        <f>IF(+ASISTENCIA!D67="","",ASISTENCIA!D67)</f>
        <v/>
      </c>
      <c r="E66" s="63" t="str">
        <f>IF(+ASISTENCIA!E67="","",ASISTENCIA!E67)</f>
        <v/>
      </c>
      <c r="F66" s="121" t="str">
        <f>IF(+ASISTENCIA!F67="","",ASISTENCIA!F67)</f>
        <v/>
      </c>
      <c r="G66" s="121" t="str">
        <f>IF(+ASISTENCIA!G67="","",ASISTENCIA!G67)</f>
        <v/>
      </c>
      <c r="H66" s="65" t="str">
        <f>IF(+ASISTENCIA!H67="","",ASISTENCIA!H67)</f>
        <v/>
      </c>
      <c r="I66" s="70"/>
      <c r="J66" s="133">
        <f>ASISTENCIA!AQ67</f>
        <v>0</v>
      </c>
      <c r="K66" s="70"/>
      <c r="L66" s="65">
        <f>ASISTENCIA!AR67</f>
        <v>0</v>
      </c>
      <c r="M66" s="65">
        <f>ASISTENCIA!AS67</f>
        <v>0</v>
      </c>
      <c r="N66" s="65">
        <f>ASISTENCIA!AU67</f>
        <v>0</v>
      </c>
      <c r="O66" s="70"/>
      <c r="P66" s="65">
        <f>ASISTENCIA!AV67</f>
        <v>0</v>
      </c>
      <c r="Q66" s="70"/>
      <c r="R66" s="65">
        <f>ASISTENCIA!AT67</f>
        <v>0</v>
      </c>
      <c r="S66" s="144"/>
      <c r="T66" s="65">
        <f>ASISTENCIA!AW67</f>
        <v>0</v>
      </c>
      <c r="U66" s="65"/>
      <c r="V66" s="144"/>
      <c r="W66" s="65"/>
      <c r="X66" s="65"/>
      <c r="Y66" s="144"/>
      <c r="Z66" s="65"/>
      <c r="AA66" s="144"/>
      <c r="AB66" s="267"/>
      <c r="AC66" s="227"/>
      <c r="AD66" s="227"/>
      <c r="AE66" s="227"/>
      <c r="AF66" s="227"/>
      <c r="AG66" s="227"/>
      <c r="AH66" s="227"/>
      <c r="AI66" s="227"/>
      <c r="AJ66" s="228"/>
      <c r="AK66" s="63" t="str">
        <f t="shared" si="1"/>
        <v/>
      </c>
      <c r="AL66" s="159"/>
      <c r="AM66" s="105"/>
      <c r="AN66" s="105"/>
      <c r="AO66" s="105"/>
      <c r="AP66" s="105"/>
    </row>
    <row r="67" spans="1:42" ht="15.75" hidden="1" customHeight="1">
      <c r="A67" s="119" t="str">
        <f>IF(+ASISTENCIA!A68="","",ASISTENCIA!A68)</f>
        <v/>
      </c>
      <c r="B67" s="60"/>
      <c r="C67" s="117"/>
      <c r="D67" s="120" t="str">
        <f>IF(+ASISTENCIA!D68="","",ASISTENCIA!D68)</f>
        <v/>
      </c>
      <c r="E67" s="63" t="str">
        <f>IF(+ASISTENCIA!E68="","",ASISTENCIA!E68)</f>
        <v/>
      </c>
      <c r="F67" s="121" t="str">
        <f>IF(+ASISTENCIA!F68="","",ASISTENCIA!F68)</f>
        <v/>
      </c>
      <c r="G67" s="121" t="str">
        <f>IF(+ASISTENCIA!G68="","",ASISTENCIA!G68)</f>
        <v/>
      </c>
      <c r="H67" s="65" t="str">
        <f>IF(+ASISTENCIA!H68="","",ASISTENCIA!H68)</f>
        <v/>
      </c>
      <c r="I67" s="70"/>
      <c r="J67" s="133">
        <f>ASISTENCIA!AQ68</f>
        <v>0</v>
      </c>
      <c r="K67" s="70"/>
      <c r="L67" s="65">
        <f>ASISTENCIA!AR68</f>
        <v>0</v>
      </c>
      <c r="M67" s="65">
        <f>ASISTENCIA!AS68</f>
        <v>0</v>
      </c>
      <c r="N67" s="65">
        <f>ASISTENCIA!AU68</f>
        <v>0</v>
      </c>
      <c r="O67" s="70"/>
      <c r="P67" s="65">
        <f>ASISTENCIA!AV68</f>
        <v>0</v>
      </c>
      <c r="Q67" s="70"/>
      <c r="R67" s="65">
        <f>ASISTENCIA!AT68</f>
        <v>0</v>
      </c>
      <c r="S67" s="144"/>
      <c r="T67" s="65">
        <f>ASISTENCIA!AW68</f>
        <v>0</v>
      </c>
      <c r="U67" s="65"/>
      <c r="V67" s="144"/>
      <c r="W67" s="65"/>
      <c r="X67" s="65"/>
      <c r="Y67" s="144"/>
      <c r="Z67" s="65"/>
      <c r="AA67" s="144"/>
      <c r="AB67" s="267"/>
      <c r="AC67" s="227"/>
      <c r="AD67" s="227"/>
      <c r="AE67" s="227"/>
      <c r="AF67" s="227"/>
      <c r="AG67" s="227"/>
      <c r="AH67" s="227"/>
      <c r="AI67" s="227"/>
      <c r="AJ67" s="228"/>
      <c r="AK67" s="63" t="str">
        <f t="shared" si="1"/>
        <v/>
      </c>
      <c r="AL67" s="159"/>
      <c r="AM67" s="105"/>
      <c r="AN67" s="105"/>
      <c r="AO67" s="105"/>
      <c r="AP67" s="105"/>
    </row>
    <row r="68" spans="1:42" ht="15.75" hidden="1" customHeight="1">
      <c r="A68" s="119" t="str">
        <f>IF(+ASISTENCIA!A69="","",ASISTENCIA!A69)</f>
        <v/>
      </c>
      <c r="B68" s="60"/>
      <c r="C68" s="117"/>
      <c r="D68" s="120" t="str">
        <f>IF(+ASISTENCIA!D69="","",ASISTENCIA!D69)</f>
        <v/>
      </c>
      <c r="E68" s="63" t="str">
        <f>IF(+ASISTENCIA!E69="","",ASISTENCIA!E69)</f>
        <v/>
      </c>
      <c r="F68" s="121" t="str">
        <f>IF(+ASISTENCIA!F69="","",ASISTENCIA!F69)</f>
        <v/>
      </c>
      <c r="G68" s="121" t="str">
        <f>IF(+ASISTENCIA!G69="","",ASISTENCIA!G69)</f>
        <v/>
      </c>
      <c r="H68" s="65" t="str">
        <f>IF(+ASISTENCIA!H69="","",ASISTENCIA!H69)</f>
        <v/>
      </c>
      <c r="I68" s="70"/>
      <c r="J68" s="133">
        <f>ASISTENCIA!AQ69</f>
        <v>0</v>
      </c>
      <c r="K68" s="70"/>
      <c r="L68" s="65">
        <f>ASISTENCIA!AR69</f>
        <v>0</v>
      </c>
      <c r="M68" s="65">
        <f>ASISTENCIA!AS69</f>
        <v>0</v>
      </c>
      <c r="N68" s="65">
        <f>ASISTENCIA!AU69</f>
        <v>0</v>
      </c>
      <c r="O68" s="70"/>
      <c r="P68" s="65">
        <f>ASISTENCIA!AV69</f>
        <v>0</v>
      </c>
      <c r="Q68" s="70"/>
      <c r="R68" s="65">
        <f>ASISTENCIA!AT69</f>
        <v>0</v>
      </c>
      <c r="S68" s="144"/>
      <c r="T68" s="65">
        <f>ASISTENCIA!AW69</f>
        <v>0</v>
      </c>
      <c r="U68" s="65"/>
      <c r="V68" s="144"/>
      <c r="W68" s="65"/>
      <c r="X68" s="65"/>
      <c r="Y68" s="144"/>
      <c r="Z68" s="65"/>
      <c r="AA68" s="144"/>
      <c r="AB68" s="267"/>
      <c r="AC68" s="227"/>
      <c r="AD68" s="227"/>
      <c r="AE68" s="227"/>
      <c r="AF68" s="227"/>
      <c r="AG68" s="227"/>
      <c r="AH68" s="227"/>
      <c r="AI68" s="227"/>
      <c r="AJ68" s="228"/>
      <c r="AK68" s="63" t="str">
        <f t="shared" si="1"/>
        <v/>
      </c>
      <c r="AL68" s="159"/>
      <c r="AM68" s="105"/>
      <c r="AN68" s="105"/>
      <c r="AO68" s="105"/>
      <c r="AP68" s="105"/>
    </row>
    <row r="69" spans="1:42" ht="15.75" hidden="1" customHeight="1">
      <c r="A69" s="119" t="str">
        <f>IF(+ASISTENCIA!A70="","",ASISTENCIA!A70)</f>
        <v/>
      </c>
      <c r="B69" s="60"/>
      <c r="C69" s="117"/>
      <c r="D69" s="120" t="str">
        <f>IF(+ASISTENCIA!D70="","",ASISTENCIA!D70)</f>
        <v/>
      </c>
      <c r="E69" s="63" t="str">
        <f>IF(+ASISTENCIA!E70="","",ASISTENCIA!E70)</f>
        <v/>
      </c>
      <c r="F69" s="121" t="str">
        <f>IF(+ASISTENCIA!F70="","",ASISTENCIA!F70)</f>
        <v/>
      </c>
      <c r="G69" s="121" t="str">
        <f>IF(+ASISTENCIA!G70="","",ASISTENCIA!G70)</f>
        <v/>
      </c>
      <c r="H69" s="65" t="str">
        <f>IF(+ASISTENCIA!H70="","",ASISTENCIA!H70)</f>
        <v/>
      </c>
      <c r="I69" s="70"/>
      <c r="J69" s="133">
        <f>ASISTENCIA!AQ70</f>
        <v>0</v>
      </c>
      <c r="K69" s="70"/>
      <c r="L69" s="65">
        <f>ASISTENCIA!AR70</f>
        <v>0</v>
      </c>
      <c r="M69" s="65">
        <f>ASISTENCIA!AS70</f>
        <v>0</v>
      </c>
      <c r="N69" s="65">
        <f>ASISTENCIA!AU70</f>
        <v>0</v>
      </c>
      <c r="O69" s="70"/>
      <c r="P69" s="65">
        <f>ASISTENCIA!AV70</f>
        <v>0</v>
      </c>
      <c r="Q69" s="70"/>
      <c r="R69" s="65">
        <f>ASISTENCIA!AT70</f>
        <v>0</v>
      </c>
      <c r="S69" s="144"/>
      <c r="T69" s="65">
        <f>ASISTENCIA!AW70</f>
        <v>0</v>
      </c>
      <c r="U69" s="65"/>
      <c r="V69" s="144"/>
      <c r="W69" s="65"/>
      <c r="X69" s="65"/>
      <c r="Y69" s="144"/>
      <c r="Z69" s="65"/>
      <c r="AA69" s="144"/>
      <c r="AB69" s="267"/>
      <c r="AC69" s="227"/>
      <c r="AD69" s="227"/>
      <c r="AE69" s="227"/>
      <c r="AF69" s="227"/>
      <c r="AG69" s="227"/>
      <c r="AH69" s="227"/>
      <c r="AI69" s="227"/>
      <c r="AJ69" s="228"/>
      <c r="AK69" s="63" t="str">
        <f t="shared" si="1"/>
        <v/>
      </c>
      <c r="AL69" s="159"/>
      <c r="AM69" s="105"/>
      <c r="AN69" s="105"/>
      <c r="AO69" s="105"/>
      <c r="AP69" s="105"/>
    </row>
    <row r="70" spans="1:42" ht="15.75" hidden="1" customHeight="1">
      <c r="A70" s="119" t="str">
        <f>IF(+ASISTENCIA!A71="","",ASISTENCIA!A71)</f>
        <v/>
      </c>
      <c r="B70" s="60"/>
      <c r="C70" s="117"/>
      <c r="D70" s="120" t="str">
        <f>IF(+ASISTENCIA!D71="","",ASISTENCIA!D71)</f>
        <v/>
      </c>
      <c r="E70" s="63" t="str">
        <f>IF(+ASISTENCIA!E71="","",ASISTENCIA!E71)</f>
        <v/>
      </c>
      <c r="F70" s="121" t="str">
        <f>IF(+ASISTENCIA!F71="","",ASISTENCIA!F71)</f>
        <v/>
      </c>
      <c r="G70" s="121" t="str">
        <f>IF(+ASISTENCIA!G71="","",ASISTENCIA!G71)</f>
        <v/>
      </c>
      <c r="H70" s="65" t="str">
        <f>IF(+ASISTENCIA!H71="","",ASISTENCIA!H71)</f>
        <v/>
      </c>
      <c r="I70" s="70"/>
      <c r="J70" s="133">
        <f>ASISTENCIA!AQ71</f>
        <v>0</v>
      </c>
      <c r="K70" s="70"/>
      <c r="L70" s="65">
        <f>ASISTENCIA!AR71</f>
        <v>0</v>
      </c>
      <c r="M70" s="65">
        <f>ASISTENCIA!AS71</f>
        <v>0</v>
      </c>
      <c r="N70" s="65">
        <f>ASISTENCIA!AU71</f>
        <v>0</v>
      </c>
      <c r="O70" s="70"/>
      <c r="P70" s="65">
        <f>ASISTENCIA!AV71</f>
        <v>0</v>
      </c>
      <c r="Q70" s="70"/>
      <c r="R70" s="65">
        <f>ASISTENCIA!AT71</f>
        <v>0</v>
      </c>
      <c r="S70" s="144"/>
      <c r="T70" s="65">
        <f>ASISTENCIA!AW71</f>
        <v>0</v>
      </c>
      <c r="U70" s="65"/>
      <c r="V70" s="144"/>
      <c r="W70" s="65"/>
      <c r="X70" s="65"/>
      <c r="Y70" s="144"/>
      <c r="Z70" s="65"/>
      <c r="AA70" s="144"/>
      <c r="AB70" s="267"/>
      <c r="AC70" s="227"/>
      <c r="AD70" s="227"/>
      <c r="AE70" s="227"/>
      <c r="AF70" s="227"/>
      <c r="AG70" s="227"/>
      <c r="AH70" s="227"/>
      <c r="AI70" s="227"/>
      <c r="AJ70" s="228"/>
      <c r="AK70" s="63" t="str">
        <f t="shared" si="1"/>
        <v/>
      </c>
      <c r="AL70" s="159"/>
      <c r="AM70" s="105"/>
      <c r="AN70" s="105"/>
      <c r="AO70" s="105"/>
      <c r="AP70" s="105"/>
    </row>
    <row r="71" spans="1:42" ht="15.75" hidden="1" customHeight="1">
      <c r="A71" s="119" t="str">
        <f>IF(+ASISTENCIA!A72="","",ASISTENCIA!A72)</f>
        <v/>
      </c>
      <c r="B71" s="60"/>
      <c r="C71" s="117"/>
      <c r="D71" s="120" t="str">
        <f>IF(+ASISTENCIA!D72="","",ASISTENCIA!D72)</f>
        <v/>
      </c>
      <c r="E71" s="63" t="str">
        <f>IF(+ASISTENCIA!E72="","",ASISTENCIA!E72)</f>
        <v/>
      </c>
      <c r="F71" s="121" t="str">
        <f>IF(+ASISTENCIA!F72="","",ASISTENCIA!F72)</f>
        <v/>
      </c>
      <c r="G71" s="121" t="str">
        <f>IF(+ASISTENCIA!G72="","",ASISTENCIA!G72)</f>
        <v/>
      </c>
      <c r="H71" s="65" t="str">
        <f>IF(+ASISTENCIA!H72="","",ASISTENCIA!H72)</f>
        <v/>
      </c>
      <c r="I71" s="70"/>
      <c r="J71" s="133">
        <f>ASISTENCIA!AQ72</f>
        <v>0</v>
      </c>
      <c r="K71" s="70"/>
      <c r="L71" s="65">
        <f>ASISTENCIA!AR72</f>
        <v>0</v>
      </c>
      <c r="M71" s="65">
        <f>ASISTENCIA!AS72</f>
        <v>0</v>
      </c>
      <c r="N71" s="65">
        <f>ASISTENCIA!AU72</f>
        <v>0</v>
      </c>
      <c r="O71" s="70"/>
      <c r="P71" s="65">
        <f>ASISTENCIA!AV72</f>
        <v>0</v>
      </c>
      <c r="Q71" s="70"/>
      <c r="R71" s="65">
        <f>ASISTENCIA!AT72</f>
        <v>0</v>
      </c>
      <c r="S71" s="144"/>
      <c r="T71" s="65">
        <f>ASISTENCIA!AW72</f>
        <v>0</v>
      </c>
      <c r="U71" s="65"/>
      <c r="V71" s="144"/>
      <c r="W71" s="65"/>
      <c r="X71" s="65"/>
      <c r="Y71" s="144"/>
      <c r="Z71" s="65"/>
      <c r="AA71" s="144"/>
      <c r="AB71" s="267"/>
      <c r="AC71" s="227"/>
      <c r="AD71" s="227"/>
      <c r="AE71" s="227"/>
      <c r="AF71" s="227"/>
      <c r="AG71" s="227"/>
      <c r="AH71" s="227"/>
      <c r="AI71" s="227"/>
      <c r="AJ71" s="228"/>
      <c r="AK71" s="63" t="str">
        <f t="shared" si="1"/>
        <v/>
      </c>
      <c r="AL71" s="159"/>
      <c r="AM71" s="105"/>
      <c r="AN71" s="105"/>
      <c r="AO71" s="105"/>
      <c r="AP71" s="105"/>
    </row>
    <row r="72" spans="1:42" ht="15.75" hidden="1" customHeight="1">
      <c r="A72" s="119" t="str">
        <f>IF(+ASISTENCIA!A73="","",ASISTENCIA!A73)</f>
        <v/>
      </c>
      <c r="B72" s="60"/>
      <c r="C72" s="117"/>
      <c r="D72" s="120" t="str">
        <f>IF(+ASISTENCIA!D73="","",ASISTENCIA!D73)</f>
        <v/>
      </c>
      <c r="E72" s="63" t="str">
        <f>IF(+ASISTENCIA!E73="","",ASISTENCIA!E73)</f>
        <v/>
      </c>
      <c r="F72" s="121" t="str">
        <f>IF(+ASISTENCIA!F73="","",ASISTENCIA!F73)</f>
        <v/>
      </c>
      <c r="G72" s="121" t="str">
        <f>IF(+ASISTENCIA!G73="","",ASISTENCIA!G73)</f>
        <v/>
      </c>
      <c r="H72" s="65" t="str">
        <f>IF(+ASISTENCIA!H73="","",ASISTENCIA!H73)</f>
        <v/>
      </c>
      <c r="I72" s="70"/>
      <c r="J72" s="133">
        <f>ASISTENCIA!AQ73</f>
        <v>0</v>
      </c>
      <c r="K72" s="70"/>
      <c r="L72" s="65">
        <f>ASISTENCIA!AR73</f>
        <v>0</v>
      </c>
      <c r="M72" s="65">
        <f>ASISTENCIA!AS73</f>
        <v>0</v>
      </c>
      <c r="N72" s="65">
        <f>ASISTENCIA!AU73</f>
        <v>0</v>
      </c>
      <c r="O72" s="70"/>
      <c r="P72" s="65">
        <f>ASISTENCIA!AV73</f>
        <v>0</v>
      </c>
      <c r="Q72" s="70"/>
      <c r="R72" s="65">
        <f>ASISTENCIA!AT73</f>
        <v>0</v>
      </c>
      <c r="S72" s="144"/>
      <c r="T72" s="65">
        <f>ASISTENCIA!AW73</f>
        <v>0</v>
      </c>
      <c r="U72" s="65"/>
      <c r="V72" s="144"/>
      <c r="W72" s="65"/>
      <c r="X72" s="65"/>
      <c r="Y72" s="144"/>
      <c r="Z72" s="65"/>
      <c r="AA72" s="144"/>
      <c r="AB72" s="267"/>
      <c r="AC72" s="227"/>
      <c r="AD72" s="227"/>
      <c r="AE72" s="227"/>
      <c r="AF72" s="227"/>
      <c r="AG72" s="227"/>
      <c r="AH72" s="227"/>
      <c r="AI72" s="227"/>
      <c r="AJ72" s="228"/>
      <c r="AK72" s="63" t="str">
        <f t="shared" si="1"/>
        <v/>
      </c>
      <c r="AL72" s="159"/>
      <c r="AM72" s="105"/>
      <c r="AN72" s="105"/>
      <c r="AO72" s="105"/>
      <c r="AP72" s="105"/>
    </row>
    <row r="73" spans="1:42" ht="15.75" hidden="1" customHeight="1">
      <c r="A73" s="119" t="str">
        <f>IF(+ASISTENCIA!A74="","",ASISTENCIA!A74)</f>
        <v/>
      </c>
      <c r="B73" s="60"/>
      <c r="C73" s="117"/>
      <c r="D73" s="120" t="str">
        <f>IF(+ASISTENCIA!D74="","",ASISTENCIA!D74)</f>
        <v/>
      </c>
      <c r="E73" s="63" t="str">
        <f>IF(+ASISTENCIA!E74="","",ASISTENCIA!E74)</f>
        <v/>
      </c>
      <c r="F73" s="121" t="str">
        <f>IF(+ASISTENCIA!F74="","",ASISTENCIA!F74)</f>
        <v/>
      </c>
      <c r="G73" s="121" t="str">
        <f>IF(+ASISTENCIA!G74="","",ASISTENCIA!G74)</f>
        <v/>
      </c>
      <c r="H73" s="65" t="str">
        <f>IF(+ASISTENCIA!H74="","",ASISTENCIA!H74)</f>
        <v/>
      </c>
      <c r="I73" s="70"/>
      <c r="J73" s="133">
        <f>ASISTENCIA!AQ74</f>
        <v>0</v>
      </c>
      <c r="K73" s="70"/>
      <c r="L73" s="65">
        <f>ASISTENCIA!AR74</f>
        <v>0</v>
      </c>
      <c r="M73" s="65">
        <f>ASISTENCIA!AS74</f>
        <v>0</v>
      </c>
      <c r="N73" s="65">
        <f>ASISTENCIA!AU74</f>
        <v>0</v>
      </c>
      <c r="O73" s="70"/>
      <c r="P73" s="65">
        <f>ASISTENCIA!AV74</f>
        <v>0</v>
      </c>
      <c r="Q73" s="70"/>
      <c r="R73" s="65">
        <f>ASISTENCIA!AT74</f>
        <v>0</v>
      </c>
      <c r="S73" s="144"/>
      <c r="T73" s="65">
        <f>ASISTENCIA!AW74</f>
        <v>0</v>
      </c>
      <c r="U73" s="65"/>
      <c r="V73" s="144"/>
      <c r="W73" s="65"/>
      <c r="X73" s="65"/>
      <c r="Y73" s="144"/>
      <c r="Z73" s="65"/>
      <c r="AA73" s="144"/>
      <c r="AB73" s="267"/>
      <c r="AC73" s="227"/>
      <c r="AD73" s="227"/>
      <c r="AE73" s="227"/>
      <c r="AF73" s="227"/>
      <c r="AG73" s="227"/>
      <c r="AH73" s="227"/>
      <c r="AI73" s="227"/>
      <c r="AJ73" s="228"/>
      <c r="AK73" s="63" t="str">
        <f t="shared" si="1"/>
        <v/>
      </c>
      <c r="AL73" s="159"/>
      <c r="AM73" s="105"/>
      <c r="AN73" s="105"/>
      <c r="AO73" s="105"/>
      <c r="AP73" s="105"/>
    </row>
    <row r="74" spans="1:42" ht="15.75" hidden="1" customHeight="1">
      <c r="A74" s="119" t="str">
        <f>IF(+ASISTENCIA!A75="","",ASISTENCIA!A75)</f>
        <v/>
      </c>
      <c r="B74" s="60"/>
      <c r="C74" s="117"/>
      <c r="D74" s="120" t="str">
        <f>IF(+ASISTENCIA!D75="","",ASISTENCIA!D75)</f>
        <v/>
      </c>
      <c r="E74" s="63" t="str">
        <f>IF(+ASISTENCIA!E75="","",ASISTENCIA!E75)</f>
        <v/>
      </c>
      <c r="F74" s="121" t="str">
        <f>IF(+ASISTENCIA!F75="","",ASISTENCIA!F75)</f>
        <v/>
      </c>
      <c r="G74" s="121" t="str">
        <f>IF(+ASISTENCIA!G75="","",ASISTENCIA!G75)</f>
        <v/>
      </c>
      <c r="H74" s="65" t="str">
        <f>IF(+ASISTENCIA!H75="","",ASISTENCIA!H75)</f>
        <v/>
      </c>
      <c r="I74" s="70"/>
      <c r="J74" s="133">
        <f>ASISTENCIA!AQ75</f>
        <v>0</v>
      </c>
      <c r="K74" s="70"/>
      <c r="L74" s="65">
        <f>ASISTENCIA!AR75</f>
        <v>0</v>
      </c>
      <c r="M74" s="65">
        <f>ASISTENCIA!AS75</f>
        <v>0</v>
      </c>
      <c r="N74" s="65">
        <f>ASISTENCIA!AU75</f>
        <v>0</v>
      </c>
      <c r="O74" s="70"/>
      <c r="P74" s="65">
        <f>ASISTENCIA!AV75</f>
        <v>0</v>
      </c>
      <c r="Q74" s="70"/>
      <c r="R74" s="65">
        <f>ASISTENCIA!AT75</f>
        <v>0</v>
      </c>
      <c r="S74" s="144"/>
      <c r="T74" s="65">
        <f>ASISTENCIA!AW75</f>
        <v>0</v>
      </c>
      <c r="U74" s="65"/>
      <c r="V74" s="144"/>
      <c r="W74" s="65"/>
      <c r="X74" s="65"/>
      <c r="Y74" s="144"/>
      <c r="Z74" s="65"/>
      <c r="AA74" s="144"/>
      <c r="AB74" s="267"/>
      <c r="AC74" s="227"/>
      <c r="AD74" s="227"/>
      <c r="AE74" s="227"/>
      <c r="AF74" s="227"/>
      <c r="AG74" s="227"/>
      <c r="AH74" s="227"/>
      <c r="AI74" s="227"/>
      <c r="AJ74" s="228"/>
      <c r="AK74" s="63" t="str">
        <f t="shared" si="1"/>
        <v/>
      </c>
      <c r="AL74" s="159"/>
      <c r="AM74" s="105"/>
      <c r="AN74" s="105"/>
      <c r="AO74" s="105"/>
      <c r="AP74" s="105"/>
    </row>
    <row r="75" spans="1:42" ht="15.75" hidden="1" customHeight="1">
      <c r="A75" s="119" t="str">
        <f>IF(+ASISTENCIA!A76="","",ASISTENCIA!A76)</f>
        <v/>
      </c>
      <c r="B75" s="60"/>
      <c r="C75" s="117"/>
      <c r="D75" s="120" t="str">
        <f>IF(+ASISTENCIA!D76="","",ASISTENCIA!D76)</f>
        <v/>
      </c>
      <c r="E75" s="63" t="str">
        <f>IF(+ASISTENCIA!E76="","",ASISTENCIA!E76)</f>
        <v/>
      </c>
      <c r="F75" s="121" t="str">
        <f>IF(+ASISTENCIA!F76="","",ASISTENCIA!F76)</f>
        <v/>
      </c>
      <c r="G75" s="121" t="str">
        <f>IF(+ASISTENCIA!G76="","",ASISTENCIA!G76)</f>
        <v/>
      </c>
      <c r="H75" s="65" t="str">
        <f>IF(+ASISTENCIA!H76="","",ASISTENCIA!H76)</f>
        <v/>
      </c>
      <c r="I75" s="70"/>
      <c r="J75" s="133">
        <f>ASISTENCIA!AQ76</f>
        <v>0</v>
      </c>
      <c r="K75" s="70"/>
      <c r="L75" s="65">
        <f>ASISTENCIA!AR76</f>
        <v>0</v>
      </c>
      <c r="M75" s="65">
        <f>ASISTENCIA!AS76</f>
        <v>0</v>
      </c>
      <c r="N75" s="65">
        <f>ASISTENCIA!AU76</f>
        <v>0</v>
      </c>
      <c r="O75" s="70"/>
      <c r="P75" s="65">
        <f>ASISTENCIA!AV76</f>
        <v>0</v>
      </c>
      <c r="Q75" s="70"/>
      <c r="R75" s="65">
        <f>ASISTENCIA!AT76</f>
        <v>0</v>
      </c>
      <c r="S75" s="144"/>
      <c r="T75" s="65">
        <f>ASISTENCIA!AW76</f>
        <v>0</v>
      </c>
      <c r="U75" s="65"/>
      <c r="V75" s="144"/>
      <c r="W75" s="65"/>
      <c r="X75" s="65"/>
      <c r="Y75" s="144"/>
      <c r="Z75" s="65"/>
      <c r="AA75" s="144"/>
      <c r="AB75" s="267"/>
      <c r="AC75" s="227"/>
      <c r="AD75" s="227"/>
      <c r="AE75" s="227"/>
      <c r="AF75" s="227"/>
      <c r="AG75" s="227"/>
      <c r="AH75" s="227"/>
      <c r="AI75" s="227"/>
      <c r="AJ75" s="228"/>
      <c r="AK75" s="63" t="str">
        <f t="shared" si="1"/>
        <v/>
      </c>
      <c r="AL75" s="159"/>
      <c r="AM75" s="105"/>
      <c r="AN75" s="105"/>
      <c r="AO75" s="105"/>
      <c r="AP75" s="105"/>
    </row>
    <row r="76" spans="1:42" ht="15.75" hidden="1" customHeight="1">
      <c r="A76" s="119" t="str">
        <f>IF(+ASISTENCIA!A77="","",ASISTENCIA!A77)</f>
        <v/>
      </c>
      <c r="B76" s="60"/>
      <c r="C76" s="117"/>
      <c r="D76" s="120" t="str">
        <f>IF(+ASISTENCIA!D77="","",ASISTENCIA!D77)</f>
        <v/>
      </c>
      <c r="E76" s="63" t="str">
        <f>IF(+ASISTENCIA!E77="","",ASISTENCIA!E77)</f>
        <v/>
      </c>
      <c r="F76" s="121" t="str">
        <f>IF(+ASISTENCIA!F77="","",ASISTENCIA!F77)</f>
        <v/>
      </c>
      <c r="G76" s="121" t="str">
        <f>IF(+ASISTENCIA!G77="","",ASISTENCIA!G77)</f>
        <v/>
      </c>
      <c r="H76" s="65" t="str">
        <f>IF(+ASISTENCIA!H77="","",ASISTENCIA!H77)</f>
        <v/>
      </c>
      <c r="I76" s="70"/>
      <c r="J76" s="133">
        <f>ASISTENCIA!AQ77</f>
        <v>0</v>
      </c>
      <c r="K76" s="70"/>
      <c r="L76" s="65">
        <f>ASISTENCIA!AR77</f>
        <v>0</v>
      </c>
      <c r="M76" s="65">
        <f>ASISTENCIA!AS77</f>
        <v>0</v>
      </c>
      <c r="N76" s="65">
        <f>ASISTENCIA!AU77</f>
        <v>0</v>
      </c>
      <c r="O76" s="70"/>
      <c r="P76" s="65">
        <f>ASISTENCIA!AV77</f>
        <v>0</v>
      </c>
      <c r="Q76" s="70"/>
      <c r="R76" s="65">
        <f>ASISTENCIA!AT77</f>
        <v>0</v>
      </c>
      <c r="S76" s="144"/>
      <c r="T76" s="65">
        <f>ASISTENCIA!AW77</f>
        <v>0</v>
      </c>
      <c r="U76" s="65"/>
      <c r="V76" s="144"/>
      <c r="W76" s="65"/>
      <c r="X76" s="65"/>
      <c r="Y76" s="144"/>
      <c r="Z76" s="65"/>
      <c r="AA76" s="144"/>
      <c r="AB76" s="267"/>
      <c r="AC76" s="227"/>
      <c r="AD76" s="227"/>
      <c r="AE76" s="227"/>
      <c r="AF76" s="227"/>
      <c r="AG76" s="227"/>
      <c r="AH76" s="227"/>
      <c r="AI76" s="227"/>
      <c r="AJ76" s="228"/>
      <c r="AK76" s="63" t="str">
        <f t="shared" si="1"/>
        <v/>
      </c>
      <c r="AL76" s="159"/>
      <c r="AM76" s="105"/>
      <c r="AN76" s="105"/>
      <c r="AO76" s="105"/>
      <c r="AP76" s="105"/>
    </row>
    <row r="77" spans="1:42" ht="15.75" hidden="1" customHeight="1">
      <c r="A77" s="119" t="str">
        <f>IF(+ASISTENCIA!A78="","",ASISTENCIA!A78)</f>
        <v/>
      </c>
      <c r="B77" s="60"/>
      <c r="C77" s="117"/>
      <c r="D77" s="120" t="str">
        <f>IF(+ASISTENCIA!D78="","",ASISTENCIA!D78)</f>
        <v/>
      </c>
      <c r="E77" s="63" t="str">
        <f>IF(+ASISTENCIA!E78="","",ASISTENCIA!E78)</f>
        <v/>
      </c>
      <c r="F77" s="121" t="str">
        <f>IF(+ASISTENCIA!F78="","",ASISTENCIA!F78)</f>
        <v/>
      </c>
      <c r="G77" s="121" t="str">
        <f>IF(+ASISTENCIA!G78="","",ASISTENCIA!G78)</f>
        <v/>
      </c>
      <c r="H77" s="65" t="str">
        <f>IF(+ASISTENCIA!H78="","",ASISTENCIA!H78)</f>
        <v/>
      </c>
      <c r="I77" s="70"/>
      <c r="J77" s="133">
        <f>ASISTENCIA!AQ78</f>
        <v>0</v>
      </c>
      <c r="K77" s="70"/>
      <c r="L77" s="65">
        <f>ASISTENCIA!AR78</f>
        <v>0</v>
      </c>
      <c r="M77" s="65">
        <f>ASISTENCIA!AS78</f>
        <v>0</v>
      </c>
      <c r="N77" s="65">
        <f>ASISTENCIA!AU78</f>
        <v>0</v>
      </c>
      <c r="O77" s="70"/>
      <c r="P77" s="65">
        <f>ASISTENCIA!AV78</f>
        <v>0</v>
      </c>
      <c r="Q77" s="70"/>
      <c r="R77" s="65">
        <f>ASISTENCIA!AT78</f>
        <v>0</v>
      </c>
      <c r="S77" s="144"/>
      <c r="T77" s="65">
        <f>ASISTENCIA!AW78</f>
        <v>0</v>
      </c>
      <c r="U77" s="65"/>
      <c r="V77" s="144"/>
      <c r="W77" s="65"/>
      <c r="X77" s="65"/>
      <c r="Y77" s="144"/>
      <c r="Z77" s="65"/>
      <c r="AA77" s="144"/>
      <c r="AB77" s="267"/>
      <c r="AC77" s="227"/>
      <c r="AD77" s="227"/>
      <c r="AE77" s="227"/>
      <c r="AF77" s="227"/>
      <c r="AG77" s="227"/>
      <c r="AH77" s="227"/>
      <c r="AI77" s="227"/>
      <c r="AJ77" s="228"/>
      <c r="AK77" s="63" t="str">
        <f t="shared" si="1"/>
        <v/>
      </c>
      <c r="AL77" s="159"/>
      <c r="AM77" s="105"/>
      <c r="AN77" s="105"/>
      <c r="AO77" s="105"/>
      <c r="AP77" s="105"/>
    </row>
    <row r="78" spans="1:42" ht="15.75" hidden="1" customHeight="1">
      <c r="A78" s="119" t="str">
        <f>IF(+ASISTENCIA!A79="","",ASISTENCIA!A79)</f>
        <v/>
      </c>
      <c r="B78" s="60"/>
      <c r="C78" s="117"/>
      <c r="D78" s="120" t="str">
        <f>IF(+ASISTENCIA!D79="","",ASISTENCIA!D79)</f>
        <v/>
      </c>
      <c r="E78" s="63" t="str">
        <f>IF(+ASISTENCIA!E79="","",ASISTENCIA!E79)</f>
        <v/>
      </c>
      <c r="F78" s="121" t="str">
        <f>IF(+ASISTENCIA!F79="","",ASISTENCIA!F79)</f>
        <v/>
      </c>
      <c r="G78" s="121" t="str">
        <f>IF(+ASISTENCIA!G79="","",ASISTENCIA!G79)</f>
        <v/>
      </c>
      <c r="H78" s="65" t="str">
        <f>IF(+ASISTENCIA!H79="","",ASISTENCIA!H79)</f>
        <v/>
      </c>
      <c r="I78" s="70"/>
      <c r="J78" s="133">
        <f>ASISTENCIA!AQ79</f>
        <v>0</v>
      </c>
      <c r="K78" s="70"/>
      <c r="L78" s="65">
        <f>ASISTENCIA!AR79</f>
        <v>0</v>
      </c>
      <c r="M78" s="65">
        <f>ASISTENCIA!AS79</f>
        <v>0</v>
      </c>
      <c r="N78" s="65">
        <f>ASISTENCIA!AU79</f>
        <v>0</v>
      </c>
      <c r="O78" s="70"/>
      <c r="P78" s="65">
        <f>ASISTENCIA!AV79</f>
        <v>0</v>
      </c>
      <c r="Q78" s="70"/>
      <c r="R78" s="65">
        <f>ASISTENCIA!AT79</f>
        <v>0</v>
      </c>
      <c r="S78" s="144"/>
      <c r="T78" s="65">
        <f>ASISTENCIA!AW79</f>
        <v>0</v>
      </c>
      <c r="U78" s="65"/>
      <c r="V78" s="144"/>
      <c r="W78" s="65"/>
      <c r="X78" s="65"/>
      <c r="Y78" s="144"/>
      <c r="Z78" s="65"/>
      <c r="AA78" s="144"/>
      <c r="AB78" s="267"/>
      <c r="AC78" s="227"/>
      <c r="AD78" s="227"/>
      <c r="AE78" s="227"/>
      <c r="AF78" s="227"/>
      <c r="AG78" s="227"/>
      <c r="AH78" s="227"/>
      <c r="AI78" s="227"/>
      <c r="AJ78" s="228"/>
      <c r="AK78" s="63" t="str">
        <f t="shared" si="1"/>
        <v/>
      </c>
      <c r="AL78" s="159"/>
      <c r="AM78" s="105"/>
      <c r="AN78" s="105"/>
      <c r="AO78" s="105"/>
      <c r="AP78" s="105"/>
    </row>
    <row r="79" spans="1:42" ht="15.75" hidden="1" customHeight="1">
      <c r="A79" s="119" t="str">
        <f>IF(+ASISTENCIA!A80="","",ASISTENCIA!A80)</f>
        <v/>
      </c>
      <c r="B79" s="60"/>
      <c r="C79" s="117"/>
      <c r="D79" s="120" t="str">
        <f>IF(+ASISTENCIA!D80="","",ASISTENCIA!D80)</f>
        <v/>
      </c>
      <c r="E79" s="63" t="str">
        <f>IF(+ASISTENCIA!E80="","",ASISTENCIA!E80)</f>
        <v/>
      </c>
      <c r="F79" s="121" t="str">
        <f>IF(+ASISTENCIA!F80="","",ASISTENCIA!F80)</f>
        <v/>
      </c>
      <c r="G79" s="121" t="str">
        <f>IF(+ASISTENCIA!G80="","",ASISTENCIA!G80)</f>
        <v/>
      </c>
      <c r="H79" s="65" t="str">
        <f>IF(+ASISTENCIA!H80="","",ASISTENCIA!H80)</f>
        <v/>
      </c>
      <c r="I79" s="70"/>
      <c r="J79" s="133">
        <f>ASISTENCIA!AQ80</f>
        <v>0</v>
      </c>
      <c r="K79" s="70"/>
      <c r="L79" s="65">
        <f>ASISTENCIA!AR80</f>
        <v>0</v>
      </c>
      <c r="M79" s="65">
        <f>ASISTENCIA!AS80</f>
        <v>0</v>
      </c>
      <c r="N79" s="65">
        <f>ASISTENCIA!AU80</f>
        <v>0</v>
      </c>
      <c r="O79" s="70"/>
      <c r="P79" s="65">
        <f>ASISTENCIA!AV80</f>
        <v>0</v>
      </c>
      <c r="Q79" s="70"/>
      <c r="R79" s="65">
        <f>ASISTENCIA!AT80</f>
        <v>0</v>
      </c>
      <c r="S79" s="144"/>
      <c r="T79" s="65">
        <f>ASISTENCIA!AW80</f>
        <v>0</v>
      </c>
      <c r="U79" s="65"/>
      <c r="V79" s="144"/>
      <c r="W79" s="65"/>
      <c r="X79" s="65"/>
      <c r="Y79" s="144"/>
      <c r="Z79" s="65"/>
      <c r="AA79" s="144"/>
      <c r="AB79" s="267"/>
      <c r="AC79" s="227"/>
      <c r="AD79" s="227"/>
      <c r="AE79" s="227"/>
      <c r="AF79" s="227"/>
      <c r="AG79" s="227"/>
      <c r="AH79" s="227"/>
      <c r="AI79" s="227"/>
      <c r="AJ79" s="228"/>
      <c r="AK79" s="63" t="str">
        <f t="shared" si="1"/>
        <v/>
      </c>
      <c r="AL79" s="159"/>
      <c r="AM79" s="105"/>
      <c r="AN79" s="105"/>
      <c r="AO79" s="105"/>
      <c r="AP79" s="105"/>
    </row>
    <row r="80" spans="1:42" ht="15.75" hidden="1" customHeight="1">
      <c r="A80" s="119" t="str">
        <f>IF(+ASISTENCIA!A81="","",ASISTENCIA!A81)</f>
        <v/>
      </c>
      <c r="B80" s="60"/>
      <c r="C80" s="117"/>
      <c r="D80" s="120" t="str">
        <f>IF(+ASISTENCIA!D81="","",ASISTENCIA!D81)</f>
        <v/>
      </c>
      <c r="E80" s="63" t="str">
        <f>IF(+ASISTENCIA!E81="","",ASISTENCIA!E81)</f>
        <v/>
      </c>
      <c r="F80" s="121" t="str">
        <f>IF(+ASISTENCIA!F81="","",ASISTENCIA!F81)</f>
        <v/>
      </c>
      <c r="G80" s="121" t="str">
        <f>IF(+ASISTENCIA!G81="","",ASISTENCIA!G81)</f>
        <v/>
      </c>
      <c r="H80" s="65" t="str">
        <f>IF(+ASISTENCIA!H81="","",ASISTENCIA!H81)</f>
        <v/>
      </c>
      <c r="I80" s="70"/>
      <c r="J80" s="133">
        <f>ASISTENCIA!AQ81</f>
        <v>0</v>
      </c>
      <c r="K80" s="70"/>
      <c r="L80" s="65">
        <f>ASISTENCIA!AR81</f>
        <v>0</v>
      </c>
      <c r="M80" s="65">
        <f>ASISTENCIA!AS81</f>
        <v>0</v>
      </c>
      <c r="N80" s="65">
        <f>ASISTENCIA!AU81</f>
        <v>0</v>
      </c>
      <c r="O80" s="70"/>
      <c r="P80" s="65">
        <f>ASISTENCIA!AV81</f>
        <v>0</v>
      </c>
      <c r="Q80" s="70"/>
      <c r="R80" s="65">
        <f>ASISTENCIA!AT81</f>
        <v>0</v>
      </c>
      <c r="S80" s="144"/>
      <c r="T80" s="65">
        <f>ASISTENCIA!AW81</f>
        <v>0</v>
      </c>
      <c r="U80" s="65"/>
      <c r="V80" s="144"/>
      <c r="W80" s="65"/>
      <c r="X80" s="65"/>
      <c r="Y80" s="144"/>
      <c r="Z80" s="65"/>
      <c r="AA80" s="144"/>
      <c r="AB80" s="267"/>
      <c r="AC80" s="227"/>
      <c r="AD80" s="227"/>
      <c r="AE80" s="227"/>
      <c r="AF80" s="227"/>
      <c r="AG80" s="227"/>
      <c r="AH80" s="227"/>
      <c r="AI80" s="227"/>
      <c r="AJ80" s="228"/>
      <c r="AK80" s="63" t="str">
        <f t="shared" si="1"/>
        <v/>
      </c>
      <c r="AL80" s="159"/>
      <c r="AM80" s="105"/>
      <c r="AN80" s="105"/>
      <c r="AO80" s="105"/>
      <c r="AP80" s="105"/>
    </row>
    <row r="81" spans="1:42" ht="15.75" hidden="1" customHeight="1">
      <c r="A81" s="119" t="str">
        <f>IF(+ASISTENCIA!A82="","",ASISTENCIA!A82)</f>
        <v/>
      </c>
      <c r="B81" s="60"/>
      <c r="C81" s="117"/>
      <c r="D81" s="120" t="str">
        <f>IF(+ASISTENCIA!D82="","",ASISTENCIA!D82)</f>
        <v/>
      </c>
      <c r="E81" s="63" t="str">
        <f>IF(+ASISTENCIA!E82="","",ASISTENCIA!E82)</f>
        <v/>
      </c>
      <c r="F81" s="121" t="str">
        <f>IF(+ASISTENCIA!F82="","",ASISTENCIA!F82)</f>
        <v/>
      </c>
      <c r="G81" s="121" t="str">
        <f>IF(+ASISTENCIA!G82="","",ASISTENCIA!G82)</f>
        <v/>
      </c>
      <c r="H81" s="65" t="str">
        <f>IF(+ASISTENCIA!H82="","",ASISTENCIA!H82)</f>
        <v/>
      </c>
      <c r="I81" s="70"/>
      <c r="J81" s="133">
        <f>ASISTENCIA!AQ82</f>
        <v>0</v>
      </c>
      <c r="K81" s="70"/>
      <c r="L81" s="65">
        <f>ASISTENCIA!AR82</f>
        <v>0</v>
      </c>
      <c r="M81" s="65">
        <f>ASISTENCIA!AS82</f>
        <v>0</v>
      </c>
      <c r="N81" s="65">
        <f>ASISTENCIA!AU82</f>
        <v>0</v>
      </c>
      <c r="O81" s="70"/>
      <c r="P81" s="65">
        <f>ASISTENCIA!AV82</f>
        <v>0</v>
      </c>
      <c r="Q81" s="70"/>
      <c r="R81" s="65">
        <f>ASISTENCIA!AT82</f>
        <v>0</v>
      </c>
      <c r="S81" s="144"/>
      <c r="T81" s="65">
        <f>ASISTENCIA!AW82</f>
        <v>0</v>
      </c>
      <c r="U81" s="65"/>
      <c r="V81" s="144"/>
      <c r="W81" s="65"/>
      <c r="X81" s="65"/>
      <c r="Y81" s="144"/>
      <c r="Z81" s="65"/>
      <c r="AA81" s="144"/>
      <c r="AB81" s="267"/>
      <c r="AC81" s="227"/>
      <c r="AD81" s="227"/>
      <c r="AE81" s="227"/>
      <c r="AF81" s="227"/>
      <c r="AG81" s="227"/>
      <c r="AH81" s="227"/>
      <c r="AI81" s="227"/>
      <c r="AJ81" s="228"/>
      <c r="AK81" s="63" t="str">
        <f t="shared" si="1"/>
        <v/>
      </c>
      <c r="AL81" s="159"/>
      <c r="AM81" s="105"/>
      <c r="AN81" s="105"/>
      <c r="AO81" s="105"/>
      <c r="AP81" s="105"/>
    </row>
    <row r="82" spans="1:42" ht="15.75" hidden="1" customHeight="1">
      <c r="A82" s="119" t="str">
        <f>IF(+ASISTENCIA!A83="","",ASISTENCIA!A83)</f>
        <v/>
      </c>
      <c r="B82" s="60"/>
      <c r="C82" s="117"/>
      <c r="D82" s="120" t="str">
        <f>IF(+ASISTENCIA!D83="","",ASISTENCIA!D83)</f>
        <v/>
      </c>
      <c r="E82" s="63" t="str">
        <f>IF(+ASISTENCIA!E83="","",ASISTENCIA!E83)</f>
        <v/>
      </c>
      <c r="F82" s="121" t="str">
        <f>IF(+ASISTENCIA!F83="","",ASISTENCIA!F83)</f>
        <v/>
      </c>
      <c r="G82" s="121" t="str">
        <f>IF(+ASISTENCIA!G83="","",ASISTENCIA!G83)</f>
        <v/>
      </c>
      <c r="H82" s="65" t="str">
        <f>IF(+ASISTENCIA!H83="","",ASISTENCIA!H83)</f>
        <v/>
      </c>
      <c r="I82" s="70"/>
      <c r="J82" s="133">
        <f>ASISTENCIA!AQ83</f>
        <v>0</v>
      </c>
      <c r="K82" s="70"/>
      <c r="L82" s="65">
        <f>ASISTENCIA!AR83</f>
        <v>0</v>
      </c>
      <c r="M82" s="65">
        <f>ASISTENCIA!AS83</f>
        <v>0</v>
      </c>
      <c r="N82" s="65">
        <f>ASISTENCIA!AU83</f>
        <v>0</v>
      </c>
      <c r="O82" s="70"/>
      <c r="P82" s="65">
        <f>ASISTENCIA!AV83</f>
        <v>0</v>
      </c>
      <c r="Q82" s="70"/>
      <c r="R82" s="65">
        <f>ASISTENCIA!AT83</f>
        <v>0</v>
      </c>
      <c r="S82" s="144"/>
      <c r="T82" s="65">
        <f>ASISTENCIA!AW83</f>
        <v>0</v>
      </c>
      <c r="U82" s="65"/>
      <c r="V82" s="144"/>
      <c r="W82" s="65"/>
      <c r="X82" s="65"/>
      <c r="Y82" s="144"/>
      <c r="Z82" s="65"/>
      <c r="AA82" s="144"/>
      <c r="AB82" s="267"/>
      <c r="AC82" s="227"/>
      <c r="AD82" s="227"/>
      <c r="AE82" s="227"/>
      <c r="AF82" s="227"/>
      <c r="AG82" s="227"/>
      <c r="AH82" s="227"/>
      <c r="AI82" s="227"/>
      <c r="AJ82" s="228"/>
      <c r="AK82" s="63" t="str">
        <f t="shared" si="1"/>
        <v/>
      </c>
      <c r="AL82" s="159"/>
      <c r="AM82" s="105"/>
      <c r="AN82" s="105"/>
      <c r="AO82" s="105"/>
      <c r="AP82" s="105"/>
    </row>
    <row r="83" spans="1:42" ht="15.75" hidden="1" customHeight="1">
      <c r="A83" s="119" t="str">
        <f>IF(+ASISTENCIA!A84="","",ASISTENCIA!A84)</f>
        <v/>
      </c>
      <c r="B83" s="60"/>
      <c r="C83" s="117"/>
      <c r="D83" s="120" t="str">
        <f>IF(+ASISTENCIA!D84="","",ASISTENCIA!D84)</f>
        <v/>
      </c>
      <c r="E83" s="63" t="str">
        <f>IF(+ASISTENCIA!E84="","",ASISTENCIA!E84)</f>
        <v/>
      </c>
      <c r="F83" s="121" t="str">
        <f>IF(+ASISTENCIA!F84="","",ASISTENCIA!F84)</f>
        <v/>
      </c>
      <c r="G83" s="121" t="str">
        <f>IF(+ASISTENCIA!G84="","",ASISTENCIA!G84)</f>
        <v/>
      </c>
      <c r="H83" s="65" t="str">
        <f>IF(+ASISTENCIA!H84="","",ASISTENCIA!H84)</f>
        <v/>
      </c>
      <c r="I83" s="70"/>
      <c r="J83" s="133">
        <f>ASISTENCIA!AQ84</f>
        <v>0</v>
      </c>
      <c r="K83" s="70"/>
      <c r="L83" s="65">
        <f>ASISTENCIA!AR84</f>
        <v>0</v>
      </c>
      <c r="M83" s="65">
        <f>ASISTENCIA!AS84</f>
        <v>0</v>
      </c>
      <c r="N83" s="65">
        <f>ASISTENCIA!AU84</f>
        <v>0</v>
      </c>
      <c r="O83" s="70"/>
      <c r="P83" s="65">
        <f>ASISTENCIA!AV84</f>
        <v>0</v>
      </c>
      <c r="Q83" s="70"/>
      <c r="R83" s="65">
        <f>ASISTENCIA!AT84</f>
        <v>0</v>
      </c>
      <c r="S83" s="144"/>
      <c r="T83" s="65">
        <f>ASISTENCIA!AW84</f>
        <v>0</v>
      </c>
      <c r="U83" s="65"/>
      <c r="V83" s="144"/>
      <c r="W83" s="65"/>
      <c r="X83" s="65"/>
      <c r="Y83" s="144"/>
      <c r="Z83" s="65"/>
      <c r="AA83" s="144"/>
      <c r="AB83" s="267"/>
      <c r="AC83" s="227"/>
      <c r="AD83" s="227"/>
      <c r="AE83" s="227"/>
      <c r="AF83" s="227"/>
      <c r="AG83" s="227"/>
      <c r="AH83" s="227"/>
      <c r="AI83" s="227"/>
      <c r="AJ83" s="228"/>
      <c r="AK83" s="63" t="str">
        <f t="shared" si="1"/>
        <v/>
      </c>
      <c r="AL83" s="159"/>
      <c r="AM83" s="105"/>
      <c r="AN83" s="105"/>
      <c r="AO83" s="105"/>
      <c r="AP83" s="105"/>
    </row>
    <row r="84" spans="1:42" ht="15.75" hidden="1" customHeight="1">
      <c r="A84" s="119" t="str">
        <f>IF(+ASISTENCIA!A85="","",ASISTENCIA!A85)</f>
        <v/>
      </c>
      <c r="B84" s="60"/>
      <c r="C84" s="117"/>
      <c r="D84" s="120" t="str">
        <f>IF(+ASISTENCIA!D85="","",ASISTENCIA!D85)</f>
        <v/>
      </c>
      <c r="E84" s="63" t="str">
        <f>IF(+ASISTENCIA!E85="","",ASISTENCIA!E85)</f>
        <v/>
      </c>
      <c r="F84" s="121" t="str">
        <f>IF(+ASISTENCIA!F85="","",ASISTENCIA!F85)</f>
        <v/>
      </c>
      <c r="G84" s="121" t="str">
        <f>IF(+ASISTENCIA!G85="","",ASISTENCIA!G85)</f>
        <v/>
      </c>
      <c r="H84" s="65" t="str">
        <f>IF(+ASISTENCIA!H85="","",ASISTENCIA!H85)</f>
        <v/>
      </c>
      <c r="I84" s="70"/>
      <c r="J84" s="133">
        <f>ASISTENCIA!AQ85</f>
        <v>0</v>
      </c>
      <c r="K84" s="70"/>
      <c r="L84" s="65">
        <f>ASISTENCIA!AR85</f>
        <v>0</v>
      </c>
      <c r="M84" s="65">
        <f>ASISTENCIA!AS85</f>
        <v>0</v>
      </c>
      <c r="N84" s="65">
        <f>ASISTENCIA!AU85</f>
        <v>0</v>
      </c>
      <c r="O84" s="70"/>
      <c r="P84" s="65">
        <f>ASISTENCIA!AV85</f>
        <v>0</v>
      </c>
      <c r="Q84" s="70"/>
      <c r="R84" s="65">
        <f>ASISTENCIA!AT85</f>
        <v>0</v>
      </c>
      <c r="S84" s="144"/>
      <c r="T84" s="65">
        <f>ASISTENCIA!AW85</f>
        <v>0</v>
      </c>
      <c r="U84" s="65"/>
      <c r="V84" s="144"/>
      <c r="W84" s="65"/>
      <c r="X84" s="65"/>
      <c r="Y84" s="144"/>
      <c r="Z84" s="65"/>
      <c r="AA84" s="144"/>
      <c r="AB84" s="267"/>
      <c r="AC84" s="227"/>
      <c r="AD84" s="227"/>
      <c r="AE84" s="227"/>
      <c r="AF84" s="227"/>
      <c r="AG84" s="227"/>
      <c r="AH84" s="227"/>
      <c r="AI84" s="227"/>
      <c r="AJ84" s="228"/>
      <c r="AK84" s="63" t="str">
        <f t="shared" si="1"/>
        <v/>
      </c>
      <c r="AL84" s="159"/>
      <c r="AM84" s="105"/>
      <c r="AN84" s="105"/>
      <c r="AO84" s="105"/>
      <c r="AP84" s="105"/>
    </row>
    <row r="85" spans="1:42" ht="15.75" hidden="1" customHeight="1">
      <c r="A85" s="119" t="str">
        <f>IF(+ASISTENCIA!A86="","",ASISTENCIA!A86)</f>
        <v/>
      </c>
      <c r="B85" s="60"/>
      <c r="C85" s="117"/>
      <c r="D85" s="120" t="str">
        <f>IF(+ASISTENCIA!D86="","",ASISTENCIA!D86)</f>
        <v/>
      </c>
      <c r="E85" s="63" t="str">
        <f>IF(+ASISTENCIA!E86="","",ASISTENCIA!E86)</f>
        <v/>
      </c>
      <c r="F85" s="121" t="str">
        <f>IF(+ASISTENCIA!F86="","",ASISTENCIA!F86)</f>
        <v/>
      </c>
      <c r="G85" s="121" t="str">
        <f>IF(+ASISTENCIA!G86="","",ASISTENCIA!G86)</f>
        <v/>
      </c>
      <c r="H85" s="65" t="str">
        <f>IF(+ASISTENCIA!H86="","",ASISTENCIA!H86)</f>
        <v/>
      </c>
      <c r="I85" s="70"/>
      <c r="J85" s="133">
        <f>ASISTENCIA!AQ86</f>
        <v>0</v>
      </c>
      <c r="K85" s="70"/>
      <c r="L85" s="65">
        <f>ASISTENCIA!AR86</f>
        <v>0</v>
      </c>
      <c r="M85" s="65">
        <f>ASISTENCIA!AS86</f>
        <v>0</v>
      </c>
      <c r="N85" s="65">
        <f>ASISTENCIA!AU86</f>
        <v>0</v>
      </c>
      <c r="O85" s="70"/>
      <c r="P85" s="65">
        <f>ASISTENCIA!AV86</f>
        <v>0</v>
      </c>
      <c r="Q85" s="70"/>
      <c r="R85" s="65">
        <f>ASISTENCIA!AT86</f>
        <v>0</v>
      </c>
      <c r="S85" s="144"/>
      <c r="T85" s="65">
        <f>ASISTENCIA!AW86</f>
        <v>0</v>
      </c>
      <c r="U85" s="65"/>
      <c r="V85" s="144"/>
      <c r="W85" s="65"/>
      <c r="X85" s="65"/>
      <c r="Y85" s="144"/>
      <c r="Z85" s="65"/>
      <c r="AA85" s="144"/>
      <c r="AB85" s="267"/>
      <c r="AC85" s="227"/>
      <c r="AD85" s="227"/>
      <c r="AE85" s="227"/>
      <c r="AF85" s="227"/>
      <c r="AG85" s="227"/>
      <c r="AH85" s="227"/>
      <c r="AI85" s="227"/>
      <c r="AJ85" s="228"/>
      <c r="AK85" s="63" t="str">
        <f t="shared" si="1"/>
        <v/>
      </c>
      <c r="AL85" s="159"/>
      <c r="AM85" s="105"/>
      <c r="AN85" s="105"/>
      <c r="AO85" s="105"/>
      <c r="AP85" s="105"/>
    </row>
    <row r="86" spans="1:42" ht="15.75" hidden="1" customHeight="1">
      <c r="A86" s="119" t="str">
        <f>IF(+ASISTENCIA!A87="","",ASISTENCIA!A87)</f>
        <v/>
      </c>
      <c r="B86" s="60"/>
      <c r="C86" s="117"/>
      <c r="D86" s="120" t="str">
        <f>IF(+ASISTENCIA!D87="","",ASISTENCIA!D87)</f>
        <v/>
      </c>
      <c r="E86" s="63" t="str">
        <f>IF(+ASISTENCIA!E87="","",ASISTENCIA!E87)</f>
        <v/>
      </c>
      <c r="F86" s="121" t="str">
        <f>IF(+ASISTENCIA!F87="","",ASISTENCIA!F87)</f>
        <v/>
      </c>
      <c r="G86" s="121" t="str">
        <f>IF(+ASISTENCIA!G87="","",ASISTENCIA!G87)</f>
        <v/>
      </c>
      <c r="H86" s="65" t="str">
        <f>IF(+ASISTENCIA!H87="","",ASISTENCIA!H87)</f>
        <v/>
      </c>
      <c r="I86" s="70"/>
      <c r="J86" s="133">
        <f>ASISTENCIA!AQ87</f>
        <v>0</v>
      </c>
      <c r="K86" s="70"/>
      <c r="L86" s="65">
        <f>ASISTENCIA!AR87</f>
        <v>0</v>
      </c>
      <c r="M86" s="65">
        <f>ASISTENCIA!AS87</f>
        <v>0</v>
      </c>
      <c r="N86" s="65">
        <f>ASISTENCIA!AU87</f>
        <v>0</v>
      </c>
      <c r="O86" s="70"/>
      <c r="P86" s="65">
        <f>ASISTENCIA!AV87</f>
        <v>0</v>
      </c>
      <c r="Q86" s="70"/>
      <c r="R86" s="65">
        <f>ASISTENCIA!AT87</f>
        <v>0</v>
      </c>
      <c r="S86" s="144"/>
      <c r="T86" s="65">
        <f>ASISTENCIA!AW87</f>
        <v>0</v>
      </c>
      <c r="U86" s="65"/>
      <c r="V86" s="144"/>
      <c r="W86" s="65"/>
      <c r="X86" s="65"/>
      <c r="Y86" s="144"/>
      <c r="Z86" s="65"/>
      <c r="AA86" s="144"/>
      <c r="AB86" s="267"/>
      <c r="AC86" s="227"/>
      <c r="AD86" s="227"/>
      <c r="AE86" s="227"/>
      <c r="AF86" s="227"/>
      <c r="AG86" s="227"/>
      <c r="AH86" s="227"/>
      <c r="AI86" s="227"/>
      <c r="AJ86" s="228"/>
      <c r="AK86" s="63" t="str">
        <f t="shared" si="1"/>
        <v/>
      </c>
      <c r="AL86" s="159"/>
      <c r="AM86" s="105"/>
      <c r="AN86" s="105"/>
      <c r="AO86" s="105"/>
      <c r="AP86" s="105"/>
    </row>
    <row r="87" spans="1:42" ht="15.75" hidden="1" customHeight="1">
      <c r="A87" s="119" t="str">
        <f>IF(+ASISTENCIA!A88="","",ASISTENCIA!A88)</f>
        <v/>
      </c>
      <c r="B87" s="60"/>
      <c r="C87" s="117"/>
      <c r="D87" s="120" t="str">
        <f>IF(+ASISTENCIA!D88="","",ASISTENCIA!D88)</f>
        <v/>
      </c>
      <c r="E87" s="63" t="str">
        <f>IF(+ASISTENCIA!E88="","",ASISTENCIA!E88)</f>
        <v/>
      </c>
      <c r="F87" s="121" t="str">
        <f>IF(+ASISTENCIA!F88="","",ASISTENCIA!F88)</f>
        <v/>
      </c>
      <c r="G87" s="121" t="str">
        <f>IF(+ASISTENCIA!G88="","",ASISTENCIA!G88)</f>
        <v/>
      </c>
      <c r="H87" s="65" t="str">
        <f>IF(+ASISTENCIA!H88="","",ASISTENCIA!H88)</f>
        <v/>
      </c>
      <c r="I87" s="70"/>
      <c r="J87" s="133">
        <f>ASISTENCIA!AQ88</f>
        <v>0</v>
      </c>
      <c r="K87" s="70"/>
      <c r="L87" s="65">
        <f>ASISTENCIA!AR88</f>
        <v>0</v>
      </c>
      <c r="M87" s="65">
        <f>ASISTENCIA!AS88</f>
        <v>0</v>
      </c>
      <c r="N87" s="65">
        <f>ASISTENCIA!AU88</f>
        <v>0</v>
      </c>
      <c r="O87" s="70"/>
      <c r="P87" s="65">
        <f>ASISTENCIA!AV88</f>
        <v>0</v>
      </c>
      <c r="Q87" s="70"/>
      <c r="R87" s="65">
        <f>ASISTENCIA!AT88</f>
        <v>0</v>
      </c>
      <c r="S87" s="144"/>
      <c r="T87" s="65">
        <f>ASISTENCIA!AW88</f>
        <v>0</v>
      </c>
      <c r="U87" s="65"/>
      <c r="V87" s="144"/>
      <c r="W87" s="65"/>
      <c r="X87" s="65"/>
      <c r="Y87" s="144"/>
      <c r="Z87" s="65"/>
      <c r="AA87" s="144"/>
      <c r="AB87" s="267"/>
      <c r="AC87" s="227"/>
      <c r="AD87" s="227"/>
      <c r="AE87" s="227"/>
      <c r="AF87" s="227"/>
      <c r="AG87" s="227"/>
      <c r="AH87" s="227"/>
      <c r="AI87" s="227"/>
      <c r="AJ87" s="228"/>
      <c r="AK87" s="63" t="str">
        <f t="shared" si="1"/>
        <v/>
      </c>
      <c r="AL87" s="159"/>
      <c r="AM87" s="105"/>
      <c r="AN87" s="105"/>
      <c r="AO87" s="105"/>
      <c r="AP87" s="105"/>
    </row>
    <row r="88" spans="1:42" ht="15.75" hidden="1" customHeight="1">
      <c r="A88" s="119" t="str">
        <f>IF(+ASISTENCIA!A89="","",ASISTENCIA!A89)</f>
        <v/>
      </c>
      <c r="B88" s="60"/>
      <c r="C88" s="117"/>
      <c r="D88" s="120" t="str">
        <f>IF(+ASISTENCIA!D89="","",ASISTENCIA!D89)</f>
        <v/>
      </c>
      <c r="E88" s="63" t="str">
        <f>IF(+ASISTENCIA!E89="","",ASISTENCIA!E89)</f>
        <v/>
      </c>
      <c r="F88" s="121" t="str">
        <f>IF(+ASISTENCIA!F89="","",ASISTENCIA!F89)</f>
        <v/>
      </c>
      <c r="G88" s="121" t="str">
        <f>IF(+ASISTENCIA!G89="","",ASISTENCIA!G89)</f>
        <v/>
      </c>
      <c r="H88" s="65" t="str">
        <f>IF(+ASISTENCIA!H89="","",ASISTENCIA!H89)</f>
        <v/>
      </c>
      <c r="I88" s="70"/>
      <c r="J88" s="133">
        <f>ASISTENCIA!AQ89</f>
        <v>0</v>
      </c>
      <c r="K88" s="70"/>
      <c r="L88" s="65">
        <f>ASISTENCIA!AR89</f>
        <v>0</v>
      </c>
      <c r="M88" s="65">
        <f>ASISTENCIA!AS89</f>
        <v>0</v>
      </c>
      <c r="N88" s="65">
        <f>ASISTENCIA!AU89</f>
        <v>0</v>
      </c>
      <c r="O88" s="70"/>
      <c r="P88" s="65">
        <f>ASISTENCIA!AV89</f>
        <v>0</v>
      </c>
      <c r="Q88" s="70"/>
      <c r="R88" s="65">
        <f>ASISTENCIA!AT89</f>
        <v>0</v>
      </c>
      <c r="S88" s="144"/>
      <c r="T88" s="65">
        <f>ASISTENCIA!AW89</f>
        <v>0</v>
      </c>
      <c r="U88" s="65"/>
      <c r="V88" s="144"/>
      <c r="W88" s="65"/>
      <c r="X88" s="65"/>
      <c r="Y88" s="144"/>
      <c r="Z88" s="65"/>
      <c r="AA88" s="144"/>
      <c r="AB88" s="267"/>
      <c r="AC88" s="227"/>
      <c r="AD88" s="227"/>
      <c r="AE88" s="227"/>
      <c r="AF88" s="227"/>
      <c r="AG88" s="227"/>
      <c r="AH88" s="227"/>
      <c r="AI88" s="227"/>
      <c r="AJ88" s="228"/>
      <c r="AK88" s="63" t="str">
        <f t="shared" si="1"/>
        <v/>
      </c>
      <c r="AL88" s="159"/>
      <c r="AM88" s="105"/>
      <c r="AN88" s="105"/>
      <c r="AO88" s="105"/>
      <c r="AP88" s="105"/>
    </row>
    <row r="89" spans="1:42" ht="15.75" hidden="1" customHeight="1">
      <c r="A89" s="119" t="str">
        <f>IF(+ASISTENCIA!A90="","",ASISTENCIA!A90)</f>
        <v/>
      </c>
      <c r="B89" s="60"/>
      <c r="C89" s="117"/>
      <c r="D89" s="120" t="str">
        <f>IF(+ASISTENCIA!D90="","",ASISTENCIA!D90)</f>
        <v/>
      </c>
      <c r="E89" s="63" t="str">
        <f>IF(+ASISTENCIA!E90="","",ASISTENCIA!E90)</f>
        <v/>
      </c>
      <c r="F89" s="121" t="str">
        <f>IF(+ASISTENCIA!F90="","",ASISTENCIA!F90)</f>
        <v/>
      </c>
      <c r="G89" s="121" t="str">
        <f>IF(+ASISTENCIA!G90="","",ASISTENCIA!G90)</f>
        <v/>
      </c>
      <c r="H89" s="65" t="str">
        <f>IF(+ASISTENCIA!H90="","",ASISTENCIA!H90)</f>
        <v/>
      </c>
      <c r="I89" s="70"/>
      <c r="J89" s="133">
        <f>ASISTENCIA!AQ90</f>
        <v>0</v>
      </c>
      <c r="K89" s="70"/>
      <c r="L89" s="65">
        <f>ASISTENCIA!AR90</f>
        <v>0</v>
      </c>
      <c r="M89" s="65">
        <f>ASISTENCIA!AS90</f>
        <v>0</v>
      </c>
      <c r="N89" s="65">
        <f>ASISTENCIA!AU90</f>
        <v>0</v>
      </c>
      <c r="O89" s="70"/>
      <c r="P89" s="65">
        <f>ASISTENCIA!AV90</f>
        <v>0</v>
      </c>
      <c r="Q89" s="70"/>
      <c r="R89" s="65">
        <f>ASISTENCIA!AT90</f>
        <v>0</v>
      </c>
      <c r="S89" s="144"/>
      <c r="T89" s="65">
        <f>ASISTENCIA!AW90</f>
        <v>0</v>
      </c>
      <c r="U89" s="65"/>
      <c r="V89" s="144"/>
      <c r="W89" s="65"/>
      <c r="X89" s="65"/>
      <c r="Y89" s="144"/>
      <c r="Z89" s="65"/>
      <c r="AA89" s="144"/>
      <c r="AB89" s="267"/>
      <c r="AC89" s="227"/>
      <c r="AD89" s="227"/>
      <c r="AE89" s="227"/>
      <c r="AF89" s="227"/>
      <c r="AG89" s="227"/>
      <c r="AH89" s="227"/>
      <c r="AI89" s="227"/>
      <c r="AJ89" s="228"/>
      <c r="AK89" s="63" t="str">
        <f t="shared" si="1"/>
        <v/>
      </c>
      <c r="AL89" s="159"/>
      <c r="AM89" s="105"/>
      <c r="AN89" s="105"/>
      <c r="AO89" s="105"/>
      <c r="AP89" s="105"/>
    </row>
    <row r="90" spans="1:42" ht="15.75" hidden="1" customHeight="1">
      <c r="A90" s="119" t="str">
        <f>IF(+ASISTENCIA!A91="","",ASISTENCIA!A91)</f>
        <v/>
      </c>
      <c r="B90" s="60"/>
      <c r="C90" s="117"/>
      <c r="D90" s="120" t="str">
        <f>IF(+ASISTENCIA!D91="","",ASISTENCIA!D91)</f>
        <v/>
      </c>
      <c r="E90" s="63" t="str">
        <f>IF(+ASISTENCIA!E91="","",ASISTENCIA!E91)</f>
        <v/>
      </c>
      <c r="F90" s="121" t="str">
        <f>IF(+ASISTENCIA!F91="","",ASISTENCIA!F91)</f>
        <v/>
      </c>
      <c r="G90" s="121" t="str">
        <f>IF(+ASISTENCIA!G91="","",ASISTENCIA!G91)</f>
        <v/>
      </c>
      <c r="H90" s="65" t="str">
        <f>IF(+ASISTENCIA!H91="","",ASISTENCIA!H91)</f>
        <v/>
      </c>
      <c r="I90" s="70"/>
      <c r="J90" s="133">
        <f>ASISTENCIA!AQ91</f>
        <v>0</v>
      </c>
      <c r="K90" s="70"/>
      <c r="L90" s="65">
        <f>ASISTENCIA!AR91</f>
        <v>0</v>
      </c>
      <c r="M90" s="65">
        <f>ASISTENCIA!AS91</f>
        <v>0</v>
      </c>
      <c r="N90" s="65">
        <f>ASISTENCIA!AU91</f>
        <v>0</v>
      </c>
      <c r="O90" s="70"/>
      <c r="P90" s="65">
        <f>ASISTENCIA!AV91</f>
        <v>0</v>
      </c>
      <c r="Q90" s="70"/>
      <c r="R90" s="65">
        <f>ASISTENCIA!AT91</f>
        <v>0</v>
      </c>
      <c r="S90" s="144"/>
      <c r="T90" s="65">
        <f>ASISTENCIA!AW91</f>
        <v>0</v>
      </c>
      <c r="U90" s="65"/>
      <c r="V90" s="144"/>
      <c r="W90" s="65"/>
      <c r="X90" s="65"/>
      <c r="Y90" s="144"/>
      <c r="Z90" s="65"/>
      <c r="AA90" s="144"/>
      <c r="AB90" s="267"/>
      <c r="AC90" s="227"/>
      <c r="AD90" s="227"/>
      <c r="AE90" s="227"/>
      <c r="AF90" s="227"/>
      <c r="AG90" s="227"/>
      <c r="AH90" s="227"/>
      <c r="AI90" s="227"/>
      <c r="AJ90" s="228"/>
      <c r="AK90" s="63" t="str">
        <f t="shared" si="1"/>
        <v/>
      </c>
      <c r="AL90" s="159"/>
      <c r="AM90" s="105"/>
      <c r="AN90" s="105"/>
      <c r="AO90" s="105"/>
      <c r="AP90" s="105"/>
    </row>
    <row r="91" spans="1:42" ht="15.75" hidden="1" customHeight="1">
      <c r="A91" s="119" t="str">
        <f>IF(+ASISTENCIA!A92="","",ASISTENCIA!A92)</f>
        <v/>
      </c>
      <c r="B91" s="60"/>
      <c r="C91" s="117"/>
      <c r="D91" s="120" t="str">
        <f>IF(+ASISTENCIA!D92="","",ASISTENCIA!D92)</f>
        <v/>
      </c>
      <c r="E91" s="63" t="str">
        <f>IF(+ASISTENCIA!E92="","",ASISTENCIA!E92)</f>
        <v/>
      </c>
      <c r="F91" s="121" t="str">
        <f>IF(+ASISTENCIA!F92="","",ASISTENCIA!F92)</f>
        <v/>
      </c>
      <c r="G91" s="121" t="str">
        <f>IF(+ASISTENCIA!G92="","",ASISTENCIA!G92)</f>
        <v/>
      </c>
      <c r="H91" s="65" t="str">
        <f>IF(+ASISTENCIA!H92="","",ASISTENCIA!H92)</f>
        <v/>
      </c>
      <c r="I91" s="70"/>
      <c r="J91" s="133">
        <f>ASISTENCIA!AQ92</f>
        <v>0</v>
      </c>
      <c r="K91" s="70"/>
      <c r="L91" s="65">
        <f>ASISTENCIA!AR92</f>
        <v>0</v>
      </c>
      <c r="M91" s="65">
        <f>ASISTENCIA!AS92</f>
        <v>0</v>
      </c>
      <c r="N91" s="65">
        <f>ASISTENCIA!AU92</f>
        <v>0</v>
      </c>
      <c r="O91" s="70"/>
      <c r="P91" s="65">
        <f>ASISTENCIA!AV92</f>
        <v>0</v>
      </c>
      <c r="Q91" s="70"/>
      <c r="R91" s="65">
        <f>ASISTENCIA!AT92</f>
        <v>0</v>
      </c>
      <c r="S91" s="144"/>
      <c r="T91" s="65">
        <f>ASISTENCIA!AW92</f>
        <v>0</v>
      </c>
      <c r="U91" s="65"/>
      <c r="V91" s="144"/>
      <c r="W91" s="65"/>
      <c r="X91" s="65"/>
      <c r="Y91" s="144"/>
      <c r="Z91" s="65"/>
      <c r="AA91" s="144"/>
      <c r="AB91" s="267"/>
      <c r="AC91" s="227"/>
      <c r="AD91" s="227"/>
      <c r="AE91" s="227"/>
      <c r="AF91" s="227"/>
      <c r="AG91" s="227"/>
      <c r="AH91" s="227"/>
      <c r="AI91" s="227"/>
      <c r="AJ91" s="228"/>
      <c r="AK91" s="63" t="str">
        <f t="shared" si="1"/>
        <v/>
      </c>
      <c r="AL91" s="159"/>
      <c r="AM91" s="105"/>
      <c r="AN91" s="105"/>
      <c r="AO91" s="105"/>
      <c r="AP91" s="105"/>
    </row>
    <row r="92" spans="1:42" ht="15.75" hidden="1" customHeight="1">
      <c r="A92" s="119" t="str">
        <f>IF(+ASISTENCIA!A93="","",ASISTENCIA!A93)</f>
        <v/>
      </c>
      <c r="B92" s="60"/>
      <c r="C92" s="117"/>
      <c r="D92" s="120" t="str">
        <f>IF(+ASISTENCIA!D93="","",ASISTENCIA!D93)</f>
        <v/>
      </c>
      <c r="E92" s="63" t="str">
        <f>IF(+ASISTENCIA!E93="","",ASISTENCIA!E93)</f>
        <v/>
      </c>
      <c r="F92" s="121" t="str">
        <f>IF(+ASISTENCIA!F93="","",ASISTENCIA!F93)</f>
        <v/>
      </c>
      <c r="G92" s="121" t="str">
        <f>IF(+ASISTENCIA!G93="","",ASISTENCIA!G93)</f>
        <v/>
      </c>
      <c r="H92" s="65" t="str">
        <f>IF(+ASISTENCIA!H93="","",ASISTENCIA!H93)</f>
        <v/>
      </c>
      <c r="I92" s="70"/>
      <c r="J92" s="133">
        <f>ASISTENCIA!AQ93</f>
        <v>0</v>
      </c>
      <c r="K92" s="70"/>
      <c r="L92" s="65">
        <f>ASISTENCIA!AR93</f>
        <v>0</v>
      </c>
      <c r="M92" s="65">
        <f>ASISTENCIA!AS93</f>
        <v>0</v>
      </c>
      <c r="N92" s="65">
        <f>ASISTENCIA!AU93</f>
        <v>0</v>
      </c>
      <c r="O92" s="70"/>
      <c r="P92" s="65">
        <f>ASISTENCIA!AV93</f>
        <v>0</v>
      </c>
      <c r="Q92" s="70"/>
      <c r="R92" s="65">
        <f>ASISTENCIA!AT93</f>
        <v>0</v>
      </c>
      <c r="S92" s="144"/>
      <c r="T92" s="65">
        <f>ASISTENCIA!AW93</f>
        <v>0</v>
      </c>
      <c r="U92" s="65"/>
      <c r="V92" s="144"/>
      <c r="W92" s="65"/>
      <c r="X92" s="65"/>
      <c r="Y92" s="144"/>
      <c r="Z92" s="65"/>
      <c r="AA92" s="144"/>
      <c r="AB92" s="267"/>
      <c r="AC92" s="227"/>
      <c r="AD92" s="227"/>
      <c r="AE92" s="227"/>
      <c r="AF92" s="227"/>
      <c r="AG92" s="227"/>
      <c r="AH92" s="227"/>
      <c r="AI92" s="227"/>
      <c r="AJ92" s="228"/>
      <c r="AK92" s="63" t="str">
        <f t="shared" si="1"/>
        <v/>
      </c>
      <c r="AL92" s="159"/>
      <c r="AM92" s="105"/>
      <c r="AN92" s="105"/>
      <c r="AO92" s="105"/>
      <c r="AP92" s="105"/>
    </row>
    <row r="93" spans="1:42" ht="15.75" hidden="1" customHeight="1">
      <c r="A93" s="119" t="str">
        <f>IF(+ASISTENCIA!A94="","",ASISTENCIA!A94)</f>
        <v/>
      </c>
      <c r="B93" s="60"/>
      <c r="C93" s="117"/>
      <c r="D93" s="120" t="str">
        <f>IF(+ASISTENCIA!D94="","",ASISTENCIA!D94)</f>
        <v/>
      </c>
      <c r="E93" s="63" t="str">
        <f>IF(+ASISTENCIA!E94="","",ASISTENCIA!E94)</f>
        <v/>
      </c>
      <c r="F93" s="121" t="str">
        <f>IF(+ASISTENCIA!F94="","",ASISTENCIA!F94)</f>
        <v/>
      </c>
      <c r="G93" s="121" t="str">
        <f>IF(+ASISTENCIA!G94="","",ASISTENCIA!G94)</f>
        <v/>
      </c>
      <c r="H93" s="65" t="str">
        <f>IF(+ASISTENCIA!H94="","",ASISTENCIA!H94)</f>
        <v/>
      </c>
      <c r="I93" s="70"/>
      <c r="J93" s="133">
        <f>ASISTENCIA!AQ94</f>
        <v>0</v>
      </c>
      <c r="K93" s="70"/>
      <c r="L93" s="65">
        <f>ASISTENCIA!AR94</f>
        <v>0</v>
      </c>
      <c r="M93" s="65">
        <f>ASISTENCIA!AS94</f>
        <v>0</v>
      </c>
      <c r="N93" s="65">
        <f>ASISTENCIA!AU94</f>
        <v>0</v>
      </c>
      <c r="O93" s="70"/>
      <c r="P93" s="65">
        <f>ASISTENCIA!AV94</f>
        <v>0</v>
      </c>
      <c r="Q93" s="70"/>
      <c r="R93" s="65">
        <f>ASISTENCIA!AT94</f>
        <v>0</v>
      </c>
      <c r="S93" s="144"/>
      <c r="T93" s="65">
        <f>ASISTENCIA!AW94</f>
        <v>0</v>
      </c>
      <c r="U93" s="65"/>
      <c r="V93" s="144"/>
      <c r="W93" s="65"/>
      <c r="X93" s="65"/>
      <c r="Y93" s="144"/>
      <c r="Z93" s="65"/>
      <c r="AA93" s="144"/>
      <c r="AB93" s="267"/>
      <c r="AC93" s="227"/>
      <c r="AD93" s="227"/>
      <c r="AE93" s="227"/>
      <c r="AF93" s="227"/>
      <c r="AG93" s="227"/>
      <c r="AH93" s="227"/>
      <c r="AI93" s="227"/>
      <c r="AJ93" s="228"/>
      <c r="AK93" s="63" t="str">
        <f t="shared" si="1"/>
        <v/>
      </c>
      <c r="AL93" s="159"/>
      <c r="AM93" s="105"/>
      <c r="AN93" s="105"/>
      <c r="AO93" s="105"/>
      <c r="AP93" s="105"/>
    </row>
    <row r="94" spans="1:42" ht="15.75" hidden="1" customHeight="1">
      <c r="A94" s="119" t="str">
        <f>IF(+ASISTENCIA!A95="","",ASISTENCIA!A95)</f>
        <v/>
      </c>
      <c r="B94" s="60"/>
      <c r="C94" s="117"/>
      <c r="D94" s="120" t="str">
        <f>IF(+ASISTENCIA!D95="","",ASISTENCIA!D95)</f>
        <v/>
      </c>
      <c r="E94" s="63" t="str">
        <f>IF(+ASISTENCIA!E95="","",ASISTENCIA!E95)</f>
        <v/>
      </c>
      <c r="F94" s="121" t="str">
        <f>IF(+ASISTENCIA!F95="","",ASISTENCIA!F95)</f>
        <v/>
      </c>
      <c r="G94" s="121" t="str">
        <f>IF(+ASISTENCIA!G95="","",ASISTENCIA!G95)</f>
        <v/>
      </c>
      <c r="H94" s="65" t="str">
        <f>IF(+ASISTENCIA!H95="","",ASISTENCIA!H95)</f>
        <v/>
      </c>
      <c r="I94" s="70"/>
      <c r="J94" s="133">
        <f>ASISTENCIA!AQ95</f>
        <v>0</v>
      </c>
      <c r="K94" s="70"/>
      <c r="L94" s="65">
        <f>ASISTENCIA!AR95</f>
        <v>0</v>
      </c>
      <c r="M94" s="65">
        <f>ASISTENCIA!AS95</f>
        <v>0</v>
      </c>
      <c r="N94" s="65">
        <f>ASISTENCIA!AU95</f>
        <v>0</v>
      </c>
      <c r="O94" s="70"/>
      <c r="P94" s="65">
        <f>ASISTENCIA!AV95</f>
        <v>0</v>
      </c>
      <c r="Q94" s="70"/>
      <c r="R94" s="65">
        <f>ASISTENCIA!AT95</f>
        <v>0</v>
      </c>
      <c r="S94" s="144"/>
      <c r="T94" s="65">
        <f>ASISTENCIA!AW95</f>
        <v>0</v>
      </c>
      <c r="U94" s="65"/>
      <c r="V94" s="144"/>
      <c r="W94" s="65"/>
      <c r="X94" s="65"/>
      <c r="Y94" s="144"/>
      <c r="Z94" s="65"/>
      <c r="AA94" s="144"/>
      <c r="AB94" s="267"/>
      <c r="AC94" s="227"/>
      <c r="AD94" s="227"/>
      <c r="AE94" s="227"/>
      <c r="AF94" s="227"/>
      <c r="AG94" s="227"/>
      <c r="AH94" s="227"/>
      <c r="AI94" s="227"/>
      <c r="AJ94" s="228"/>
      <c r="AK94" s="63" t="str">
        <f t="shared" si="1"/>
        <v/>
      </c>
      <c r="AL94" s="159"/>
      <c r="AM94" s="105"/>
      <c r="AN94" s="105"/>
      <c r="AO94" s="105"/>
      <c r="AP94" s="105"/>
    </row>
    <row r="95" spans="1:42" ht="15.75" hidden="1" customHeight="1">
      <c r="A95" s="119" t="str">
        <f>IF(+ASISTENCIA!A96="","",ASISTENCIA!A96)</f>
        <v/>
      </c>
      <c r="B95" s="60"/>
      <c r="C95" s="117"/>
      <c r="D95" s="120" t="str">
        <f>IF(+ASISTENCIA!D96="","",ASISTENCIA!D96)</f>
        <v/>
      </c>
      <c r="E95" s="63" t="str">
        <f>IF(+ASISTENCIA!E96="","",ASISTENCIA!E96)</f>
        <v/>
      </c>
      <c r="F95" s="121" t="str">
        <f>IF(+ASISTENCIA!F96="","",ASISTENCIA!F96)</f>
        <v/>
      </c>
      <c r="G95" s="121" t="str">
        <f>IF(+ASISTENCIA!G96="","",ASISTENCIA!G96)</f>
        <v/>
      </c>
      <c r="H95" s="65" t="str">
        <f>IF(+ASISTENCIA!H96="","",ASISTENCIA!H96)</f>
        <v/>
      </c>
      <c r="I95" s="70"/>
      <c r="J95" s="133">
        <f>ASISTENCIA!AQ96</f>
        <v>0</v>
      </c>
      <c r="K95" s="70"/>
      <c r="L95" s="65">
        <f>ASISTENCIA!AR96</f>
        <v>0</v>
      </c>
      <c r="M95" s="65">
        <f>ASISTENCIA!AS96</f>
        <v>0</v>
      </c>
      <c r="N95" s="65">
        <f>ASISTENCIA!AU96</f>
        <v>0</v>
      </c>
      <c r="O95" s="70"/>
      <c r="P95" s="65">
        <f>ASISTENCIA!AV96</f>
        <v>0</v>
      </c>
      <c r="Q95" s="70"/>
      <c r="R95" s="65">
        <f>ASISTENCIA!AT96</f>
        <v>0</v>
      </c>
      <c r="S95" s="144"/>
      <c r="T95" s="65">
        <f>ASISTENCIA!AW96</f>
        <v>0</v>
      </c>
      <c r="U95" s="65"/>
      <c r="V95" s="144"/>
      <c r="W95" s="65"/>
      <c r="X95" s="65"/>
      <c r="Y95" s="144"/>
      <c r="Z95" s="65"/>
      <c r="AA95" s="144"/>
      <c r="AB95" s="267"/>
      <c r="AC95" s="227"/>
      <c r="AD95" s="227"/>
      <c r="AE95" s="227"/>
      <c r="AF95" s="227"/>
      <c r="AG95" s="227"/>
      <c r="AH95" s="227"/>
      <c r="AI95" s="227"/>
      <c r="AJ95" s="228"/>
      <c r="AK95" s="63" t="str">
        <f t="shared" si="1"/>
        <v/>
      </c>
      <c r="AL95" s="159"/>
      <c r="AM95" s="105"/>
      <c r="AN95" s="105"/>
      <c r="AO95" s="105"/>
      <c r="AP95" s="105"/>
    </row>
    <row r="96" spans="1:42" ht="15.75" hidden="1" customHeight="1">
      <c r="A96" s="119" t="str">
        <f>IF(+ASISTENCIA!A97="","",ASISTENCIA!A97)</f>
        <v/>
      </c>
      <c r="B96" s="60"/>
      <c r="C96" s="117"/>
      <c r="D96" s="120" t="str">
        <f>IF(+ASISTENCIA!D97="","",ASISTENCIA!D97)</f>
        <v/>
      </c>
      <c r="E96" s="63" t="str">
        <f>IF(+ASISTENCIA!E97="","",ASISTENCIA!E97)</f>
        <v/>
      </c>
      <c r="F96" s="121" t="str">
        <f>IF(+ASISTENCIA!F97="","",ASISTENCIA!F97)</f>
        <v/>
      </c>
      <c r="G96" s="121" t="str">
        <f>IF(+ASISTENCIA!G97="","",ASISTENCIA!G97)</f>
        <v/>
      </c>
      <c r="H96" s="65" t="str">
        <f>IF(+ASISTENCIA!H97="","",ASISTENCIA!H97)</f>
        <v/>
      </c>
      <c r="I96" s="70"/>
      <c r="J96" s="133">
        <f>ASISTENCIA!AQ97</f>
        <v>0</v>
      </c>
      <c r="K96" s="70"/>
      <c r="L96" s="65">
        <f>ASISTENCIA!AR97</f>
        <v>0</v>
      </c>
      <c r="M96" s="65">
        <f>ASISTENCIA!AS97</f>
        <v>0</v>
      </c>
      <c r="N96" s="65">
        <f>ASISTENCIA!AU97</f>
        <v>0</v>
      </c>
      <c r="O96" s="70"/>
      <c r="P96" s="65">
        <f>ASISTENCIA!AV97</f>
        <v>0</v>
      </c>
      <c r="Q96" s="70"/>
      <c r="R96" s="65">
        <f>ASISTENCIA!AT97</f>
        <v>0</v>
      </c>
      <c r="S96" s="144"/>
      <c r="T96" s="65">
        <f>ASISTENCIA!AW97</f>
        <v>0</v>
      </c>
      <c r="U96" s="65"/>
      <c r="V96" s="144"/>
      <c r="W96" s="65"/>
      <c r="X96" s="65"/>
      <c r="Y96" s="144"/>
      <c r="Z96" s="65"/>
      <c r="AA96" s="144"/>
      <c r="AB96" s="267"/>
      <c r="AC96" s="227"/>
      <c r="AD96" s="227"/>
      <c r="AE96" s="227"/>
      <c r="AF96" s="227"/>
      <c r="AG96" s="227"/>
      <c r="AH96" s="227"/>
      <c r="AI96" s="227"/>
      <c r="AJ96" s="228"/>
      <c r="AK96" s="63" t="str">
        <f t="shared" si="1"/>
        <v/>
      </c>
      <c r="AL96" s="159"/>
      <c r="AM96" s="105"/>
      <c r="AN96" s="105"/>
      <c r="AO96" s="105"/>
      <c r="AP96" s="105"/>
    </row>
    <row r="97" spans="1:42" ht="15.75" hidden="1" customHeight="1">
      <c r="A97" s="119" t="str">
        <f>IF(+ASISTENCIA!A98="","",ASISTENCIA!A98)</f>
        <v/>
      </c>
      <c r="B97" s="60"/>
      <c r="C97" s="117"/>
      <c r="D97" s="120" t="str">
        <f>IF(+ASISTENCIA!D98="","",ASISTENCIA!D98)</f>
        <v/>
      </c>
      <c r="E97" s="63" t="str">
        <f>IF(+ASISTENCIA!E98="","",ASISTENCIA!E98)</f>
        <v/>
      </c>
      <c r="F97" s="121" t="str">
        <f>IF(+ASISTENCIA!F98="","",ASISTENCIA!F98)</f>
        <v/>
      </c>
      <c r="G97" s="121" t="str">
        <f>IF(+ASISTENCIA!G98="","",ASISTENCIA!G98)</f>
        <v/>
      </c>
      <c r="H97" s="65" t="str">
        <f>IF(+ASISTENCIA!H98="","",ASISTENCIA!H98)</f>
        <v/>
      </c>
      <c r="I97" s="70"/>
      <c r="J97" s="133">
        <f>ASISTENCIA!AQ98</f>
        <v>0</v>
      </c>
      <c r="K97" s="70"/>
      <c r="L97" s="65">
        <f>ASISTENCIA!AR98</f>
        <v>0</v>
      </c>
      <c r="M97" s="65">
        <f>ASISTENCIA!AS98</f>
        <v>0</v>
      </c>
      <c r="N97" s="65">
        <f>ASISTENCIA!AU98</f>
        <v>0</v>
      </c>
      <c r="O97" s="70"/>
      <c r="P97" s="65">
        <f>ASISTENCIA!AV98</f>
        <v>0</v>
      </c>
      <c r="Q97" s="70"/>
      <c r="R97" s="65">
        <f>ASISTENCIA!AT98</f>
        <v>0</v>
      </c>
      <c r="S97" s="144"/>
      <c r="T97" s="65">
        <f>ASISTENCIA!AW98</f>
        <v>0</v>
      </c>
      <c r="U97" s="65"/>
      <c r="V97" s="144"/>
      <c r="W97" s="65"/>
      <c r="X97" s="65"/>
      <c r="Y97" s="144"/>
      <c r="Z97" s="65"/>
      <c r="AA97" s="144"/>
      <c r="AB97" s="267"/>
      <c r="AC97" s="227"/>
      <c r="AD97" s="227"/>
      <c r="AE97" s="227"/>
      <c r="AF97" s="227"/>
      <c r="AG97" s="227"/>
      <c r="AH97" s="227"/>
      <c r="AI97" s="227"/>
      <c r="AJ97" s="228"/>
      <c r="AK97" s="63" t="str">
        <f t="shared" si="1"/>
        <v/>
      </c>
      <c r="AL97" s="159"/>
      <c r="AM97" s="105"/>
      <c r="AN97" s="105"/>
      <c r="AO97" s="105"/>
      <c r="AP97" s="105"/>
    </row>
    <row r="98" spans="1:42" ht="15.75" hidden="1" customHeight="1">
      <c r="A98" s="119" t="str">
        <f>IF(+ASISTENCIA!A99="","",ASISTENCIA!A99)</f>
        <v/>
      </c>
      <c r="B98" s="60"/>
      <c r="C98" s="117"/>
      <c r="D98" s="120" t="str">
        <f>IF(+ASISTENCIA!D99="","",ASISTENCIA!D99)</f>
        <v/>
      </c>
      <c r="E98" s="63" t="str">
        <f>IF(+ASISTENCIA!E99="","",ASISTENCIA!E99)</f>
        <v/>
      </c>
      <c r="F98" s="121" t="str">
        <f>IF(+ASISTENCIA!F99="","",ASISTENCIA!F99)</f>
        <v/>
      </c>
      <c r="G98" s="121" t="str">
        <f>IF(+ASISTENCIA!G99="","",ASISTENCIA!G99)</f>
        <v/>
      </c>
      <c r="H98" s="65" t="str">
        <f>IF(+ASISTENCIA!H99="","",ASISTENCIA!H99)</f>
        <v/>
      </c>
      <c r="I98" s="70"/>
      <c r="J98" s="133">
        <f>ASISTENCIA!AQ99</f>
        <v>0</v>
      </c>
      <c r="K98" s="70"/>
      <c r="L98" s="65">
        <f>ASISTENCIA!AR99</f>
        <v>0</v>
      </c>
      <c r="M98" s="65">
        <f>ASISTENCIA!AS99</f>
        <v>0</v>
      </c>
      <c r="N98" s="65">
        <f>ASISTENCIA!AU99</f>
        <v>0</v>
      </c>
      <c r="O98" s="70"/>
      <c r="P98" s="65">
        <f>ASISTENCIA!AV99</f>
        <v>0</v>
      </c>
      <c r="Q98" s="70"/>
      <c r="R98" s="65">
        <f>ASISTENCIA!AT99</f>
        <v>0</v>
      </c>
      <c r="S98" s="144"/>
      <c r="T98" s="65">
        <f>ASISTENCIA!AW99</f>
        <v>0</v>
      </c>
      <c r="U98" s="65"/>
      <c r="V98" s="144"/>
      <c r="W98" s="65"/>
      <c r="X98" s="65"/>
      <c r="Y98" s="144"/>
      <c r="Z98" s="65"/>
      <c r="AA98" s="144"/>
      <c r="AB98" s="267"/>
      <c r="AC98" s="227"/>
      <c r="AD98" s="227"/>
      <c r="AE98" s="227"/>
      <c r="AF98" s="227"/>
      <c r="AG98" s="227"/>
      <c r="AH98" s="227"/>
      <c r="AI98" s="227"/>
      <c r="AJ98" s="228"/>
      <c r="AK98" s="63" t="str">
        <f t="shared" si="1"/>
        <v/>
      </c>
      <c r="AL98" s="159"/>
      <c r="AM98" s="105"/>
      <c r="AN98" s="105"/>
      <c r="AO98" s="105"/>
      <c r="AP98" s="105"/>
    </row>
    <row r="99" spans="1:42" ht="15.75" hidden="1" customHeight="1">
      <c r="A99" s="119" t="str">
        <f>IF(+ASISTENCIA!A100="","",ASISTENCIA!A100)</f>
        <v/>
      </c>
      <c r="B99" s="60"/>
      <c r="C99" s="117"/>
      <c r="D99" s="120" t="str">
        <f>IF(+ASISTENCIA!D100="","",ASISTENCIA!D100)</f>
        <v/>
      </c>
      <c r="E99" s="63" t="str">
        <f>IF(+ASISTENCIA!E100="","",ASISTENCIA!E100)</f>
        <v/>
      </c>
      <c r="F99" s="121" t="str">
        <f>IF(+ASISTENCIA!F100="","",ASISTENCIA!F100)</f>
        <v/>
      </c>
      <c r="G99" s="121" t="str">
        <f>IF(+ASISTENCIA!G100="","",ASISTENCIA!G100)</f>
        <v/>
      </c>
      <c r="H99" s="65" t="str">
        <f>IF(+ASISTENCIA!H100="","",ASISTENCIA!H100)</f>
        <v/>
      </c>
      <c r="I99" s="70"/>
      <c r="J99" s="133">
        <f>ASISTENCIA!AQ100</f>
        <v>0</v>
      </c>
      <c r="K99" s="70"/>
      <c r="L99" s="65">
        <f>ASISTENCIA!AR100</f>
        <v>0</v>
      </c>
      <c r="M99" s="65">
        <f>ASISTENCIA!AS100</f>
        <v>0</v>
      </c>
      <c r="N99" s="65">
        <f>ASISTENCIA!AU100</f>
        <v>0</v>
      </c>
      <c r="O99" s="70"/>
      <c r="P99" s="65">
        <f>ASISTENCIA!AV100</f>
        <v>0</v>
      </c>
      <c r="Q99" s="70"/>
      <c r="R99" s="65">
        <f>ASISTENCIA!AT100</f>
        <v>0</v>
      </c>
      <c r="S99" s="144"/>
      <c r="T99" s="65">
        <f>ASISTENCIA!AW100</f>
        <v>0</v>
      </c>
      <c r="U99" s="65"/>
      <c r="V99" s="144"/>
      <c r="W99" s="65"/>
      <c r="X99" s="65"/>
      <c r="Y99" s="144"/>
      <c r="Z99" s="65"/>
      <c r="AA99" s="144"/>
      <c r="AB99" s="267"/>
      <c r="AC99" s="227"/>
      <c r="AD99" s="227"/>
      <c r="AE99" s="227"/>
      <c r="AF99" s="227"/>
      <c r="AG99" s="227"/>
      <c r="AH99" s="227"/>
      <c r="AI99" s="227"/>
      <c r="AJ99" s="228"/>
      <c r="AK99" s="63" t="str">
        <f t="shared" si="1"/>
        <v/>
      </c>
      <c r="AL99" s="159"/>
      <c r="AM99" s="105"/>
      <c r="AN99" s="105"/>
      <c r="AO99" s="105"/>
      <c r="AP99" s="105"/>
    </row>
    <row r="100" spans="1:42" ht="15.75" hidden="1" customHeight="1">
      <c r="A100" s="119" t="str">
        <f>IF(+ASISTENCIA!A101="","",ASISTENCIA!A101)</f>
        <v/>
      </c>
      <c r="B100" s="60"/>
      <c r="C100" s="117"/>
      <c r="D100" s="120" t="str">
        <f>IF(+ASISTENCIA!D101="","",ASISTENCIA!D101)</f>
        <v/>
      </c>
      <c r="E100" s="63" t="str">
        <f>IF(+ASISTENCIA!E101="","",ASISTENCIA!E101)</f>
        <v/>
      </c>
      <c r="F100" s="121" t="str">
        <f>IF(+ASISTENCIA!F101="","",ASISTENCIA!F101)</f>
        <v/>
      </c>
      <c r="G100" s="121" t="str">
        <f>IF(+ASISTENCIA!G101="","",ASISTENCIA!G101)</f>
        <v/>
      </c>
      <c r="H100" s="65" t="str">
        <f>IF(+ASISTENCIA!H101="","",ASISTENCIA!H101)</f>
        <v/>
      </c>
      <c r="I100" s="70"/>
      <c r="J100" s="133">
        <f>ASISTENCIA!AQ101</f>
        <v>0</v>
      </c>
      <c r="K100" s="70"/>
      <c r="L100" s="65">
        <f>ASISTENCIA!AR101</f>
        <v>0</v>
      </c>
      <c r="M100" s="65">
        <f>ASISTENCIA!AS101</f>
        <v>0</v>
      </c>
      <c r="N100" s="65">
        <f>ASISTENCIA!AU101</f>
        <v>0</v>
      </c>
      <c r="O100" s="70"/>
      <c r="P100" s="65">
        <f>ASISTENCIA!AV101</f>
        <v>0</v>
      </c>
      <c r="Q100" s="70"/>
      <c r="R100" s="65">
        <f>ASISTENCIA!AT101</f>
        <v>0</v>
      </c>
      <c r="S100" s="144"/>
      <c r="T100" s="65">
        <f>ASISTENCIA!AW101</f>
        <v>0</v>
      </c>
      <c r="U100" s="65"/>
      <c r="V100" s="144"/>
      <c r="W100" s="65"/>
      <c r="X100" s="65"/>
      <c r="Y100" s="144"/>
      <c r="Z100" s="65"/>
      <c r="AA100" s="144"/>
      <c r="AB100" s="267"/>
      <c r="AC100" s="227"/>
      <c r="AD100" s="227"/>
      <c r="AE100" s="227"/>
      <c r="AF100" s="227"/>
      <c r="AG100" s="227"/>
      <c r="AH100" s="227"/>
      <c r="AI100" s="227"/>
      <c r="AJ100" s="228"/>
      <c r="AK100" s="63" t="str">
        <f t="shared" si="1"/>
        <v/>
      </c>
      <c r="AL100" s="159"/>
      <c r="AM100" s="105"/>
      <c r="AN100" s="105"/>
      <c r="AO100" s="105"/>
      <c r="AP100" s="105"/>
    </row>
    <row r="101" spans="1:42" ht="15.75" hidden="1" customHeight="1">
      <c r="A101" s="119" t="str">
        <f>IF(+ASISTENCIA!A102="","",ASISTENCIA!A102)</f>
        <v/>
      </c>
      <c r="B101" s="60"/>
      <c r="C101" s="117"/>
      <c r="D101" s="120" t="str">
        <f>IF(+ASISTENCIA!D102="","",ASISTENCIA!D102)</f>
        <v/>
      </c>
      <c r="E101" s="63" t="str">
        <f>IF(+ASISTENCIA!E102="","",ASISTENCIA!E102)</f>
        <v/>
      </c>
      <c r="F101" s="121" t="str">
        <f>IF(+ASISTENCIA!F102="","",ASISTENCIA!F102)</f>
        <v/>
      </c>
      <c r="G101" s="121" t="str">
        <f>IF(+ASISTENCIA!G102="","",ASISTENCIA!G102)</f>
        <v/>
      </c>
      <c r="H101" s="65" t="str">
        <f>IF(+ASISTENCIA!H102="","",ASISTENCIA!H102)</f>
        <v/>
      </c>
      <c r="I101" s="70"/>
      <c r="J101" s="133">
        <f>ASISTENCIA!AQ102</f>
        <v>0</v>
      </c>
      <c r="K101" s="70"/>
      <c r="L101" s="65">
        <f>ASISTENCIA!AR102</f>
        <v>0</v>
      </c>
      <c r="M101" s="65">
        <f>ASISTENCIA!AS102</f>
        <v>0</v>
      </c>
      <c r="N101" s="65">
        <f>ASISTENCIA!AU102</f>
        <v>0</v>
      </c>
      <c r="O101" s="70"/>
      <c r="P101" s="65">
        <f>ASISTENCIA!AV102</f>
        <v>0</v>
      </c>
      <c r="Q101" s="70"/>
      <c r="R101" s="65">
        <f>ASISTENCIA!AT102</f>
        <v>0</v>
      </c>
      <c r="S101" s="144"/>
      <c r="T101" s="65">
        <f>ASISTENCIA!AW102</f>
        <v>0</v>
      </c>
      <c r="U101" s="65"/>
      <c r="V101" s="144"/>
      <c r="W101" s="65"/>
      <c r="X101" s="65"/>
      <c r="Y101" s="144"/>
      <c r="Z101" s="65"/>
      <c r="AA101" s="144"/>
      <c r="AB101" s="267"/>
      <c r="AC101" s="227"/>
      <c r="AD101" s="227"/>
      <c r="AE101" s="227"/>
      <c r="AF101" s="227"/>
      <c r="AG101" s="227"/>
      <c r="AH101" s="227"/>
      <c r="AI101" s="227"/>
      <c r="AJ101" s="228"/>
      <c r="AK101" s="63" t="str">
        <f t="shared" si="1"/>
        <v/>
      </c>
      <c r="AL101" s="159"/>
      <c r="AM101" s="105"/>
      <c r="AN101" s="105"/>
      <c r="AO101" s="105"/>
      <c r="AP101" s="105"/>
    </row>
    <row r="102" spans="1:42" ht="15.75" hidden="1" customHeight="1">
      <c r="A102" s="119" t="str">
        <f>IF(+ASISTENCIA!A103="","",ASISTENCIA!A103)</f>
        <v/>
      </c>
      <c r="B102" s="60"/>
      <c r="C102" s="117"/>
      <c r="D102" s="120" t="str">
        <f>IF(+ASISTENCIA!D103="","",ASISTENCIA!D103)</f>
        <v/>
      </c>
      <c r="E102" s="63" t="str">
        <f>IF(+ASISTENCIA!E103="","",ASISTENCIA!E103)</f>
        <v/>
      </c>
      <c r="F102" s="121" t="str">
        <f>IF(+ASISTENCIA!F103="","",ASISTENCIA!F103)</f>
        <v/>
      </c>
      <c r="G102" s="121" t="str">
        <f>IF(+ASISTENCIA!G103="","",ASISTENCIA!G103)</f>
        <v/>
      </c>
      <c r="H102" s="65" t="str">
        <f>IF(+ASISTENCIA!H103="","",ASISTENCIA!H103)</f>
        <v/>
      </c>
      <c r="I102" s="70"/>
      <c r="J102" s="133">
        <f>ASISTENCIA!AQ103</f>
        <v>0</v>
      </c>
      <c r="K102" s="70"/>
      <c r="L102" s="65">
        <f>ASISTENCIA!AR103</f>
        <v>0</v>
      </c>
      <c r="M102" s="65">
        <f>ASISTENCIA!AS103</f>
        <v>0</v>
      </c>
      <c r="N102" s="65">
        <f>ASISTENCIA!AU103</f>
        <v>0</v>
      </c>
      <c r="O102" s="70"/>
      <c r="P102" s="65">
        <f>ASISTENCIA!AV103</f>
        <v>0</v>
      </c>
      <c r="Q102" s="70"/>
      <c r="R102" s="65">
        <f>ASISTENCIA!AT103</f>
        <v>0</v>
      </c>
      <c r="S102" s="144"/>
      <c r="T102" s="65">
        <f>ASISTENCIA!AW103</f>
        <v>0</v>
      </c>
      <c r="U102" s="65"/>
      <c r="V102" s="144"/>
      <c r="W102" s="65"/>
      <c r="X102" s="65"/>
      <c r="Y102" s="144"/>
      <c r="Z102" s="65"/>
      <c r="AA102" s="144"/>
      <c r="AB102" s="267"/>
      <c r="AC102" s="227"/>
      <c r="AD102" s="227"/>
      <c r="AE102" s="227"/>
      <c r="AF102" s="227"/>
      <c r="AG102" s="227"/>
      <c r="AH102" s="227"/>
      <c r="AI102" s="227"/>
      <c r="AJ102" s="228"/>
      <c r="AK102" s="63" t="str">
        <f t="shared" si="1"/>
        <v/>
      </c>
      <c r="AL102" s="159"/>
      <c r="AM102" s="105"/>
      <c r="AN102" s="105"/>
      <c r="AO102" s="105"/>
      <c r="AP102" s="105"/>
    </row>
    <row r="103" spans="1:42" ht="15.75" hidden="1" customHeight="1">
      <c r="A103" s="119" t="str">
        <f>IF(+ASISTENCIA!A104="","",ASISTENCIA!A104)</f>
        <v/>
      </c>
      <c r="B103" s="60"/>
      <c r="C103" s="117"/>
      <c r="D103" s="120" t="str">
        <f>IF(+ASISTENCIA!D104="","",ASISTENCIA!D104)</f>
        <v/>
      </c>
      <c r="E103" s="63" t="str">
        <f>IF(+ASISTENCIA!E104="","",ASISTENCIA!E104)</f>
        <v/>
      </c>
      <c r="F103" s="121" t="str">
        <f>IF(+ASISTENCIA!F104="","",ASISTENCIA!F104)</f>
        <v/>
      </c>
      <c r="G103" s="121" t="str">
        <f>IF(+ASISTENCIA!G104="","",ASISTENCIA!G104)</f>
        <v/>
      </c>
      <c r="H103" s="65" t="str">
        <f>IF(+ASISTENCIA!H104="","",ASISTENCIA!H104)</f>
        <v/>
      </c>
      <c r="I103" s="70"/>
      <c r="J103" s="133">
        <f>ASISTENCIA!AQ104</f>
        <v>0</v>
      </c>
      <c r="K103" s="70"/>
      <c r="L103" s="65">
        <f>ASISTENCIA!AR104</f>
        <v>0</v>
      </c>
      <c r="M103" s="65">
        <f>ASISTENCIA!AS104</f>
        <v>0</v>
      </c>
      <c r="N103" s="65">
        <f>ASISTENCIA!AU104</f>
        <v>0</v>
      </c>
      <c r="O103" s="70"/>
      <c r="P103" s="65">
        <f>ASISTENCIA!AV104</f>
        <v>0</v>
      </c>
      <c r="Q103" s="70"/>
      <c r="R103" s="65">
        <f>ASISTENCIA!AT104</f>
        <v>0</v>
      </c>
      <c r="S103" s="144"/>
      <c r="T103" s="65">
        <f>ASISTENCIA!AW104</f>
        <v>0</v>
      </c>
      <c r="U103" s="65"/>
      <c r="V103" s="144"/>
      <c r="W103" s="65"/>
      <c r="X103" s="65"/>
      <c r="Y103" s="144"/>
      <c r="Z103" s="65"/>
      <c r="AA103" s="144"/>
      <c r="AB103" s="267"/>
      <c r="AC103" s="227"/>
      <c r="AD103" s="227"/>
      <c r="AE103" s="227"/>
      <c r="AF103" s="227"/>
      <c r="AG103" s="227"/>
      <c r="AH103" s="227"/>
      <c r="AI103" s="227"/>
      <c r="AJ103" s="228"/>
      <c r="AK103" s="63" t="str">
        <f t="shared" si="1"/>
        <v/>
      </c>
      <c r="AL103" s="159"/>
      <c r="AM103" s="105"/>
      <c r="AN103" s="105"/>
      <c r="AO103" s="105"/>
      <c r="AP103" s="105"/>
    </row>
    <row r="104" spans="1:42" ht="15.75" hidden="1" customHeight="1">
      <c r="A104" s="119" t="str">
        <f>IF(+ASISTENCIA!A105="","",ASISTENCIA!A105)</f>
        <v/>
      </c>
      <c r="B104" s="60"/>
      <c r="C104" s="117"/>
      <c r="D104" s="120" t="str">
        <f>IF(+ASISTENCIA!D105="","",ASISTENCIA!D105)</f>
        <v/>
      </c>
      <c r="E104" s="63" t="str">
        <f>IF(+ASISTENCIA!E105="","",ASISTENCIA!E105)</f>
        <v/>
      </c>
      <c r="F104" s="121" t="str">
        <f>IF(+ASISTENCIA!F105="","",ASISTENCIA!F105)</f>
        <v/>
      </c>
      <c r="G104" s="121" t="str">
        <f>IF(+ASISTENCIA!G105="","",ASISTENCIA!G105)</f>
        <v/>
      </c>
      <c r="H104" s="65" t="str">
        <f>IF(+ASISTENCIA!H105="","",ASISTENCIA!H105)</f>
        <v/>
      </c>
      <c r="I104" s="70"/>
      <c r="J104" s="133">
        <f>ASISTENCIA!AQ105</f>
        <v>0</v>
      </c>
      <c r="K104" s="70"/>
      <c r="L104" s="65">
        <f>ASISTENCIA!AR105</f>
        <v>0</v>
      </c>
      <c r="M104" s="65">
        <f>ASISTENCIA!AS105</f>
        <v>0</v>
      </c>
      <c r="N104" s="65">
        <f>ASISTENCIA!AU105</f>
        <v>0</v>
      </c>
      <c r="O104" s="70"/>
      <c r="P104" s="65">
        <f>ASISTENCIA!AV105</f>
        <v>0</v>
      </c>
      <c r="Q104" s="70"/>
      <c r="R104" s="65">
        <f>ASISTENCIA!AT105</f>
        <v>0</v>
      </c>
      <c r="S104" s="144"/>
      <c r="T104" s="65">
        <f>ASISTENCIA!AW105</f>
        <v>0</v>
      </c>
      <c r="U104" s="65"/>
      <c r="V104" s="144"/>
      <c r="W104" s="65"/>
      <c r="X104" s="65"/>
      <c r="Y104" s="144"/>
      <c r="Z104" s="65"/>
      <c r="AA104" s="144"/>
      <c r="AB104" s="267"/>
      <c r="AC104" s="227"/>
      <c r="AD104" s="227"/>
      <c r="AE104" s="227"/>
      <c r="AF104" s="227"/>
      <c r="AG104" s="227"/>
      <c r="AH104" s="227"/>
      <c r="AI104" s="227"/>
      <c r="AJ104" s="228"/>
      <c r="AK104" s="63" t="str">
        <f t="shared" si="1"/>
        <v/>
      </c>
      <c r="AL104" s="159"/>
      <c r="AM104" s="105"/>
      <c r="AN104" s="105"/>
      <c r="AO104" s="105"/>
      <c r="AP104" s="105"/>
    </row>
    <row r="105" spans="1:42" ht="15.75" hidden="1" customHeight="1">
      <c r="A105" s="119" t="str">
        <f>IF(+ASISTENCIA!A106="","",ASISTENCIA!A106)</f>
        <v/>
      </c>
      <c r="B105" s="60"/>
      <c r="C105" s="117"/>
      <c r="D105" s="120" t="str">
        <f>IF(+ASISTENCIA!D106="","",ASISTENCIA!D106)</f>
        <v/>
      </c>
      <c r="E105" s="63" t="str">
        <f>IF(+ASISTENCIA!E106="","",ASISTENCIA!E106)</f>
        <v/>
      </c>
      <c r="F105" s="121" t="str">
        <f>IF(+ASISTENCIA!F106="","",ASISTENCIA!F106)</f>
        <v/>
      </c>
      <c r="G105" s="121" t="str">
        <f>IF(+ASISTENCIA!G106="","",ASISTENCIA!G106)</f>
        <v/>
      </c>
      <c r="H105" s="65" t="str">
        <f>IF(+ASISTENCIA!H106="","",ASISTENCIA!H106)</f>
        <v/>
      </c>
      <c r="I105" s="70"/>
      <c r="J105" s="133">
        <f>ASISTENCIA!AQ106</f>
        <v>0</v>
      </c>
      <c r="K105" s="70"/>
      <c r="L105" s="65">
        <f>ASISTENCIA!AR106</f>
        <v>0</v>
      </c>
      <c r="M105" s="65">
        <f>ASISTENCIA!AS106</f>
        <v>0</v>
      </c>
      <c r="N105" s="65">
        <f>ASISTENCIA!AU106</f>
        <v>0</v>
      </c>
      <c r="O105" s="70"/>
      <c r="P105" s="65">
        <f>ASISTENCIA!AV106</f>
        <v>0</v>
      </c>
      <c r="Q105" s="70"/>
      <c r="R105" s="65">
        <f>ASISTENCIA!AT106</f>
        <v>0</v>
      </c>
      <c r="S105" s="144"/>
      <c r="T105" s="65">
        <f>ASISTENCIA!AW106</f>
        <v>0</v>
      </c>
      <c r="U105" s="65"/>
      <c r="V105" s="144"/>
      <c r="W105" s="65"/>
      <c r="X105" s="65"/>
      <c r="Y105" s="144"/>
      <c r="Z105" s="65"/>
      <c r="AA105" s="144"/>
      <c r="AB105" s="267"/>
      <c r="AC105" s="227"/>
      <c r="AD105" s="227"/>
      <c r="AE105" s="227"/>
      <c r="AF105" s="227"/>
      <c r="AG105" s="227"/>
      <c r="AH105" s="227"/>
      <c r="AI105" s="227"/>
      <c r="AJ105" s="228"/>
      <c r="AK105" s="63" t="str">
        <f t="shared" si="1"/>
        <v/>
      </c>
      <c r="AL105" s="159"/>
      <c r="AM105" s="105"/>
      <c r="AN105" s="105"/>
      <c r="AO105" s="105"/>
      <c r="AP105" s="105"/>
    </row>
    <row r="106" spans="1:42" ht="15.75" hidden="1" customHeight="1">
      <c r="A106" s="119" t="str">
        <f>IF(+ASISTENCIA!A107="","",ASISTENCIA!A107)</f>
        <v/>
      </c>
      <c r="B106" s="60"/>
      <c r="C106" s="117"/>
      <c r="D106" s="120" t="str">
        <f>IF(+ASISTENCIA!D107="","",ASISTENCIA!D107)</f>
        <v/>
      </c>
      <c r="E106" s="63" t="str">
        <f>IF(+ASISTENCIA!E107="","",ASISTENCIA!E107)</f>
        <v/>
      </c>
      <c r="F106" s="121" t="str">
        <f>IF(+ASISTENCIA!F107="","",ASISTENCIA!F107)</f>
        <v/>
      </c>
      <c r="G106" s="121" t="str">
        <f>IF(+ASISTENCIA!G107="","",ASISTENCIA!G107)</f>
        <v/>
      </c>
      <c r="H106" s="65" t="str">
        <f>IF(+ASISTENCIA!H107="","",ASISTENCIA!H107)</f>
        <v/>
      </c>
      <c r="I106" s="70"/>
      <c r="J106" s="133">
        <f>ASISTENCIA!AQ107</f>
        <v>0</v>
      </c>
      <c r="K106" s="70"/>
      <c r="L106" s="65">
        <f>ASISTENCIA!AR107</f>
        <v>0</v>
      </c>
      <c r="M106" s="65">
        <f>ASISTENCIA!AS107</f>
        <v>0</v>
      </c>
      <c r="N106" s="65">
        <f>ASISTENCIA!AU107</f>
        <v>0</v>
      </c>
      <c r="O106" s="70"/>
      <c r="P106" s="65">
        <f>ASISTENCIA!AV107</f>
        <v>0</v>
      </c>
      <c r="Q106" s="70"/>
      <c r="R106" s="65">
        <f>ASISTENCIA!AT107</f>
        <v>0</v>
      </c>
      <c r="S106" s="144"/>
      <c r="T106" s="65">
        <f>ASISTENCIA!AW107</f>
        <v>0</v>
      </c>
      <c r="U106" s="65"/>
      <c r="V106" s="144"/>
      <c r="W106" s="65"/>
      <c r="X106" s="65"/>
      <c r="Y106" s="144"/>
      <c r="Z106" s="65"/>
      <c r="AA106" s="144"/>
      <c r="AB106" s="267"/>
      <c r="AC106" s="227"/>
      <c r="AD106" s="227"/>
      <c r="AE106" s="227"/>
      <c r="AF106" s="227"/>
      <c r="AG106" s="227"/>
      <c r="AH106" s="227"/>
      <c r="AI106" s="227"/>
      <c r="AJ106" s="228"/>
      <c r="AK106" s="63" t="str">
        <f t="shared" si="1"/>
        <v/>
      </c>
      <c r="AL106" s="159"/>
      <c r="AM106" s="105"/>
      <c r="AN106" s="105"/>
      <c r="AO106" s="105"/>
      <c r="AP106" s="105"/>
    </row>
    <row r="107" spans="1:42" ht="15.75" hidden="1" customHeight="1">
      <c r="A107" s="119" t="str">
        <f>IF(+ASISTENCIA!A108="","",ASISTENCIA!A108)</f>
        <v/>
      </c>
      <c r="B107" s="60"/>
      <c r="C107" s="117"/>
      <c r="D107" s="120" t="str">
        <f>IF(+ASISTENCIA!D108="","",ASISTENCIA!D108)</f>
        <v/>
      </c>
      <c r="E107" s="63" t="str">
        <f>IF(+ASISTENCIA!E108="","",ASISTENCIA!E108)</f>
        <v/>
      </c>
      <c r="F107" s="121" t="str">
        <f>IF(+ASISTENCIA!F108="","",ASISTENCIA!F108)</f>
        <v/>
      </c>
      <c r="G107" s="121" t="str">
        <f>IF(+ASISTENCIA!G108="","",ASISTENCIA!G108)</f>
        <v/>
      </c>
      <c r="H107" s="65" t="str">
        <f>IF(+ASISTENCIA!H108="","",ASISTENCIA!H108)</f>
        <v/>
      </c>
      <c r="I107" s="70"/>
      <c r="J107" s="133">
        <f>ASISTENCIA!AQ108</f>
        <v>0</v>
      </c>
      <c r="K107" s="70"/>
      <c r="L107" s="65">
        <f>ASISTENCIA!AR108</f>
        <v>0</v>
      </c>
      <c r="M107" s="65">
        <f>ASISTENCIA!AS108</f>
        <v>0</v>
      </c>
      <c r="N107" s="65">
        <f>ASISTENCIA!AU108</f>
        <v>0</v>
      </c>
      <c r="O107" s="70"/>
      <c r="P107" s="65">
        <f>ASISTENCIA!AV108</f>
        <v>0</v>
      </c>
      <c r="Q107" s="70"/>
      <c r="R107" s="65">
        <f>ASISTENCIA!AT108</f>
        <v>0</v>
      </c>
      <c r="S107" s="144"/>
      <c r="T107" s="65">
        <f>ASISTENCIA!AW108</f>
        <v>0</v>
      </c>
      <c r="U107" s="65"/>
      <c r="V107" s="144"/>
      <c r="W107" s="65"/>
      <c r="X107" s="65"/>
      <c r="Y107" s="144"/>
      <c r="Z107" s="65"/>
      <c r="AA107" s="144"/>
      <c r="AB107" s="267"/>
      <c r="AC107" s="227"/>
      <c r="AD107" s="227"/>
      <c r="AE107" s="227"/>
      <c r="AF107" s="227"/>
      <c r="AG107" s="227"/>
      <c r="AH107" s="227"/>
      <c r="AI107" s="227"/>
      <c r="AJ107" s="228"/>
      <c r="AK107" s="63" t="str">
        <f t="shared" si="1"/>
        <v/>
      </c>
      <c r="AL107" s="159"/>
      <c r="AM107" s="105"/>
      <c r="AN107" s="105"/>
      <c r="AO107" s="105"/>
      <c r="AP107" s="105"/>
    </row>
    <row r="108" spans="1:42" ht="15.75" hidden="1" customHeight="1">
      <c r="A108" s="119" t="str">
        <f>IF(+ASISTENCIA!A109="","",ASISTENCIA!A109)</f>
        <v/>
      </c>
      <c r="B108" s="60"/>
      <c r="C108" s="117"/>
      <c r="D108" s="120" t="str">
        <f>IF(+ASISTENCIA!D109="","",ASISTENCIA!D109)</f>
        <v/>
      </c>
      <c r="E108" s="63" t="str">
        <f>IF(+ASISTENCIA!E109="","",ASISTENCIA!E109)</f>
        <v/>
      </c>
      <c r="F108" s="121" t="str">
        <f>IF(+ASISTENCIA!F109="","",ASISTENCIA!F109)</f>
        <v/>
      </c>
      <c r="G108" s="121" t="str">
        <f>IF(+ASISTENCIA!G109="","",ASISTENCIA!G109)</f>
        <v/>
      </c>
      <c r="H108" s="65" t="str">
        <f>IF(+ASISTENCIA!H109="","",ASISTENCIA!H109)</f>
        <v/>
      </c>
      <c r="I108" s="70"/>
      <c r="J108" s="133">
        <f>ASISTENCIA!AQ109</f>
        <v>0</v>
      </c>
      <c r="K108" s="70"/>
      <c r="L108" s="65">
        <f>ASISTENCIA!AR109</f>
        <v>0</v>
      </c>
      <c r="M108" s="65">
        <f>ASISTENCIA!AS109</f>
        <v>0</v>
      </c>
      <c r="N108" s="65">
        <f>ASISTENCIA!AU109</f>
        <v>0</v>
      </c>
      <c r="O108" s="70"/>
      <c r="P108" s="65">
        <f>ASISTENCIA!AV109</f>
        <v>0</v>
      </c>
      <c r="Q108" s="70"/>
      <c r="R108" s="65">
        <f>ASISTENCIA!AT109</f>
        <v>0</v>
      </c>
      <c r="S108" s="144"/>
      <c r="T108" s="65">
        <f>ASISTENCIA!AW109</f>
        <v>0</v>
      </c>
      <c r="U108" s="65"/>
      <c r="V108" s="144"/>
      <c r="W108" s="65"/>
      <c r="X108" s="65"/>
      <c r="Y108" s="144"/>
      <c r="Z108" s="65"/>
      <c r="AA108" s="144"/>
      <c r="AB108" s="267"/>
      <c r="AC108" s="227"/>
      <c r="AD108" s="227"/>
      <c r="AE108" s="227"/>
      <c r="AF108" s="227"/>
      <c r="AG108" s="227"/>
      <c r="AH108" s="227"/>
      <c r="AI108" s="227"/>
      <c r="AJ108" s="228"/>
      <c r="AK108" s="63" t="str">
        <f t="shared" si="1"/>
        <v/>
      </c>
      <c r="AL108" s="159"/>
      <c r="AM108" s="105"/>
      <c r="AN108" s="105"/>
      <c r="AO108" s="105"/>
      <c r="AP108" s="105"/>
    </row>
    <row r="109" spans="1:42" ht="15.75" hidden="1" customHeight="1">
      <c r="A109" s="119" t="str">
        <f>IF(+ASISTENCIA!A110="","",ASISTENCIA!A110)</f>
        <v/>
      </c>
      <c r="B109" s="60"/>
      <c r="C109" s="117"/>
      <c r="D109" s="120" t="str">
        <f>IF(+ASISTENCIA!D110="","",ASISTENCIA!D110)</f>
        <v/>
      </c>
      <c r="E109" s="63" t="str">
        <f>IF(+ASISTENCIA!E110="","",ASISTENCIA!E110)</f>
        <v/>
      </c>
      <c r="F109" s="121" t="str">
        <f>IF(+ASISTENCIA!F110="","",ASISTENCIA!F110)</f>
        <v/>
      </c>
      <c r="G109" s="121" t="str">
        <f>IF(+ASISTENCIA!G110="","",ASISTENCIA!G110)</f>
        <v/>
      </c>
      <c r="H109" s="65" t="str">
        <f>IF(+ASISTENCIA!H110="","",ASISTENCIA!H110)</f>
        <v/>
      </c>
      <c r="I109" s="70"/>
      <c r="J109" s="133">
        <f>ASISTENCIA!AQ110</f>
        <v>0</v>
      </c>
      <c r="K109" s="70"/>
      <c r="L109" s="65">
        <f>ASISTENCIA!AR110</f>
        <v>0</v>
      </c>
      <c r="M109" s="65">
        <f>ASISTENCIA!AS110</f>
        <v>0</v>
      </c>
      <c r="N109" s="65">
        <f>ASISTENCIA!AU110</f>
        <v>0</v>
      </c>
      <c r="O109" s="70"/>
      <c r="P109" s="65">
        <f>ASISTENCIA!AV110</f>
        <v>0</v>
      </c>
      <c r="Q109" s="70"/>
      <c r="R109" s="65">
        <f>ASISTENCIA!AT110</f>
        <v>0</v>
      </c>
      <c r="S109" s="144"/>
      <c r="T109" s="65">
        <f>ASISTENCIA!AW110</f>
        <v>0</v>
      </c>
      <c r="U109" s="65"/>
      <c r="V109" s="144"/>
      <c r="W109" s="65"/>
      <c r="X109" s="65"/>
      <c r="Y109" s="144"/>
      <c r="Z109" s="65"/>
      <c r="AA109" s="144"/>
      <c r="AB109" s="267"/>
      <c r="AC109" s="227"/>
      <c r="AD109" s="227"/>
      <c r="AE109" s="227"/>
      <c r="AF109" s="227"/>
      <c r="AG109" s="227"/>
      <c r="AH109" s="227"/>
      <c r="AI109" s="227"/>
      <c r="AJ109" s="228"/>
      <c r="AK109" s="63" t="str">
        <f t="shared" si="1"/>
        <v/>
      </c>
      <c r="AL109" s="159"/>
      <c r="AM109" s="105"/>
      <c r="AN109" s="105"/>
      <c r="AO109" s="105"/>
      <c r="AP109" s="105"/>
    </row>
    <row r="110" spans="1:42" ht="15.75" hidden="1" customHeight="1">
      <c r="A110" s="119" t="str">
        <f>IF(+ASISTENCIA!A111="","",ASISTENCIA!A111)</f>
        <v/>
      </c>
      <c r="B110" s="60"/>
      <c r="C110" s="117"/>
      <c r="D110" s="120" t="str">
        <f>IF(+ASISTENCIA!D111="","",ASISTENCIA!D111)</f>
        <v/>
      </c>
      <c r="E110" s="63" t="str">
        <f>IF(+ASISTENCIA!E111="","",ASISTENCIA!E111)</f>
        <v/>
      </c>
      <c r="F110" s="121" t="str">
        <f>IF(+ASISTENCIA!F111="","",ASISTENCIA!F111)</f>
        <v/>
      </c>
      <c r="G110" s="121" t="str">
        <f>IF(+ASISTENCIA!G111="","",ASISTENCIA!G111)</f>
        <v/>
      </c>
      <c r="H110" s="65" t="str">
        <f>IF(+ASISTENCIA!H111="","",ASISTENCIA!H111)</f>
        <v/>
      </c>
      <c r="I110" s="70"/>
      <c r="J110" s="133">
        <f>ASISTENCIA!AQ111</f>
        <v>0</v>
      </c>
      <c r="K110" s="70"/>
      <c r="L110" s="65">
        <f>ASISTENCIA!AR111</f>
        <v>0</v>
      </c>
      <c r="M110" s="65">
        <f>ASISTENCIA!AS111</f>
        <v>0</v>
      </c>
      <c r="N110" s="65">
        <f>ASISTENCIA!AU111</f>
        <v>0</v>
      </c>
      <c r="O110" s="70"/>
      <c r="P110" s="65">
        <f>ASISTENCIA!AV111</f>
        <v>0</v>
      </c>
      <c r="Q110" s="70"/>
      <c r="R110" s="65">
        <f>ASISTENCIA!AT111</f>
        <v>0</v>
      </c>
      <c r="S110" s="144"/>
      <c r="T110" s="65">
        <f>ASISTENCIA!AW111</f>
        <v>0</v>
      </c>
      <c r="U110" s="65"/>
      <c r="V110" s="144"/>
      <c r="W110" s="65"/>
      <c r="X110" s="65"/>
      <c r="Y110" s="144"/>
      <c r="Z110" s="65"/>
      <c r="AA110" s="144"/>
      <c r="AB110" s="267"/>
      <c r="AC110" s="227"/>
      <c r="AD110" s="227"/>
      <c r="AE110" s="227"/>
      <c r="AF110" s="227"/>
      <c r="AG110" s="227"/>
      <c r="AH110" s="227"/>
      <c r="AI110" s="227"/>
      <c r="AJ110" s="228"/>
      <c r="AK110" s="63" t="str">
        <f t="shared" si="1"/>
        <v/>
      </c>
      <c r="AL110" s="159"/>
      <c r="AM110" s="105"/>
      <c r="AN110" s="105"/>
      <c r="AO110" s="105"/>
      <c r="AP110" s="105"/>
    </row>
    <row r="111" spans="1:42" ht="15.75" hidden="1" customHeight="1">
      <c r="A111" s="119" t="str">
        <f>IF(+ASISTENCIA!A112="","",ASISTENCIA!A112)</f>
        <v/>
      </c>
      <c r="B111" s="60"/>
      <c r="C111" s="117"/>
      <c r="D111" s="120" t="str">
        <f>IF(+ASISTENCIA!D112="","",ASISTENCIA!D112)</f>
        <v/>
      </c>
      <c r="E111" s="63" t="str">
        <f>IF(+ASISTENCIA!E112="","",ASISTENCIA!E112)</f>
        <v/>
      </c>
      <c r="F111" s="121" t="str">
        <f>IF(+ASISTENCIA!F112="","",ASISTENCIA!F112)</f>
        <v/>
      </c>
      <c r="G111" s="121" t="str">
        <f>IF(+ASISTENCIA!G112="","",ASISTENCIA!G112)</f>
        <v/>
      </c>
      <c r="H111" s="65" t="str">
        <f>IF(+ASISTENCIA!H112="","",ASISTENCIA!H112)</f>
        <v/>
      </c>
      <c r="I111" s="70"/>
      <c r="J111" s="133">
        <f>ASISTENCIA!AQ112</f>
        <v>0</v>
      </c>
      <c r="K111" s="70"/>
      <c r="L111" s="65">
        <f>ASISTENCIA!AR112</f>
        <v>0</v>
      </c>
      <c r="M111" s="65">
        <f>ASISTENCIA!AS112</f>
        <v>0</v>
      </c>
      <c r="N111" s="65">
        <f>ASISTENCIA!AU112</f>
        <v>0</v>
      </c>
      <c r="O111" s="70"/>
      <c r="P111" s="65">
        <f>ASISTENCIA!AV112</f>
        <v>0</v>
      </c>
      <c r="Q111" s="70"/>
      <c r="R111" s="65">
        <f>ASISTENCIA!AT112</f>
        <v>0</v>
      </c>
      <c r="S111" s="144"/>
      <c r="T111" s="65">
        <f>ASISTENCIA!AW112</f>
        <v>0</v>
      </c>
      <c r="U111" s="65"/>
      <c r="V111" s="144"/>
      <c r="W111" s="65"/>
      <c r="X111" s="65"/>
      <c r="Y111" s="144"/>
      <c r="Z111" s="65"/>
      <c r="AA111" s="144"/>
      <c r="AB111" s="267"/>
      <c r="AC111" s="227"/>
      <c r="AD111" s="227"/>
      <c r="AE111" s="227"/>
      <c r="AF111" s="227"/>
      <c r="AG111" s="227"/>
      <c r="AH111" s="227"/>
      <c r="AI111" s="227"/>
      <c r="AJ111" s="228"/>
      <c r="AK111" s="63" t="str">
        <f t="shared" si="1"/>
        <v/>
      </c>
      <c r="AL111" s="159"/>
      <c r="AM111" s="105"/>
      <c r="AN111" s="105"/>
      <c r="AO111" s="105"/>
      <c r="AP111" s="105"/>
    </row>
    <row r="112" spans="1:42" ht="15.75" hidden="1" customHeight="1">
      <c r="A112" s="119" t="str">
        <f>IF(+ASISTENCIA!A113="","",ASISTENCIA!A113)</f>
        <v/>
      </c>
      <c r="B112" s="60"/>
      <c r="C112" s="117"/>
      <c r="D112" s="120" t="str">
        <f>IF(+ASISTENCIA!D113="","",ASISTENCIA!D113)</f>
        <v/>
      </c>
      <c r="E112" s="63" t="str">
        <f>IF(+ASISTENCIA!E113="","",ASISTENCIA!E113)</f>
        <v/>
      </c>
      <c r="F112" s="121" t="str">
        <f>IF(+ASISTENCIA!F113="","",ASISTENCIA!F113)</f>
        <v/>
      </c>
      <c r="G112" s="121" t="str">
        <f>IF(+ASISTENCIA!G113="","",ASISTENCIA!G113)</f>
        <v/>
      </c>
      <c r="H112" s="65" t="str">
        <f>IF(+ASISTENCIA!H113="","",ASISTENCIA!H113)</f>
        <v/>
      </c>
      <c r="I112" s="70"/>
      <c r="J112" s="133">
        <f>ASISTENCIA!AQ113</f>
        <v>0</v>
      </c>
      <c r="K112" s="70"/>
      <c r="L112" s="65">
        <f>ASISTENCIA!AR113</f>
        <v>0</v>
      </c>
      <c r="M112" s="65">
        <f>ASISTENCIA!AS113</f>
        <v>0</v>
      </c>
      <c r="N112" s="65">
        <f>ASISTENCIA!AU113</f>
        <v>0</v>
      </c>
      <c r="O112" s="70"/>
      <c r="P112" s="65">
        <f>ASISTENCIA!AV113</f>
        <v>0</v>
      </c>
      <c r="Q112" s="70"/>
      <c r="R112" s="65">
        <f>ASISTENCIA!AT113</f>
        <v>0</v>
      </c>
      <c r="S112" s="144"/>
      <c r="T112" s="65">
        <f>ASISTENCIA!AW113</f>
        <v>0</v>
      </c>
      <c r="U112" s="65"/>
      <c r="V112" s="144"/>
      <c r="W112" s="65"/>
      <c r="X112" s="65"/>
      <c r="Y112" s="144"/>
      <c r="Z112" s="65"/>
      <c r="AA112" s="144"/>
      <c r="AB112" s="267"/>
      <c r="AC112" s="227"/>
      <c r="AD112" s="227"/>
      <c r="AE112" s="227"/>
      <c r="AF112" s="227"/>
      <c r="AG112" s="227"/>
      <c r="AH112" s="227"/>
      <c r="AI112" s="227"/>
      <c r="AJ112" s="228"/>
      <c r="AK112" s="63" t="str">
        <f t="shared" si="1"/>
        <v/>
      </c>
      <c r="AL112" s="159"/>
      <c r="AM112" s="105"/>
      <c r="AN112" s="105"/>
      <c r="AO112" s="105"/>
      <c r="AP112" s="105"/>
    </row>
    <row r="113" spans="1:42" ht="15.75" hidden="1" customHeight="1">
      <c r="A113" s="119" t="str">
        <f>IF(+ASISTENCIA!A114="","",ASISTENCIA!A114)</f>
        <v/>
      </c>
      <c r="B113" s="60"/>
      <c r="C113" s="117"/>
      <c r="D113" s="120" t="str">
        <f>IF(+ASISTENCIA!D114="","",ASISTENCIA!D114)</f>
        <v/>
      </c>
      <c r="E113" s="63" t="str">
        <f>IF(+ASISTENCIA!E114="","",ASISTENCIA!E114)</f>
        <v/>
      </c>
      <c r="F113" s="121" t="str">
        <f>IF(+ASISTENCIA!F114="","",ASISTENCIA!F114)</f>
        <v/>
      </c>
      <c r="G113" s="121" t="str">
        <f>IF(+ASISTENCIA!G114="","",ASISTENCIA!G114)</f>
        <v/>
      </c>
      <c r="H113" s="65" t="str">
        <f>IF(+ASISTENCIA!H114="","",ASISTENCIA!H114)</f>
        <v/>
      </c>
      <c r="I113" s="70"/>
      <c r="J113" s="133">
        <f>ASISTENCIA!AQ114</f>
        <v>0</v>
      </c>
      <c r="K113" s="70"/>
      <c r="L113" s="65">
        <f>ASISTENCIA!AR114</f>
        <v>0</v>
      </c>
      <c r="M113" s="65">
        <f>ASISTENCIA!AS114</f>
        <v>0</v>
      </c>
      <c r="N113" s="65">
        <f>ASISTENCIA!AU114</f>
        <v>0</v>
      </c>
      <c r="O113" s="70"/>
      <c r="P113" s="65">
        <f>ASISTENCIA!AV114</f>
        <v>0</v>
      </c>
      <c r="Q113" s="70"/>
      <c r="R113" s="65">
        <f>ASISTENCIA!AT114</f>
        <v>0</v>
      </c>
      <c r="S113" s="144"/>
      <c r="T113" s="65">
        <f>ASISTENCIA!AW114</f>
        <v>0</v>
      </c>
      <c r="U113" s="65"/>
      <c r="V113" s="144"/>
      <c r="W113" s="65"/>
      <c r="X113" s="65"/>
      <c r="Y113" s="144"/>
      <c r="Z113" s="65"/>
      <c r="AA113" s="144"/>
      <c r="AB113" s="267"/>
      <c r="AC113" s="227"/>
      <c r="AD113" s="227"/>
      <c r="AE113" s="227"/>
      <c r="AF113" s="227"/>
      <c r="AG113" s="227"/>
      <c r="AH113" s="227"/>
      <c r="AI113" s="227"/>
      <c r="AJ113" s="228"/>
      <c r="AK113" s="63" t="str">
        <f t="shared" si="1"/>
        <v/>
      </c>
      <c r="AL113" s="159"/>
      <c r="AM113" s="105"/>
      <c r="AN113" s="105"/>
      <c r="AO113" s="105"/>
      <c r="AP113" s="105"/>
    </row>
    <row r="114" spans="1:42" ht="15.75" hidden="1" customHeight="1">
      <c r="A114" s="119" t="str">
        <f>IF(+ASISTENCIA!A115="","",ASISTENCIA!A115)</f>
        <v/>
      </c>
      <c r="B114" s="60"/>
      <c r="C114" s="117"/>
      <c r="D114" s="120" t="str">
        <f>IF(+ASISTENCIA!D115="","",ASISTENCIA!D115)</f>
        <v/>
      </c>
      <c r="E114" s="63" t="str">
        <f>IF(+ASISTENCIA!E115="","",ASISTENCIA!E115)</f>
        <v/>
      </c>
      <c r="F114" s="121" t="str">
        <f>IF(+ASISTENCIA!F115="","",ASISTENCIA!F115)</f>
        <v/>
      </c>
      <c r="G114" s="121" t="str">
        <f>IF(+ASISTENCIA!G115="","",ASISTENCIA!G115)</f>
        <v/>
      </c>
      <c r="H114" s="65" t="str">
        <f>IF(+ASISTENCIA!H115="","",ASISTENCIA!H115)</f>
        <v/>
      </c>
      <c r="I114" s="70"/>
      <c r="J114" s="133">
        <f>ASISTENCIA!AQ115</f>
        <v>0</v>
      </c>
      <c r="K114" s="70"/>
      <c r="L114" s="65">
        <f>ASISTENCIA!AR115</f>
        <v>0</v>
      </c>
      <c r="M114" s="65">
        <f>ASISTENCIA!AS115</f>
        <v>0</v>
      </c>
      <c r="N114" s="65">
        <f>ASISTENCIA!AU115</f>
        <v>0</v>
      </c>
      <c r="O114" s="70"/>
      <c r="P114" s="65">
        <f>ASISTENCIA!AV115</f>
        <v>0</v>
      </c>
      <c r="Q114" s="70"/>
      <c r="R114" s="65">
        <f>ASISTENCIA!AT115</f>
        <v>0</v>
      </c>
      <c r="S114" s="144"/>
      <c r="T114" s="65">
        <f>ASISTENCIA!AW115</f>
        <v>0</v>
      </c>
      <c r="U114" s="65"/>
      <c r="V114" s="144"/>
      <c r="W114" s="65"/>
      <c r="X114" s="65"/>
      <c r="Y114" s="144"/>
      <c r="Z114" s="65"/>
      <c r="AA114" s="144"/>
      <c r="AB114" s="267"/>
      <c r="AC114" s="227"/>
      <c r="AD114" s="227"/>
      <c r="AE114" s="227"/>
      <c r="AF114" s="227"/>
      <c r="AG114" s="227"/>
      <c r="AH114" s="227"/>
      <c r="AI114" s="227"/>
      <c r="AJ114" s="228"/>
      <c r="AK114" s="63" t="str">
        <f t="shared" si="1"/>
        <v/>
      </c>
      <c r="AL114" s="159"/>
      <c r="AM114" s="105"/>
      <c r="AN114" s="105"/>
      <c r="AO114" s="105"/>
      <c r="AP114" s="105"/>
    </row>
    <row r="115" spans="1:42" ht="15.75" hidden="1" customHeight="1">
      <c r="A115" s="119" t="str">
        <f>IF(+ASISTENCIA!A116="","",ASISTENCIA!A116)</f>
        <v/>
      </c>
      <c r="B115" s="60"/>
      <c r="C115" s="117"/>
      <c r="D115" s="120" t="str">
        <f>IF(+ASISTENCIA!D116="","",ASISTENCIA!D116)</f>
        <v/>
      </c>
      <c r="E115" s="63" t="str">
        <f>IF(+ASISTENCIA!E116="","",ASISTENCIA!E116)</f>
        <v/>
      </c>
      <c r="F115" s="121" t="str">
        <f>IF(+ASISTENCIA!F116="","",ASISTENCIA!F116)</f>
        <v/>
      </c>
      <c r="G115" s="121" t="str">
        <f>IF(+ASISTENCIA!G116="","",ASISTENCIA!G116)</f>
        <v/>
      </c>
      <c r="H115" s="65" t="str">
        <f>IF(+ASISTENCIA!H116="","",ASISTENCIA!H116)</f>
        <v/>
      </c>
      <c r="I115" s="70"/>
      <c r="J115" s="133">
        <f>ASISTENCIA!AQ116</f>
        <v>0</v>
      </c>
      <c r="K115" s="70"/>
      <c r="L115" s="65">
        <f>ASISTENCIA!AR116</f>
        <v>0</v>
      </c>
      <c r="M115" s="65">
        <f>ASISTENCIA!AS116</f>
        <v>0</v>
      </c>
      <c r="N115" s="65">
        <f>ASISTENCIA!AU116</f>
        <v>0</v>
      </c>
      <c r="O115" s="70"/>
      <c r="P115" s="65">
        <f>ASISTENCIA!AV116</f>
        <v>0</v>
      </c>
      <c r="Q115" s="70"/>
      <c r="R115" s="65">
        <f>ASISTENCIA!AT116</f>
        <v>0</v>
      </c>
      <c r="S115" s="144"/>
      <c r="T115" s="65">
        <f>ASISTENCIA!AW116</f>
        <v>0</v>
      </c>
      <c r="U115" s="65"/>
      <c r="V115" s="144"/>
      <c r="W115" s="65"/>
      <c r="X115" s="65"/>
      <c r="Y115" s="144"/>
      <c r="Z115" s="65"/>
      <c r="AA115" s="144"/>
      <c r="AB115" s="267"/>
      <c r="AC115" s="227"/>
      <c r="AD115" s="227"/>
      <c r="AE115" s="227"/>
      <c r="AF115" s="227"/>
      <c r="AG115" s="227"/>
      <c r="AH115" s="227"/>
      <c r="AI115" s="227"/>
      <c r="AJ115" s="228"/>
      <c r="AK115" s="63" t="str">
        <f t="shared" si="1"/>
        <v/>
      </c>
      <c r="AL115" s="159"/>
      <c r="AM115" s="105"/>
      <c r="AN115" s="105"/>
      <c r="AO115" s="105"/>
      <c r="AP115" s="105"/>
    </row>
    <row r="116" spans="1:42" ht="15.75" hidden="1" customHeight="1">
      <c r="A116" s="119" t="str">
        <f>IF(+ASISTENCIA!A117="","",ASISTENCIA!A117)</f>
        <v/>
      </c>
      <c r="B116" s="60"/>
      <c r="C116" s="117"/>
      <c r="D116" s="120" t="str">
        <f>IF(+ASISTENCIA!D117="","",ASISTENCIA!D117)</f>
        <v/>
      </c>
      <c r="E116" s="63" t="str">
        <f>IF(+ASISTENCIA!E117="","",ASISTENCIA!E117)</f>
        <v/>
      </c>
      <c r="F116" s="121" t="str">
        <f>IF(+ASISTENCIA!F117="","",ASISTENCIA!F117)</f>
        <v/>
      </c>
      <c r="G116" s="121" t="str">
        <f>IF(+ASISTENCIA!G117="","",ASISTENCIA!G117)</f>
        <v/>
      </c>
      <c r="H116" s="65" t="str">
        <f>IF(+ASISTENCIA!H117="","",ASISTENCIA!H117)</f>
        <v/>
      </c>
      <c r="I116" s="70"/>
      <c r="J116" s="133">
        <f>ASISTENCIA!AQ117</f>
        <v>0</v>
      </c>
      <c r="K116" s="70"/>
      <c r="L116" s="65">
        <f>ASISTENCIA!AR117</f>
        <v>0</v>
      </c>
      <c r="M116" s="65">
        <f>ASISTENCIA!AS117</f>
        <v>0</v>
      </c>
      <c r="N116" s="65">
        <f>ASISTENCIA!AU117</f>
        <v>0</v>
      </c>
      <c r="O116" s="70"/>
      <c r="P116" s="65">
        <f>ASISTENCIA!AV117</f>
        <v>0</v>
      </c>
      <c r="Q116" s="70"/>
      <c r="R116" s="65">
        <f>ASISTENCIA!AT117</f>
        <v>0</v>
      </c>
      <c r="S116" s="144"/>
      <c r="T116" s="65">
        <f>ASISTENCIA!AW117</f>
        <v>0</v>
      </c>
      <c r="U116" s="65"/>
      <c r="V116" s="144"/>
      <c r="W116" s="65"/>
      <c r="X116" s="65"/>
      <c r="Y116" s="144"/>
      <c r="Z116" s="65"/>
      <c r="AA116" s="144"/>
      <c r="AB116" s="267"/>
      <c r="AC116" s="227"/>
      <c r="AD116" s="227"/>
      <c r="AE116" s="227"/>
      <c r="AF116" s="227"/>
      <c r="AG116" s="227"/>
      <c r="AH116" s="227"/>
      <c r="AI116" s="227"/>
      <c r="AJ116" s="228"/>
      <c r="AK116" s="63" t="str">
        <f t="shared" si="1"/>
        <v/>
      </c>
      <c r="AL116" s="159"/>
      <c r="AM116" s="105"/>
      <c r="AN116" s="105"/>
      <c r="AO116" s="105"/>
      <c r="AP116" s="105"/>
    </row>
    <row r="117" spans="1:42" ht="15.75" hidden="1" customHeight="1">
      <c r="A117" s="119" t="str">
        <f>IF(+ASISTENCIA!A118="","",ASISTENCIA!A118)</f>
        <v/>
      </c>
      <c r="B117" s="60"/>
      <c r="C117" s="117"/>
      <c r="D117" s="120" t="str">
        <f>IF(+ASISTENCIA!D118="","",ASISTENCIA!D118)</f>
        <v/>
      </c>
      <c r="E117" s="63" t="str">
        <f>IF(+ASISTENCIA!E118="","",ASISTENCIA!E118)</f>
        <v/>
      </c>
      <c r="F117" s="121" t="str">
        <f>IF(+ASISTENCIA!F118="","",ASISTENCIA!F118)</f>
        <v/>
      </c>
      <c r="G117" s="121" t="str">
        <f>IF(+ASISTENCIA!G118="","",ASISTENCIA!G118)</f>
        <v/>
      </c>
      <c r="H117" s="65" t="str">
        <f>IF(+ASISTENCIA!H118="","",ASISTENCIA!H118)</f>
        <v/>
      </c>
      <c r="I117" s="70"/>
      <c r="J117" s="133">
        <f>ASISTENCIA!AQ118</f>
        <v>0</v>
      </c>
      <c r="K117" s="70"/>
      <c r="L117" s="65">
        <f>ASISTENCIA!AR118</f>
        <v>0</v>
      </c>
      <c r="M117" s="65">
        <f>ASISTENCIA!AS118</f>
        <v>0</v>
      </c>
      <c r="N117" s="65">
        <f>ASISTENCIA!AU118</f>
        <v>0</v>
      </c>
      <c r="O117" s="70"/>
      <c r="P117" s="65">
        <f>ASISTENCIA!AV118</f>
        <v>0</v>
      </c>
      <c r="Q117" s="70"/>
      <c r="R117" s="65">
        <f>ASISTENCIA!AT118</f>
        <v>0</v>
      </c>
      <c r="S117" s="144"/>
      <c r="T117" s="65">
        <f>ASISTENCIA!AW118</f>
        <v>0</v>
      </c>
      <c r="U117" s="65"/>
      <c r="V117" s="144"/>
      <c r="W117" s="65"/>
      <c r="X117" s="65"/>
      <c r="Y117" s="144"/>
      <c r="Z117" s="65"/>
      <c r="AA117" s="144"/>
      <c r="AB117" s="267"/>
      <c r="AC117" s="227"/>
      <c r="AD117" s="227"/>
      <c r="AE117" s="227"/>
      <c r="AF117" s="227"/>
      <c r="AG117" s="227"/>
      <c r="AH117" s="227"/>
      <c r="AI117" s="227"/>
      <c r="AJ117" s="228"/>
      <c r="AK117" s="63" t="str">
        <f t="shared" si="1"/>
        <v/>
      </c>
      <c r="AL117" s="159"/>
      <c r="AM117" s="105"/>
      <c r="AN117" s="105"/>
      <c r="AO117" s="105"/>
      <c r="AP117" s="105"/>
    </row>
    <row r="118" spans="1:42" ht="15.75" hidden="1" customHeight="1">
      <c r="A118" s="119" t="str">
        <f>IF(+ASISTENCIA!A119="","",ASISTENCIA!A119)</f>
        <v/>
      </c>
      <c r="B118" s="60"/>
      <c r="C118" s="117"/>
      <c r="D118" s="120" t="str">
        <f>IF(+ASISTENCIA!D119="","",ASISTENCIA!D119)</f>
        <v/>
      </c>
      <c r="E118" s="63" t="str">
        <f>IF(+ASISTENCIA!E119="","",ASISTENCIA!E119)</f>
        <v/>
      </c>
      <c r="F118" s="121" t="str">
        <f>IF(+ASISTENCIA!F119="","",ASISTENCIA!F119)</f>
        <v/>
      </c>
      <c r="G118" s="121" t="str">
        <f>IF(+ASISTENCIA!G119="","",ASISTENCIA!G119)</f>
        <v/>
      </c>
      <c r="H118" s="65" t="str">
        <f>IF(+ASISTENCIA!H119="","",ASISTENCIA!H119)</f>
        <v/>
      </c>
      <c r="I118" s="70"/>
      <c r="J118" s="133">
        <f>ASISTENCIA!AQ119</f>
        <v>0</v>
      </c>
      <c r="K118" s="70"/>
      <c r="L118" s="65">
        <f>ASISTENCIA!AR119</f>
        <v>0</v>
      </c>
      <c r="M118" s="65">
        <f>ASISTENCIA!AS119</f>
        <v>0</v>
      </c>
      <c r="N118" s="65">
        <f>ASISTENCIA!AU119</f>
        <v>0</v>
      </c>
      <c r="O118" s="70"/>
      <c r="P118" s="65">
        <f>ASISTENCIA!AV119</f>
        <v>0</v>
      </c>
      <c r="Q118" s="70"/>
      <c r="R118" s="65">
        <f>ASISTENCIA!AT119</f>
        <v>0</v>
      </c>
      <c r="S118" s="144"/>
      <c r="T118" s="65">
        <f>ASISTENCIA!AW119</f>
        <v>0</v>
      </c>
      <c r="U118" s="65"/>
      <c r="V118" s="144"/>
      <c r="W118" s="65"/>
      <c r="X118" s="65"/>
      <c r="Y118" s="144"/>
      <c r="Z118" s="65"/>
      <c r="AA118" s="144"/>
      <c r="AB118" s="267"/>
      <c r="AC118" s="227"/>
      <c r="AD118" s="227"/>
      <c r="AE118" s="227"/>
      <c r="AF118" s="227"/>
      <c r="AG118" s="227"/>
      <c r="AH118" s="227"/>
      <c r="AI118" s="227"/>
      <c r="AJ118" s="228"/>
      <c r="AK118" s="63" t="str">
        <f t="shared" si="1"/>
        <v/>
      </c>
      <c r="AL118" s="159"/>
      <c r="AM118" s="105"/>
      <c r="AN118" s="105"/>
      <c r="AO118" s="105"/>
      <c r="AP118" s="105"/>
    </row>
    <row r="119" spans="1:42" ht="15.75" hidden="1" customHeight="1">
      <c r="A119" s="119" t="str">
        <f>IF(+ASISTENCIA!A120="","",ASISTENCIA!A120)</f>
        <v/>
      </c>
      <c r="B119" s="60"/>
      <c r="C119" s="117"/>
      <c r="D119" s="120" t="str">
        <f>IF(+ASISTENCIA!D120="","",ASISTENCIA!D120)</f>
        <v/>
      </c>
      <c r="E119" s="63" t="str">
        <f>IF(+ASISTENCIA!E120="","",ASISTENCIA!E120)</f>
        <v/>
      </c>
      <c r="F119" s="121" t="str">
        <f>IF(+ASISTENCIA!F120="","",ASISTENCIA!F120)</f>
        <v/>
      </c>
      <c r="G119" s="121" t="str">
        <f>IF(+ASISTENCIA!G120="","",ASISTENCIA!G120)</f>
        <v/>
      </c>
      <c r="H119" s="65" t="str">
        <f>IF(+ASISTENCIA!H120="","",ASISTENCIA!H120)</f>
        <v/>
      </c>
      <c r="I119" s="70"/>
      <c r="J119" s="133">
        <f>ASISTENCIA!AQ120</f>
        <v>0</v>
      </c>
      <c r="K119" s="70"/>
      <c r="L119" s="65">
        <f>ASISTENCIA!AR120</f>
        <v>0</v>
      </c>
      <c r="M119" s="65">
        <f>ASISTENCIA!AS120</f>
        <v>0</v>
      </c>
      <c r="N119" s="65">
        <f>ASISTENCIA!AU120</f>
        <v>0</v>
      </c>
      <c r="O119" s="70"/>
      <c r="P119" s="65">
        <f>ASISTENCIA!AV120</f>
        <v>0</v>
      </c>
      <c r="Q119" s="70"/>
      <c r="R119" s="65">
        <f>ASISTENCIA!AT120</f>
        <v>0</v>
      </c>
      <c r="S119" s="144"/>
      <c r="T119" s="65">
        <f>ASISTENCIA!AW120</f>
        <v>0</v>
      </c>
      <c r="U119" s="65"/>
      <c r="V119" s="144"/>
      <c r="W119" s="65"/>
      <c r="X119" s="65"/>
      <c r="Y119" s="144"/>
      <c r="Z119" s="65"/>
      <c r="AA119" s="144"/>
      <c r="AB119" s="267"/>
      <c r="AC119" s="227"/>
      <c r="AD119" s="227"/>
      <c r="AE119" s="227"/>
      <c r="AF119" s="227"/>
      <c r="AG119" s="227"/>
      <c r="AH119" s="227"/>
      <c r="AI119" s="227"/>
      <c r="AJ119" s="228"/>
      <c r="AK119" s="63" t="str">
        <f t="shared" si="1"/>
        <v/>
      </c>
      <c r="AL119" s="159"/>
      <c r="AM119" s="105"/>
      <c r="AN119" s="105"/>
      <c r="AO119" s="105"/>
      <c r="AP119" s="105"/>
    </row>
    <row r="120" spans="1:42" ht="15.75" hidden="1" customHeight="1">
      <c r="A120" s="119" t="str">
        <f>IF(+ASISTENCIA!A121="","",ASISTENCIA!A121)</f>
        <v/>
      </c>
      <c r="B120" s="60"/>
      <c r="C120" s="117"/>
      <c r="D120" s="120" t="str">
        <f>IF(+ASISTENCIA!D121="","",ASISTENCIA!D121)</f>
        <v/>
      </c>
      <c r="E120" s="63" t="str">
        <f>IF(+ASISTENCIA!E121="","",ASISTENCIA!E121)</f>
        <v/>
      </c>
      <c r="F120" s="121" t="str">
        <f>IF(+ASISTENCIA!F121="","",ASISTENCIA!F121)</f>
        <v/>
      </c>
      <c r="G120" s="121" t="str">
        <f>IF(+ASISTENCIA!G121="","",ASISTENCIA!G121)</f>
        <v/>
      </c>
      <c r="H120" s="65" t="str">
        <f>IF(+ASISTENCIA!H121="","",ASISTENCIA!H121)</f>
        <v/>
      </c>
      <c r="I120" s="70"/>
      <c r="J120" s="133">
        <f>ASISTENCIA!AQ121</f>
        <v>0</v>
      </c>
      <c r="K120" s="70"/>
      <c r="L120" s="65">
        <f>ASISTENCIA!AR121</f>
        <v>0</v>
      </c>
      <c r="M120" s="65">
        <f>ASISTENCIA!AS121</f>
        <v>0</v>
      </c>
      <c r="N120" s="65">
        <f>ASISTENCIA!AU121</f>
        <v>0</v>
      </c>
      <c r="O120" s="70"/>
      <c r="P120" s="65">
        <f>ASISTENCIA!AV121</f>
        <v>0</v>
      </c>
      <c r="Q120" s="70"/>
      <c r="R120" s="65">
        <f>ASISTENCIA!AT121</f>
        <v>0</v>
      </c>
      <c r="S120" s="144"/>
      <c r="T120" s="65">
        <f>ASISTENCIA!AW121</f>
        <v>0</v>
      </c>
      <c r="U120" s="65"/>
      <c r="V120" s="144"/>
      <c r="W120" s="65"/>
      <c r="X120" s="65"/>
      <c r="Y120" s="144"/>
      <c r="Z120" s="65"/>
      <c r="AA120" s="144"/>
      <c r="AB120" s="267"/>
      <c r="AC120" s="227"/>
      <c r="AD120" s="227"/>
      <c r="AE120" s="227"/>
      <c r="AF120" s="227"/>
      <c r="AG120" s="227"/>
      <c r="AH120" s="227"/>
      <c r="AI120" s="227"/>
      <c r="AJ120" s="228"/>
      <c r="AK120" s="63" t="str">
        <f t="shared" si="1"/>
        <v/>
      </c>
      <c r="AL120" s="159"/>
      <c r="AM120" s="105"/>
      <c r="AN120" s="105"/>
      <c r="AO120" s="105"/>
      <c r="AP120" s="105"/>
    </row>
    <row r="121" spans="1:42" ht="15.75" hidden="1" customHeight="1">
      <c r="A121" s="119" t="str">
        <f>IF(+ASISTENCIA!A122="","",ASISTENCIA!A122)</f>
        <v/>
      </c>
      <c r="B121" s="60"/>
      <c r="C121" s="117"/>
      <c r="D121" s="120" t="str">
        <f>IF(+ASISTENCIA!D122="","",ASISTENCIA!D122)</f>
        <v/>
      </c>
      <c r="E121" s="63" t="str">
        <f>IF(+ASISTENCIA!E122="","",ASISTENCIA!E122)</f>
        <v/>
      </c>
      <c r="F121" s="121" t="str">
        <f>IF(+ASISTENCIA!F122="","",ASISTENCIA!F122)</f>
        <v/>
      </c>
      <c r="G121" s="121" t="str">
        <f>IF(+ASISTENCIA!G122="","",ASISTENCIA!G122)</f>
        <v/>
      </c>
      <c r="H121" s="65" t="str">
        <f>IF(+ASISTENCIA!H122="","",ASISTENCIA!H122)</f>
        <v/>
      </c>
      <c r="I121" s="70"/>
      <c r="J121" s="133">
        <f>ASISTENCIA!AQ122</f>
        <v>0</v>
      </c>
      <c r="K121" s="70"/>
      <c r="L121" s="65">
        <f>ASISTENCIA!AR122</f>
        <v>0</v>
      </c>
      <c r="M121" s="65">
        <f>ASISTENCIA!AS122</f>
        <v>0</v>
      </c>
      <c r="N121" s="65">
        <f>ASISTENCIA!AU122</f>
        <v>0</v>
      </c>
      <c r="O121" s="70"/>
      <c r="P121" s="65">
        <f>ASISTENCIA!AV122</f>
        <v>0</v>
      </c>
      <c r="Q121" s="70"/>
      <c r="R121" s="65">
        <f>ASISTENCIA!AT122</f>
        <v>0</v>
      </c>
      <c r="S121" s="144"/>
      <c r="T121" s="65">
        <f>ASISTENCIA!AW122</f>
        <v>0</v>
      </c>
      <c r="U121" s="65"/>
      <c r="V121" s="144"/>
      <c r="W121" s="65"/>
      <c r="X121" s="65"/>
      <c r="Y121" s="144"/>
      <c r="Z121" s="65"/>
      <c r="AA121" s="144"/>
      <c r="AB121" s="267"/>
      <c r="AC121" s="227"/>
      <c r="AD121" s="227"/>
      <c r="AE121" s="227"/>
      <c r="AF121" s="227"/>
      <c r="AG121" s="227"/>
      <c r="AH121" s="227"/>
      <c r="AI121" s="227"/>
      <c r="AJ121" s="228"/>
      <c r="AK121" s="63" t="str">
        <f t="shared" si="1"/>
        <v/>
      </c>
      <c r="AL121" s="159"/>
      <c r="AM121" s="105"/>
      <c r="AN121" s="105"/>
      <c r="AO121" s="105"/>
      <c r="AP121" s="105"/>
    </row>
    <row r="122" spans="1:42" ht="15.75" hidden="1" customHeight="1">
      <c r="A122" s="119" t="str">
        <f>IF(+ASISTENCIA!A123="","",ASISTENCIA!A123)</f>
        <v/>
      </c>
      <c r="B122" s="60"/>
      <c r="C122" s="117"/>
      <c r="D122" s="120" t="str">
        <f>IF(+ASISTENCIA!D123="","",ASISTENCIA!D123)</f>
        <v/>
      </c>
      <c r="E122" s="63" t="str">
        <f>IF(+ASISTENCIA!E123="","",ASISTENCIA!E123)</f>
        <v/>
      </c>
      <c r="F122" s="121" t="str">
        <f>IF(+ASISTENCIA!F123="","",ASISTENCIA!F123)</f>
        <v/>
      </c>
      <c r="G122" s="121" t="str">
        <f>IF(+ASISTENCIA!G123="","",ASISTENCIA!G123)</f>
        <v/>
      </c>
      <c r="H122" s="65" t="str">
        <f>IF(+ASISTENCIA!H123="","",ASISTENCIA!H123)</f>
        <v/>
      </c>
      <c r="I122" s="70"/>
      <c r="J122" s="133">
        <f>ASISTENCIA!AQ123</f>
        <v>0</v>
      </c>
      <c r="K122" s="70"/>
      <c r="L122" s="65">
        <f>ASISTENCIA!AR123</f>
        <v>0</v>
      </c>
      <c r="M122" s="65">
        <f>ASISTENCIA!AS123</f>
        <v>0</v>
      </c>
      <c r="N122" s="65">
        <f>ASISTENCIA!AU123</f>
        <v>0</v>
      </c>
      <c r="O122" s="70"/>
      <c r="P122" s="65">
        <f>ASISTENCIA!AV123</f>
        <v>0</v>
      </c>
      <c r="Q122" s="70"/>
      <c r="R122" s="65">
        <f>ASISTENCIA!AT123</f>
        <v>0</v>
      </c>
      <c r="S122" s="144"/>
      <c r="T122" s="65">
        <f>ASISTENCIA!AW123</f>
        <v>0</v>
      </c>
      <c r="U122" s="65"/>
      <c r="V122" s="144"/>
      <c r="W122" s="65"/>
      <c r="X122" s="65"/>
      <c r="Y122" s="144"/>
      <c r="Z122" s="65"/>
      <c r="AA122" s="144"/>
      <c r="AB122" s="267"/>
      <c r="AC122" s="227"/>
      <c r="AD122" s="227"/>
      <c r="AE122" s="227"/>
      <c r="AF122" s="227"/>
      <c r="AG122" s="227"/>
      <c r="AH122" s="227"/>
      <c r="AI122" s="227"/>
      <c r="AJ122" s="228"/>
      <c r="AK122" s="63" t="str">
        <f t="shared" si="1"/>
        <v/>
      </c>
      <c r="AL122" s="159"/>
      <c r="AM122" s="105"/>
      <c r="AN122" s="105"/>
      <c r="AO122" s="105"/>
      <c r="AP122" s="105"/>
    </row>
    <row r="123" spans="1:42" ht="15.75" hidden="1" customHeight="1">
      <c r="A123" s="119" t="str">
        <f>IF(+ASISTENCIA!A124="","",ASISTENCIA!A124)</f>
        <v/>
      </c>
      <c r="B123" s="60"/>
      <c r="C123" s="117"/>
      <c r="D123" s="120" t="str">
        <f>IF(+ASISTENCIA!D124="","",ASISTENCIA!D124)</f>
        <v/>
      </c>
      <c r="E123" s="63" t="str">
        <f>IF(+ASISTENCIA!E124="","",ASISTENCIA!E124)</f>
        <v/>
      </c>
      <c r="F123" s="121" t="str">
        <f>IF(+ASISTENCIA!F124="","",ASISTENCIA!F124)</f>
        <v/>
      </c>
      <c r="G123" s="121" t="str">
        <f>IF(+ASISTENCIA!G124="","",ASISTENCIA!G124)</f>
        <v/>
      </c>
      <c r="H123" s="65" t="str">
        <f>IF(+ASISTENCIA!H124="","",ASISTENCIA!H124)</f>
        <v/>
      </c>
      <c r="I123" s="70"/>
      <c r="J123" s="133">
        <f>ASISTENCIA!AQ124</f>
        <v>0</v>
      </c>
      <c r="K123" s="70"/>
      <c r="L123" s="65">
        <f>ASISTENCIA!AR124</f>
        <v>0</v>
      </c>
      <c r="M123" s="65">
        <f>ASISTENCIA!AS124</f>
        <v>0</v>
      </c>
      <c r="N123" s="65">
        <f>ASISTENCIA!AU124</f>
        <v>0</v>
      </c>
      <c r="O123" s="70"/>
      <c r="P123" s="65">
        <f>ASISTENCIA!AV124</f>
        <v>0</v>
      </c>
      <c r="Q123" s="70"/>
      <c r="R123" s="65">
        <f>ASISTENCIA!AT124</f>
        <v>0</v>
      </c>
      <c r="S123" s="144"/>
      <c r="T123" s="65">
        <f>ASISTENCIA!AW124</f>
        <v>0</v>
      </c>
      <c r="U123" s="65"/>
      <c r="V123" s="144"/>
      <c r="W123" s="65"/>
      <c r="X123" s="65"/>
      <c r="Y123" s="144"/>
      <c r="Z123" s="65"/>
      <c r="AA123" s="144"/>
      <c r="AB123" s="267"/>
      <c r="AC123" s="227"/>
      <c r="AD123" s="227"/>
      <c r="AE123" s="227"/>
      <c r="AF123" s="227"/>
      <c r="AG123" s="227"/>
      <c r="AH123" s="227"/>
      <c r="AI123" s="227"/>
      <c r="AJ123" s="228"/>
      <c r="AK123" s="63" t="str">
        <f t="shared" si="1"/>
        <v/>
      </c>
      <c r="AL123" s="159"/>
      <c r="AM123" s="105"/>
      <c r="AN123" s="105"/>
      <c r="AO123" s="105"/>
      <c r="AP123" s="105"/>
    </row>
    <row r="124" spans="1:42" ht="15.75" hidden="1" customHeight="1">
      <c r="A124" s="119" t="str">
        <f>IF(+ASISTENCIA!A125="","",ASISTENCIA!A125)</f>
        <v/>
      </c>
      <c r="B124" s="60"/>
      <c r="C124" s="117"/>
      <c r="D124" s="120" t="str">
        <f>IF(+ASISTENCIA!D125="","",ASISTENCIA!D125)</f>
        <v/>
      </c>
      <c r="E124" s="63" t="str">
        <f>IF(+ASISTENCIA!E125="","",ASISTENCIA!E125)</f>
        <v/>
      </c>
      <c r="F124" s="121" t="str">
        <f>IF(+ASISTENCIA!F125="","",ASISTENCIA!F125)</f>
        <v/>
      </c>
      <c r="G124" s="121" t="str">
        <f>IF(+ASISTENCIA!G125="","",ASISTENCIA!G125)</f>
        <v/>
      </c>
      <c r="H124" s="65" t="str">
        <f>IF(+ASISTENCIA!H125="","",ASISTENCIA!H125)</f>
        <v/>
      </c>
      <c r="I124" s="70"/>
      <c r="J124" s="133">
        <f>ASISTENCIA!AQ125</f>
        <v>0</v>
      </c>
      <c r="K124" s="70"/>
      <c r="L124" s="65">
        <f>ASISTENCIA!AR125</f>
        <v>0</v>
      </c>
      <c r="M124" s="65">
        <f>ASISTENCIA!AS125</f>
        <v>0</v>
      </c>
      <c r="N124" s="65">
        <f>ASISTENCIA!AU125</f>
        <v>0</v>
      </c>
      <c r="O124" s="70"/>
      <c r="P124" s="65">
        <f>ASISTENCIA!AV125</f>
        <v>0</v>
      </c>
      <c r="Q124" s="70"/>
      <c r="R124" s="65">
        <f>ASISTENCIA!AT125</f>
        <v>0</v>
      </c>
      <c r="S124" s="144"/>
      <c r="T124" s="65">
        <f>ASISTENCIA!AW125</f>
        <v>0</v>
      </c>
      <c r="U124" s="65"/>
      <c r="V124" s="144"/>
      <c r="W124" s="65"/>
      <c r="X124" s="65"/>
      <c r="Y124" s="144"/>
      <c r="Z124" s="65"/>
      <c r="AA124" s="144"/>
      <c r="AB124" s="267"/>
      <c r="AC124" s="227"/>
      <c r="AD124" s="227"/>
      <c r="AE124" s="227"/>
      <c r="AF124" s="227"/>
      <c r="AG124" s="227"/>
      <c r="AH124" s="227"/>
      <c r="AI124" s="227"/>
      <c r="AJ124" s="228"/>
      <c r="AK124" s="63" t="str">
        <f t="shared" si="1"/>
        <v/>
      </c>
      <c r="AL124" s="159"/>
      <c r="AM124" s="105"/>
      <c r="AN124" s="105"/>
      <c r="AO124" s="105"/>
      <c r="AP124" s="105"/>
    </row>
    <row r="125" spans="1:42" ht="15.75" hidden="1" customHeight="1">
      <c r="A125" s="119" t="str">
        <f>IF(+ASISTENCIA!A126="","",ASISTENCIA!A126)</f>
        <v/>
      </c>
      <c r="B125" s="60"/>
      <c r="C125" s="117"/>
      <c r="D125" s="120" t="str">
        <f>IF(+ASISTENCIA!D126="","",ASISTENCIA!D126)</f>
        <v/>
      </c>
      <c r="E125" s="63" t="str">
        <f>IF(+ASISTENCIA!E126="","",ASISTENCIA!E126)</f>
        <v/>
      </c>
      <c r="F125" s="121" t="str">
        <f>IF(+ASISTENCIA!F126="","",ASISTENCIA!F126)</f>
        <v/>
      </c>
      <c r="G125" s="121" t="str">
        <f>IF(+ASISTENCIA!G126="","",ASISTENCIA!G126)</f>
        <v/>
      </c>
      <c r="H125" s="65" t="str">
        <f>IF(+ASISTENCIA!H126="","",ASISTENCIA!H126)</f>
        <v/>
      </c>
      <c r="I125" s="70"/>
      <c r="J125" s="133">
        <f>ASISTENCIA!AQ126</f>
        <v>0</v>
      </c>
      <c r="K125" s="70"/>
      <c r="L125" s="65">
        <f>ASISTENCIA!AR126</f>
        <v>0</v>
      </c>
      <c r="M125" s="65">
        <f>ASISTENCIA!AS126</f>
        <v>0</v>
      </c>
      <c r="N125" s="65">
        <f>ASISTENCIA!AU126</f>
        <v>0</v>
      </c>
      <c r="O125" s="70"/>
      <c r="P125" s="65">
        <f>ASISTENCIA!AV126</f>
        <v>0</v>
      </c>
      <c r="Q125" s="70"/>
      <c r="R125" s="65">
        <f>ASISTENCIA!AT126</f>
        <v>0</v>
      </c>
      <c r="S125" s="144"/>
      <c r="T125" s="65">
        <f>ASISTENCIA!AW126</f>
        <v>0</v>
      </c>
      <c r="U125" s="65"/>
      <c r="V125" s="144"/>
      <c r="W125" s="65"/>
      <c r="X125" s="65"/>
      <c r="Y125" s="144"/>
      <c r="Z125" s="65"/>
      <c r="AA125" s="144"/>
      <c r="AB125" s="267"/>
      <c r="AC125" s="227"/>
      <c r="AD125" s="227"/>
      <c r="AE125" s="227"/>
      <c r="AF125" s="227"/>
      <c r="AG125" s="227"/>
      <c r="AH125" s="227"/>
      <c r="AI125" s="227"/>
      <c r="AJ125" s="228"/>
      <c r="AK125" s="63" t="str">
        <f t="shared" si="1"/>
        <v/>
      </c>
      <c r="AL125" s="159"/>
      <c r="AM125" s="105"/>
      <c r="AN125" s="105"/>
      <c r="AO125" s="105"/>
      <c r="AP125" s="105"/>
    </row>
    <row r="126" spans="1:42" ht="15.75" hidden="1" customHeight="1">
      <c r="A126" s="119" t="str">
        <f>IF(+ASISTENCIA!A127="","",ASISTENCIA!A127)</f>
        <v/>
      </c>
      <c r="B126" s="60"/>
      <c r="C126" s="117"/>
      <c r="D126" s="120" t="str">
        <f>IF(+ASISTENCIA!D127="","",ASISTENCIA!D127)</f>
        <v/>
      </c>
      <c r="E126" s="63" t="str">
        <f>IF(+ASISTENCIA!E127="","",ASISTENCIA!E127)</f>
        <v/>
      </c>
      <c r="F126" s="121" t="str">
        <f>IF(+ASISTENCIA!F127="","",ASISTENCIA!F127)</f>
        <v/>
      </c>
      <c r="G126" s="121" t="str">
        <f>IF(+ASISTENCIA!G127="","",ASISTENCIA!G127)</f>
        <v/>
      </c>
      <c r="H126" s="65" t="str">
        <f>IF(+ASISTENCIA!H127="","",ASISTENCIA!H127)</f>
        <v/>
      </c>
      <c r="I126" s="70"/>
      <c r="J126" s="133">
        <f>ASISTENCIA!AQ127</f>
        <v>0</v>
      </c>
      <c r="K126" s="70"/>
      <c r="L126" s="65">
        <f>ASISTENCIA!AR127</f>
        <v>0</v>
      </c>
      <c r="M126" s="65">
        <f>ASISTENCIA!AS127</f>
        <v>0</v>
      </c>
      <c r="N126" s="65">
        <f>ASISTENCIA!AU127</f>
        <v>0</v>
      </c>
      <c r="O126" s="70"/>
      <c r="P126" s="65">
        <f>ASISTENCIA!AV127</f>
        <v>0</v>
      </c>
      <c r="Q126" s="70"/>
      <c r="R126" s="65">
        <f>ASISTENCIA!AT127</f>
        <v>0</v>
      </c>
      <c r="S126" s="144"/>
      <c r="T126" s="65">
        <f>ASISTENCIA!AW127</f>
        <v>0</v>
      </c>
      <c r="U126" s="65"/>
      <c r="V126" s="144"/>
      <c r="W126" s="65"/>
      <c r="X126" s="65"/>
      <c r="Y126" s="144"/>
      <c r="Z126" s="65"/>
      <c r="AA126" s="144"/>
      <c r="AB126" s="267"/>
      <c r="AC126" s="227"/>
      <c r="AD126" s="227"/>
      <c r="AE126" s="227"/>
      <c r="AF126" s="227"/>
      <c r="AG126" s="227"/>
      <c r="AH126" s="227"/>
      <c r="AI126" s="227"/>
      <c r="AJ126" s="228"/>
      <c r="AK126" s="63" t="str">
        <f t="shared" si="1"/>
        <v/>
      </c>
      <c r="AL126" s="159"/>
      <c r="AM126" s="105"/>
      <c r="AN126" s="105"/>
      <c r="AO126" s="105"/>
      <c r="AP126" s="105"/>
    </row>
    <row r="127" spans="1:42" ht="15.75" hidden="1" customHeight="1">
      <c r="A127" s="119" t="str">
        <f>IF(+ASISTENCIA!A128="","",ASISTENCIA!A128)</f>
        <v/>
      </c>
      <c r="B127" s="60"/>
      <c r="C127" s="117"/>
      <c r="D127" s="120" t="str">
        <f>IF(+ASISTENCIA!D128="","",ASISTENCIA!D128)</f>
        <v/>
      </c>
      <c r="E127" s="63" t="str">
        <f>IF(+ASISTENCIA!E128="","",ASISTENCIA!E128)</f>
        <v/>
      </c>
      <c r="F127" s="121" t="str">
        <f>IF(+ASISTENCIA!F128="","",ASISTENCIA!F128)</f>
        <v/>
      </c>
      <c r="G127" s="121" t="str">
        <f>IF(+ASISTENCIA!G128="","",ASISTENCIA!G128)</f>
        <v/>
      </c>
      <c r="H127" s="65" t="str">
        <f>IF(+ASISTENCIA!H128="","",ASISTENCIA!H128)</f>
        <v/>
      </c>
      <c r="I127" s="70"/>
      <c r="J127" s="133">
        <f>ASISTENCIA!AQ128</f>
        <v>0</v>
      </c>
      <c r="K127" s="70"/>
      <c r="L127" s="65">
        <f>ASISTENCIA!AR128</f>
        <v>0</v>
      </c>
      <c r="M127" s="65">
        <f>ASISTENCIA!AS128</f>
        <v>0</v>
      </c>
      <c r="N127" s="65">
        <f>ASISTENCIA!AU128</f>
        <v>0</v>
      </c>
      <c r="O127" s="70"/>
      <c r="P127" s="65">
        <f>ASISTENCIA!AV128</f>
        <v>0</v>
      </c>
      <c r="Q127" s="70"/>
      <c r="R127" s="65">
        <f>ASISTENCIA!AT128</f>
        <v>0</v>
      </c>
      <c r="S127" s="144"/>
      <c r="T127" s="65">
        <f>ASISTENCIA!AW128</f>
        <v>0</v>
      </c>
      <c r="U127" s="65"/>
      <c r="V127" s="144"/>
      <c r="W127" s="65"/>
      <c r="X127" s="65"/>
      <c r="Y127" s="144"/>
      <c r="Z127" s="65"/>
      <c r="AA127" s="144"/>
      <c r="AB127" s="267"/>
      <c r="AC127" s="227"/>
      <c r="AD127" s="227"/>
      <c r="AE127" s="227"/>
      <c r="AF127" s="227"/>
      <c r="AG127" s="227"/>
      <c r="AH127" s="227"/>
      <c r="AI127" s="227"/>
      <c r="AJ127" s="228"/>
      <c r="AK127" s="63" t="str">
        <f t="shared" si="1"/>
        <v/>
      </c>
      <c r="AL127" s="159"/>
      <c r="AM127" s="105"/>
      <c r="AN127" s="105"/>
      <c r="AO127" s="105"/>
      <c r="AP127" s="105"/>
    </row>
    <row r="128" spans="1:42" ht="15.75" hidden="1" customHeight="1">
      <c r="A128" s="119" t="str">
        <f>IF(+ASISTENCIA!A129="","",ASISTENCIA!A129)</f>
        <v/>
      </c>
      <c r="B128" s="60"/>
      <c r="C128" s="117"/>
      <c r="D128" s="120" t="str">
        <f>IF(+ASISTENCIA!D129="","",ASISTENCIA!D129)</f>
        <v/>
      </c>
      <c r="E128" s="63" t="str">
        <f>IF(+ASISTENCIA!E129="","",ASISTENCIA!E129)</f>
        <v/>
      </c>
      <c r="F128" s="121" t="str">
        <f>IF(+ASISTENCIA!F129="","",ASISTENCIA!F129)</f>
        <v/>
      </c>
      <c r="G128" s="121" t="str">
        <f>IF(+ASISTENCIA!G129="","",ASISTENCIA!G129)</f>
        <v/>
      </c>
      <c r="H128" s="65" t="str">
        <f>IF(+ASISTENCIA!H129="","",ASISTENCIA!H129)</f>
        <v/>
      </c>
      <c r="I128" s="70"/>
      <c r="J128" s="133">
        <f>ASISTENCIA!AQ129</f>
        <v>0</v>
      </c>
      <c r="K128" s="70"/>
      <c r="L128" s="65">
        <f>ASISTENCIA!AR129</f>
        <v>0</v>
      </c>
      <c r="M128" s="65">
        <f>ASISTENCIA!AS129</f>
        <v>0</v>
      </c>
      <c r="N128" s="65">
        <f>ASISTENCIA!AU129</f>
        <v>0</v>
      </c>
      <c r="O128" s="70"/>
      <c r="P128" s="65">
        <f>ASISTENCIA!AV129</f>
        <v>0</v>
      </c>
      <c r="Q128" s="70"/>
      <c r="R128" s="65">
        <f>ASISTENCIA!AT129</f>
        <v>0</v>
      </c>
      <c r="S128" s="144"/>
      <c r="T128" s="65">
        <f>ASISTENCIA!AW129</f>
        <v>0</v>
      </c>
      <c r="U128" s="65"/>
      <c r="V128" s="144"/>
      <c r="W128" s="65"/>
      <c r="X128" s="65"/>
      <c r="Y128" s="144"/>
      <c r="Z128" s="65"/>
      <c r="AA128" s="144"/>
      <c r="AB128" s="267"/>
      <c r="AC128" s="227"/>
      <c r="AD128" s="227"/>
      <c r="AE128" s="227"/>
      <c r="AF128" s="227"/>
      <c r="AG128" s="227"/>
      <c r="AH128" s="227"/>
      <c r="AI128" s="227"/>
      <c r="AJ128" s="228"/>
      <c r="AK128" s="63" t="str">
        <f t="shared" si="1"/>
        <v/>
      </c>
      <c r="AL128" s="159"/>
      <c r="AM128" s="105"/>
      <c r="AN128" s="105"/>
      <c r="AO128" s="105"/>
      <c r="AP128" s="105"/>
    </row>
    <row r="129" spans="1:42" ht="15.75" hidden="1" customHeight="1">
      <c r="A129" s="119" t="str">
        <f>IF(+ASISTENCIA!A130="","",ASISTENCIA!A130)</f>
        <v/>
      </c>
      <c r="B129" s="60"/>
      <c r="C129" s="117"/>
      <c r="D129" s="120" t="str">
        <f>IF(+ASISTENCIA!D130="","",ASISTENCIA!D130)</f>
        <v/>
      </c>
      <c r="E129" s="63" t="str">
        <f>IF(+ASISTENCIA!E130="","",ASISTENCIA!E130)</f>
        <v/>
      </c>
      <c r="F129" s="121" t="str">
        <f>IF(+ASISTENCIA!F130="","",ASISTENCIA!F130)</f>
        <v/>
      </c>
      <c r="G129" s="121" t="str">
        <f>IF(+ASISTENCIA!G130="","",ASISTENCIA!G130)</f>
        <v/>
      </c>
      <c r="H129" s="65" t="str">
        <f>IF(+ASISTENCIA!H130="","",ASISTENCIA!H130)</f>
        <v/>
      </c>
      <c r="I129" s="70"/>
      <c r="J129" s="133">
        <f>ASISTENCIA!AQ130</f>
        <v>0</v>
      </c>
      <c r="K129" s="70"/>
      <c r="L129" s="65">
        <f>ASISTENCIA!AR130</f>
        <v>0</v>
      </c>
      <c r="M129" s="65">
        <f>ASISTENCIA!AS130</f>
        <v>0</v>
      </c>
      <c r="N129" s="65">
        <f>ASISTENCIA!AU130</f>
        <v>0</v>
      </c>
      <c r="O129" s="70"/>
      <c r="P129" s="65">
        <f>ASISTENCIA!AV130</f>
        <v>0</v>
      </c>
      <c r="Q129" s="70"/>
      <c r="R129" s="65">
        <f>ASISTENCIA!AT130</f>
        <v>0</v>
      </c>
      <c r="S129" s="144"/>
      <c r="T129" s="65">
        <f>ASISTENCIA!AW130</f>
        <v>0</v>
      </c>
      <c r="U129" s="65"/>
      <c r="V129" s="144"/>
      <c r="W129" s="65"/>
      <c r="X129" s="65"/>
      <c r="Y129" s="144"/>
      <c r="Z129" s="65"/>
      <c r="AA129" s="144"/>
      <c r="AB129" s="267"/>
      <c r="AC129" s="227"/>
      <c r="AD129" s="227"/>
      <c r="AE129" s="227"/>
      <c r="AF129" s="227"/>
      <c r="AG129" s="227"/>
      <c r="AH129" s="227"/>
      <c r="AI129" s="227"/>
      <c r="AJ129" s="228"/>
      <c r="AK129" s="63" t="str">
        <f t="shared" si="1"/>
        <v/>
      </c>
      <c r="AL129" s="159"/>
      <c r="AM129" s="105"/>
      <c r="AN129" s="105"/>
      <c r="AO129" s="105"/>
      <c r="AP129" s="105"/>
    </row>
    <row r="130" spans="1:42" ht="15.75" hidden="1" customHeight="1">
      <c r="A130" s="119" t="str">
        <f>IF(+ASISTENCIA!A131="","",ASISTENCIA!A131)</f>
        <v/>
      </c>
      <c r="B130" s="60"/>
      <c r="C130" s="117"/>
      <c r="D130" s="120" t="str">
        <f>IF(+ASISTENCIA!D131="","",ASISTENCIA!D131)</f>
        <v/>
      </c>
      <c r="E130" s="63" t="str">
        <f>IF(+ASISTENCIA!E131="","",ASISTENCIA!E131)</f>
        <v/>
      </c>
      <c r="F130" s="121" t="str">
        <f>IF(+ASISTENCIA!F131="","",ASISTENCIA!F131)</f>
        <v/>
      </c>
      <c r="G130" s="121" t="str">
        <f>IF(+ASISTENCIA!G131="","",ASISTENCIA!G131)</f>
        <v/>
      </c>
      <c r="H130" s="65" t="str">
        <f>IF(+ASISTENCIA!H131="","",ASISTENCIA!H131)</f>
        <v/>
      </c>
      <c r="I130" s="70"/>
      <c r="J130" s="133">
        <f>ASISTENCIA!AQ131</f>
        <v>0</v>
      </c>
      <c r="K130" s="70"/>
      <c r="L130" s="65">
        <f>ASISTENCIA!AR131</f>
        <v>0</v>
      </c>
      <c r="M130" s="65">
        <f>ASISTENCIA!AS131</f>
        <v>0</v>
      </c>
      <c r="N130" s="65">
        <f>ASISTENCIA!AU131</f>
        <v>0</v>
      </c>
      <c r="O130" s="70"/>
      <c r="P130" s="65">
        <f>ASISTENCIA!AV131</f>
        <v>0</v>
      </c>
      <c r="Q130" s="70"/>
      <c r="R130" s="65">
        <f>ASISTENCIA!AT131</f>
        <v>0</v>
      </c>
      <c r="S130" s="144"/>
      <c r="T130" s="65">
        <f>ASISTENCIA!AW131</f>
        <v>0</v>
      </c>
      <c r="U130" s="65"/>
      <c r="V130" s="144"/>
      <c r="W130" s="65"/>
      <c r="X130" s="65"/>
      <c r="Y130" s="144"/>
      <c r="Z130" s="65"/>
      <c r="AA130" s="144"/>
      <c r="AB130" s="267"/>
      <c r="AC130" s="227"/>
      <c r="AD130" s="227"/>
      <c r="AE130" s="227"/>
      <c r="AF130" s="227"/>
      <c r="AG130" s="227"/>
      <c r="AH130" s="227"/>
      <c r="AI130" s="227"/>
      <c r="AJ130" s="228"/>
      <c r="AK130" s="63" t="str">
        <f t="shared" si="1"/>
        <v/>
      </c>
      <c r="AL130" s="159"/>
      <c r="AM130" s="105"/>
      <c r="AN130" s="105"/>
      <c r="AO130" s="105"/>
      <c r="AP130" s="105"/>
    </row>
    <row r="131" spans="1:42" ht="15.75" hidden="1" customHeight="1">
      <c r="A131" s="119" t="str">
        <f>IF(+ASISTENCIA!A132="","",ASISTENCIA!A132)</f>
        <v/>
      </c>
      <c r="B131" s="60"/>
      <c r="C131" s="117"/>
      <c r="D131" s="120" t="str">
        <f>IF(+ASISTENCIA!D132="","",ASISTENCIA!D132)</f>
        <v/>
      </c>
      <c r="E131" s="63" t="str">
        <f>IF(+ASISTENCIA!E132="","",ASISTENCIA!E132)</f>
        <v/>
      </c>
      <c r="F131" s="121" t="str">
        <f>IF(+ASISTENCIA!F132="","",ASISTENCIA!F132)</f>
        <v/>
      </c>
      <c r="G131" s="121" t="str">
        <f>IF(+ASISTENCIA!G132="","",ASISTENCIA!G132)</f>
        <v/>
      </c>
      <c r="H131" s="65" t="str">
        <f>IF(+ASISTENCIA!H132="","",ASISTENCIA!H132)</f>
        <v/>
      </c>
      <c r="I131" s="70"/>
      <c r="J131" s="133">
        <f>ASISTENCIA!AQ132</f>
        <v>0</v>
      </c>
      <c r="K131" s="70"/>
      <c r="L131" s="65">
        <f>ASISTENCIA!AR132</f>
        <v>0</v>
      </c>
      <c r="M131" s="65">
        <f>ASISTENCIA!AS132</f>
        <v>0</v>
      </c>
      <c r="N131" s="65">
        <f>ASISTENCIA!AU132</f>
        <v>0</v>
      </c>
      <c r="O131" s="70"/>
      <c r="P131" s="65">
        <f>ASISTENCIA!AV132</f>
        <v>0</v>
      </c>
      <c r="Q131" s="70"/>
      <c r="R131" s="65">
        <f>ASISTENCIA!AT132</f>
        <v>0</v>
      </c>
      <c r="S131" s="144"/>
      <c r="T131" s="65">
        <f>ASISTENCIA!AW132</f>
        <v>0</v>
      </c>
      <c r="U131" s="65"/>
      <c r="V131" s="144"/>
      <c r="W131" s="65"/>
      <c r="X131" s="65"/>
      <c r="Y131" s="144"/>
      <c r="Z131" s="65"/>
      <c r="AA131" s="144"/>
      <c r="AB131" s="267"/>
      <c r="AC131" s="227"/>
      <c r="AD131" s="227"/>
      <c r="AE131" s="227"/>
      <c r="AF131" s="227"/>
      <c r="AG131" s="227"/>
      <c r="AH131" s="227"/>
      <c r="AI131" s="227"/>
      <c r="AJ131" s="228"/>
      <c r="AK131" s="63" t="str">
        <f t="shared" si="1"/>
        <v/>
      </c>
      <c r="AL131" s="159"/>
      <c r="AM131" s="105"/>
      <c r="AN131" s="105"/>
      <c r="AO131" s="105"/>
      <c r="AP131" s="105"/>
    </row>
    <row r="132" spans="1:42" ht="15.75" hidden="1" customHeight="1">
      <c r="A132" s="119" t="str">
        <f>IF(+ASISTENCIA!A133="","",ASISTENCIA!A133)</f>
        <v/>
      </c>
      <c r="B132" s="60"/>
      <c r="C132" s="117"/>
      <c r="D132" s="120" t="str">
        <f>IF(+ASISTENCIA!D133="","",ASISTENCIA!D133)</f>
        <v/>
      </c>
      <c r="E132" s="63" t="str">
        <f>IF(+ASISTENCIA!E133="","",ASISTENCIA!E133)</f>
        <v/>
      </c>
      <c r="F132" s="121" t="str">
        <f>IF(+ASISTENCIA!F133="","",ASISTENCIA!F133)</f>
        <v/>
      </c>
      <c r="G132" s="121" t="str">
        <f>IF(+ASISTENCIA!G133="","",ASISTENCIA!G133)</f>
        <v/>
      </c>
      <c r="H132" s="65" t="str">
        <f>IF(+ASISTENCIA!H133="","",ASISTENCIA!H133)</f>
        <v/>
      </c>
      <c r="I132" s="70"/>
      <c r="J132" s="133">
        <f>ASISTENCIA!AQ133</f>
        <v>0</v>
      </c>
      <c r="K132" s="70"/>
      <c r="L132" s="65">
        <f>ASISTENCIA!AR133</f>
        <v>0</v>
      </c>
      <c r="M132" s="65">
        <f>ASISTENCIA!AS133</f>
        <v>0</v>
      </c>
      <c r="N132" s="65">
        <f>ASISTENCIA!AU133</f>
        <v>0</v>
      </c>
      <c r="O132" s="70"/>
      <c r="P132" s="65">
        <f>ASISTENCIA!AV133</f>
        <v>0</v>
      </c>
      <c r="Q132" s="70"/>
      <c r="R132" s="65">
        <f>ASISTENCIA!AT133</f>
        <v>0</v>
      </c>
      <c r="S132" s="144"/>
      <c r="T132" s="65">
        <f>ASISTENCIA!AW133</f>
        <v>0</v>
      </c>
      <c r="U132" s="65"/>
      <c r="V132" s="144"/>
      <c r="W132" s="65"/>
      <c r="X132" s="65"/>
      <c r="Y132" s="144"/>
      <c r="Z132" s="65"/>
      <c r="AA132" s="144"/>
      <c r="AB132" s="267"/>
      <c r="AC132" s="227"/>
      <c r="AD132" s="227"/>
      <c r="AE132" s="227"/>
      <c r="AF132" s="227"/>
      <c r="AG132" s="227"/>
      <c r="AH132" s="227"/>
      <c r="AI132" s="227"/>
      <c r="AJ132" s="228"/>
      <c r="AK132" s="63" t="str">
        <f t="shared" si="1"/>
        <v/>
      </c>
      <c r="AL132" s="159"/>
      <c r="AM132" s="105"/>
      <c r="AN132" s="105"/>
      <c r="AO132" s="105"/>
      <c r="AP132" s="105"/>
    </row>
    <row r="133" spans="1:42" ht="15.75" hidden="1" customHeight="1">
      <c r="A133" s="119" t="str">
        <f>IF(+ASISTENCIA!A134="","",ASISTENCIA!A134)</f>
        <v/>
      </c>
      <c r="B133" s="60"/>
      <c r="C133" s="117"/>
      <c r="D133" s="120" t="str">
        <f>IF(+ASISTENCIA!D134="","",ASISTENCIA!D134)</f>
        <v/>
      </c>
      <c r="E133" s="63" t="str">
        <f>IF(+ASISTENCIA!E134="","",ASISTENCIA!E134)</f>
        <v/>
      </c>
      <c r="F133" s="121" t="str">
        <f>IF(+ASISTENCIA!F134="","",ASISTENCIA!F134)</f>
        <v/>
      </c>
      <c r="G133" s="121" t="str">
        <f>IF(+ASISTENCIA!G134="","",ASISTENCIA!G134)</f>
        <v/>
      </c>
      <c r="H133" s="65" t="str">
        <f>IF(+ASISTENCIA!H134="","",ASISTENCIA!H134)</f>
        <v/>
      </c>
      <c r="I133" s="70"/>
      <c r="J133" s="133">
        <f>ASISTENCIA!AQ134</f>
        <v>0</v>
      </c>
      <c r="K133" s="70"/>
      <c r="L133" s="65">
        <f>ASISTENCIA!AR134</f>
        <v>0</v>
      </c>
      <c r="M133" s="65">
        <f>ASISTENCIA!AS134</f>
        <v>0</v>
      </c>
      <c r="N133" s="65">
        <f>ASISTENCIA!AU134</f>
        <v>0</v>
      </c>
      <c r="O133" s="70"/>
      <c r="P133" s="65">
        <f>ASISTENCIA!AV134</f>
        <v>0</v>
      </c>
      <c r="Q133" s="70"/>
      <c r="R133" s="65">
        <f>ASISTENCIA!AT134</f>
        <v>0</v>
      </c>
      <c r="S133" s="144"/>
      <c r="T133" s="65">
        <f>ASISTENCIA!AW134</f>
        <v>0</v>
      </c>
      <c r="U133" s="65"/>
      <c r="V133" s="144"/>
      <c r="W133" s="65"/>
      <c r="X133" s="65"/>
      <c r="Y133" s="144"/>
      <c r="Z133" s="65"/>
      <c r="AA133" s="144"/>
      <c r="AB133" s="267"/>
      <c r="AC133" s="227"/>
      <c r="AD133" s="227"/>
      <c r="AE133" s="227"/>
      <c r="AF133" s="227"/>
      <c r="AG133" s="227"/>
      <c r="AH133" s="227"/>
      <c r="AI133" s="227"/>
      <c r="AJ133" s="228"/>
      <c r="AK133" s="63" t="str">
        <f t="shared" si="1"/>
        <v/>
      </c>
      <c r="AL133" s="159"/>
      <c r="AM133" s="105"/>
      <c r="AN133" s="105"/>
      <c r="AO133" s="105"/>
      <c r="AP133" s="105"/>
    </row>
    <row r="134" spans="1:42" ht="15.75" hidden="1" customHeight="1">
      <c r="A134" s="119" t="str">
        <f>IF(+ASISTENCIA!A135="","",ASISTENCIA!A135)</f>
        <v/>
      </c>
      <c r="B134" s="60"/>
      <c r="C134" s="117"/>
      <c r="D134" s="120" t="str">
        <f>IF(+ASISTENCIA!D135="","",ASISTENCIA!D135)</f>
        <v/>
      </c>
      <c r="E134" s="63" t="str">
        <f>IF(+ASISTENCIA!E135="","",ASISTENCIA!E135)</f>
        <v/>
      </c>
      <c r="F134" s="121" t="str">
        <f>IF(+ASISTENCIA!F135="","",ASISTENCIA!F135)</f>
        <v/>
      </c>
      <c r="G134" s="121" t="str">
        <f>IF(+ASISTENCIA!G135="","",ASISTENCIA!G135)</f>
        <v/>
      </c>
      <c r="H134" s="65" t="str">
        <f>IF(+ASISTENCIA!H135="","",ASISTENCIA!H135)</f>
        <v/>
      </c>
      <c r="I134" s="70"/>
      <c r="J134" s="133">
        <f>ASISTENCIA!AQ135</f>
        <v>0</v>
      </c>
      <c r="K134" s="70"/>
      <c r="L134" s="65">
        <f>ASISTENCIA!AR135</f>
        <v>0</v>
      </c>
      <c r="M134" s="65">
        <f>ASISTENCIA!AS135</f>
        <v>0</v>
      </c>
      <c r="N134" s="65">
        <f>ASISTENCIA!AU135</f>
        <v>0</v>
      </c>
      <c r="O134" s="70"/>
      <c r="P134" s="65">
        <f>ASISTENCIA!AV135</f>
        <v>0</v>
      </c>
      <c r="Q134" s="70"/>
      <c r="R134" s="65">
        <f>ASISTENCIA!AT135</f>
        <v>0</v>
      </c>
      <c r="S134" s="144"/>
      <c r="T134" s="65">
        <f>ASISTENCIA!AW135</f>
        <v>0</v>
      </c>
      <c r="U134" s="65"/>
      <c r="V134" s="144"/>
      <c r="W134" s="65"/>
      <c r="X134" s="65"/>
      <c r="Y134" s="144"/>
      <c r="Z134" s="65"/>
      <c r="AA134" s="144"/>
      <c r="AB134" s="267"/>
      <c r="AC134" s="227"/>
      <c r="AD134" s="227"/>
      <c r="AE134" s="227"/>
      <c r="AF134" s="227"/>
      <c r="AG134" s="227"/>
      <c r="AH134" s="227"/>
      <c r="AI134" s="227"/>
      <c r="AJ134" s="228"/>
      <c r="AK134" s="63" t="str">
        <f t="shared" si="1"/>
        <v/>
      </c>
      <c r="AL134" s="159"/>
      <c r="AM134" s="105"/>
      <c r="AN134" s="105"/>
      <c r="AO134" s="105"/>
      <c r="AP134" s="105"/>
    </row>
    <row r="135" spans="1:42" ht="15.75" hidden="1" customHeight="1">
      <c r="A135" s="119" t="str">
        <f>IF(+ASISTENCIA!A136="","",ASISTENCIA!A136)</f>
        <v/>
      </c>
      <c r="B135" s="60"/>
      <c r="C135" s="117"/>
      <c r="D135" s="120" t="str">
        <f>IF(+ASISTENCIA!D136="","",ASISTENCIA!D136)</f>
        <v/>
      </c>
      <c r="E135" s="63" t="str">
        <f>IF(+ASISTENCIA!E136="","",ASISTENCIA!E136)</f>
        <v/>
      </c>
      <c r="F135" s="121" t="str">
        <f>IF(+ASISTENCIA!F136="","",ASISTENCIA!F136)</f>
        <v/>
      </c>
      <c r="G135" s="121" t="str">
        <f>IF(+ASISTENCIA!G136="","",ASISTENCIA!G136)</f>
        <v/>
      </c>
      <c r="H135" s="65" t="str">
        <f>IF(+ASISTENCIA!H136="","",ASISTENCIA!H136)</f>
        <v/>
      </c>
      <c r="I135" s="70"/>
      <c r="J135" s="133">
        <f>ASISTENCIA!AQ136</f>
        <v>0</v>
      </c>
      <c r="K135" s="70"/>
      <c r="L135" s="65">
        <f>ASISTENCIA!AR136</f>
        <v>0</v>
      </c>
      <c r="M135" s="65">
        <f>ASISTENCIA!AS136</f>
        <v>0</v>
      </c>
      <c r="N135" s="65">
        <f>ASISTENCIA!AU136</f>
        <v>0</v>
      </c>
      <c r="O135" s="70"/>
      <c r="P135" s="65">
        <f>ASISTENCIA!AV136</f>
        <v>0</v>
      </c>
      <c r="Q135" s="70"/>
      <c r="R135" s="65">
        <f>ASISTENCIA!AT136</f>
        <v>0</v>
      </c>
      <c r="S135" s="144"/>
      <c r="T135" s="65">
        <f>ASISTENCIA!AW136</f>
        <v>0</v>
      </c>
      <c r="U135" s="65"/>
      <c r="V135" s="144"/>
      <c r="W135" s="65"/>
      <c r="X135" s="65"/>
      <c r="Y135" s="144"/>
      <c r="Z135" s="65"/>
      <c r="AA135" s="144"/>
      <c r="AB135" s="267"/>
      <c r="AC135" s="227"/>
      <c r="AD135" s="227"/>
      <c r="AE135" s="227"/>
      <c r="AF135" s="227"/>
      <c r="AG135" s="227"/>
      <c r="AH135" s="227"/>
      <c r="AI135" s="227"/>
      <c r="AJ135" s="228"/>
      <c r="AK135" s="63" t="str">
        <f t="shared" si="1"/>
        <v/>
      </c>
      <c r="AL135" s="159"/>
      <c r="AM135" s="105"/>
      <c r="AN135" s="105"/>
      <c r="AO135" s="105"/>
      <c r="AP135" s="105"/>
    </row>
    <row r="136" spans="1:42" ht="15.75" hidden="1" customHeight="1">
      <c r="A136" s="119" t="str">
        <f>IF(+ASISTENCIA!A137="","",ASISTENCIA!A137)</f>
        <v/>
      </c>
      <c r="B136" s="60"/>
      <c r="C136" s="117"/>
      <c r="D136" s="120" t="str">
        <f>IF(+ASISTENCIA!D137="","",ASISTENCIA!D137)</f>
        <v/>
      </c>
      <c r="E136" s="63" t="str">
        <f>IF(+ASISTENCIA!E137="","",ASISTENCIA!E137)</f>
        <v/>
      </c>
      <c r="F136" s="121" t="str">
        <f>IF(+ASISTENCIA!F137="","",ASISTENCIA!F137)</f>
        <v/>
      </c>
      <c r="G136" s="121" t="str">
        <f>IF(+ASISTENCIA!G137="","",ASISTENCIA!G137)</f>
        <v/>
      </c>
      <c r="H136" s="65" t="str">
        <f>IF(+ASISTENCIA!H137="","",ASISTENCIA!H137)</f>
        <v/>
      </c>
      <c r="I136" s="70"/>
      <c r="J136" s="133">
        <f>ASISTENCIA!AQ137</f>
        <v>0</v>
      </c>
      <c r="K136" s="70"/>
      <c r="L136" s="65">
        <f>ASISTENCIA!AR137</f>
        <v>0</v>
      </c>
      <c r="M136" s="65">
        <f>ASISTENCIA!AS137</f>
        <v>0</v>
      </c>
      <c r="N136" s="65">
        <f>ASISTENCIA!AU137</f>
        <v>0</v>
      </c>
      <c r="O136" s="70"/>
      <c r="P136" s="65">
        <f>ASISTENCIA!AV137</f>
        <v>0</v>
      </c>
      <c r="Q136" s="70"/>
      <c r="R136" s="65">
        <f>ASISTENCIA!AT137</f>
        <v>0</v>
      </c>
      <c r="S136" s="144"/>
      <c r="T136" s="65">
        <f>ASISTENCIA!AW137</f>
        <v>0</v>
      </c>
      <c r="U136" s="65"/>
      <c r="V136" s="144"/>
      <c r="W136" s="65"/>
      <c r="X136" s="65"/>
      <c r="Y136" s="144"/>
      <c r="Z136" s="65"/>
      <c r="AA136" s="144"/>
      <c r="AB136" s="267"/>
      <c r="AC136" s="227"/>
      <c r="AD136" s="227"/>
      <c r="AE136" s="227"/>
      <c r="AF136" s="227"/>
      <c r="AG136" s="227"/>
      <c r="AH136" s="227"/>
      <c r="AI136" s="227"/>
      <c r="AJ136" s="228"/>
      <c r="AK136" s="63" t="str">
        <f t="shared" si="1"/>
        <v/>
      </c>
      <c r="AL136" s="159"/>
      <c r="AM136" s="105"/>
      <c r="AN136" s="105"/>
      <c r="AO136" s="105"/>
      <c r="AP136" s="105"/>
    </row>
    <row r="137" spans="1:42" ht="15.75" hidden="1" customHeight="1">
      <c r="A137" s="119" t="str">
        <f>IF(+ASISTENCIA!A138="","",ASISTENCIA!A138)</f>
        <v/>
      </c>
      <c r="B137" s="60"/>
      <c r="C137" s="117"/>
      <c r="D137" s="120" t="str">
        <f>IF(+ASISTENCIA!D138="","",ASISTENCIA!D138)</f>
        <v/>
      </c>
      <c r="E137" s="63" t="str">
        <f>IF(+ASISTENCIA!E138="","",ASISTENCIA!E138)</f>
        <v/>
      </c>
      <c r="F137" s="121" t="str">
        <f>IF(+ASISTENCIA!F138="","",ASISTENCIA!F138)</f>
        <v/>
      </c>
      <c r="G137" s="121" t="str">
        <f>IF(+ASISTENCIA!G138="","",ASISTENCIA!G138)</f>
        <v/>
      </c>
      <c r="H137" s="65" t="str">
        <f>IF(+ASISTENCIA!H138="","",ASISTENCIA!H138)</f>
        <v/>
      </c>
      <c r="I137" s="70"/>
      <c r="J137" s="133">
        <f>ASISTENCIA!AQ138</f>
        <v>0</v>
      </c>
      <c r="K137" s="70"/>
      <c r="L137" s="65">
        <f>ASISTENCIA!AR138</f>
        <v>0</v>
      </c>
      <c r="M137" s="65">
        <f>ASISTENCIA!AS138</f>
        <v>0</v>
      </c>
      <c r="N137" s="65">
        <f>ASISTENCIA!AU138</f>
        <v>0</v>
      </c>
      <c r="O137" s="70"/>
      <c r="P137" s="65">
        <f>ASISTENCIA!AV138</f>
        <v>0</v>
      </c>
      <c r="Q137" s="70"/>
      <c r="R137" s="65">
        <f>ASISTENCIA!AT138</f>
        <v>0</v>
      </c>
      <c r="S137" s="144"/>
      <c r="T137" s="65">
        <f>ASISTENCIA!AW138</f>
        <v>0</v>
      </c>
      <c r="U137" s="65"/>
      <c r="V137" s="144"/>
      <c r="W137" s="65"/>
      <c r="X137" s="65"/>
      <c r="Y137" s="144"/>
      <c r="Z137" s="65"/>
      <c r="AA137" s="144"/>
      <c r="AB137" s="267"/>
      <c r="AC137" s="227"/>
      <c r="AD137" s="227"/>
      <c r="AE137" s="227"/>
      <c r="AF137" s="227"/>
      <c r="AG137" s="227"/>
      <c r="AH137" s="227"/>
      <c r="AI137" s="227"/>
      <c r="AJ137" s="228"/>
      <c r="AK137" s="63" t="str">
        <f t="shared" si="1"/>
        <v/>
      </c>
      <c r="AL137" s="159"/>
      <c r="AM137" s="105"/>
      <c r="AN137" s="105"/>
      <c r="AO137" s="105"/>
      <c r="AP137" s="105"/>
    </row>
    <row r="138" spans="1:42" ht="15.75" hidden="1" customHeight="1">
      <c r="A138" s="119" t="str">
        <f>IF(+ASISTENCIA!A139="","",ASISTENCIA!A139)</f>
        <v/>
      </c>
      <c r="B138" s="60"/>
      <c r="C138" s="117"/>
      <c r="D138" s="120" t="str">
        <f>IF(+ASISTENCIA!D139="","",ASISTENCIA!D139)</f>
        <v/>
      </c>
      <c r="E138" s="63" t="str">
        <f>IF(+ASISTENCIA!E139="","",ASISTENCIA!E139)</f>
        <v/>
      </c>
      <c r="F138" s="121" t="str">
        <f>IF(+ASISTENCIA!F139="","",ASISTENCIA!F139)</f>
        <v/>
      </c>
      <c r="G138" s="121" t="str">
        <f>IF(+ASISTENCIA!G139="","",ASISTENCIA!G139)</f>
        <v/>
      </c>
      <c r="H138" s="65" t="str">
        <f>IF(+ASISTENCIA!H139="","",ASISTENCIA!H139)</f>
        <v/>
      </c>
      <c r="I138" s="70"/>
      <c r="J138" s="133">
        <f>ASISTENCIA!AQ139</f>
        <v>0</v>
      </c>
      <c r="K138" s="70"/>
      <c r="L138" s="65">
        <f>ASISTENCIA!AR139</f>
        <v>0</v>
      </c>
      <c r="M138" s="65">
        <f>ASISTENCIA!AS139</f>
        <v>0</v>
      </c>
      <c r="N138" s="65">
        <f>ASISTENCIA!AU139</f>
        <v>0</v>
      </c>
      <c r="O138" s="70"/>
      <c r="P138" s="65">
        <f>ASISTENCIA!AV139</f>
        <v>0</v>
      </c>
      <c r="Q138" s="70"/>
      <c r="R138" s="65">
        <f>ASISTENCIA!AT139</f>
        <v>0</v>
      </c>
      <c r="S138" s="144"/>
      <c r="T138" s="65">
        <f>ASISTENCIA!AW139</f>
        <v>0</v>
      </c>
      <c r="U138" s="65"/>
      <c r="V138" s="144"/>
      <c r="W138" s="65"/>
      <c r="X138" s="65"/>
      <c r="Y138" s="144"/>
      <c r="Z138" s="65"/>
      <c r="AA138" s="144"/>
      <c r="AB138" s="267"/>
      <c r="AC138" s="227"/>
      <c r="AD138" s="227"/>
      <c r="AE138" s="227"/>
      <c r="AF138" s="227"/>
      <c r="AG138" s="227"/>
      <c r="AH138" s="227"/>
      <c r="AI138" s="227"/>
      <c r="AJ138" s="228"/>
      <c r="AK138" s="63" t="str">
        <f t="shared" si="1"/>
        <v/>
      </c>
      <c r="AL138" s="159"/>
      <c r="AM138" s="105"/>
      <c r="AN138" s="105"/>
      <c r="AO138" s="105"/>
      <c r="AP138" s="105"/>
    </row>
    <row r="139" spans="1:42" ht="15.75" hidden="1" customHeight="1">
      <c r="A139" s="119" t="str">
        <f>IF(+ASISTENCIA!A140="","",ASISTENCIA!A140)</f>
        <v/>
      </c>
      <c r="B139" s="60"/>
      <c r="C139" s="117"/>
      <c r="D139" s="120" t="str">
        <f>IF(+ASISTENCIA!D140="","",ASISTENCIA!D140)</f>
        <v/>
      </c>
      <c r="E139" s="63" t="str">
        <f>IF(+ASISTENCIA!E140="","",ASISTENCIA!E140)</f>
        <v/>
      </c>
      <c r="F139" s="121" t="str">
        <f>IF(+ASISTENCIA!F140="","",ASISTENCIA!F140)</f>
        <v/>
      </c>
      <c r="G139" s="121" t="str">
        <f>IF(+ASISTENCIA!G140="","",ASISTENCIA!G140)</f>
        <v/>
      </c>
      <c r="H139" s="65" t="str">
        <f>IF(+ASISTENCIA!H140="","",ASISTENCIA!H140)</f>
        <v/>
      </c>
      <c r="I139" s="70"/>
      <c r="J139" s="133">
        <f>ASISTENCIA!AQ140</f>
        <v>0</v>
      </c>
      <c r="K139" s="70"/>
      <c r="L139" s="65">
        <f>ASISTENCIA!AR140</f>
        <v>0</v>
      </c>
      <c r="M139" s="65">
        <f>ASISTENCIA!AS140</f>
        <v>0</v>
      </c>
      <c r="N139" s="65">
        <f>ASISTENCIA!AU140</f>
        <v>0</v>
      </c>
      <c r="O139" s="70"/>
      <c r="P139" s="65">
        <f>ASISTENCIA!AV140</f>
        <v>0</v>
      </c>
      <c r="Q139" s="70"/>
      <c r="R139" s="65">
        <f>ASISTENCIA!AT140</f>
        <v>0</v>
      </c>
      <c r="S139" s="144"/>
      <c r="T139" s="65">
        <f>ASISTENCIA!AW140</f>
        <v>0</v>
      </c>
      <c r="U139" s="65"/>
      <c r="V139" s="144"/>
      <c r="W139" s="65"/>
      <c r="X139" s="65"/>
      <c r="Y139" s="144"/>
      <c r="Z139" s="65"/>
      <c r="AA139" s="144"/>
      <c r="AB139" s="267"/>
      <c r="AC139" s="227"/>
      <c r="AD139" s="227"/>
      <c r="AE139" s="227"/>
      <c r="AF139" s="227"/>
      <c r="AG139" s="227"/>
      <c r="AH139" s="227"/>
      <c r="AI139" s="227"/>
      <c r="AJ139" s="228"/>
      <c r="AK139" s="63" t="str">
        <f t="shared" si="1"/>
        <v/>
      </c>
      <c r="AL139" s="159"/>
      <c r="AM139" s="105"/>
      <c r="AN139" s="105"/>
      <c r="AO139" s="105"/>
      <c r="AP139" s="105"/>
    </row>
    <row r="140" spans="1:42" ht="15.75" hidden="1" customHeight="1">
      <c r="A140" s="119" t="str">
        <f>IF(+ASISTENCIA!A141="","",ASISTENCIA!A141)</f>
        <v/>
      </c>
      <c r="B140" s="60"/>
      <c r="C140" s="117"/>
      <c r="D140" s="120" t="str">
        <f>IF(+ASISTENCIA!D141="","",ASISTENCIA!D141)</f>
        <v/>
      </c>
      <c r="E140" s="63" t="str">
        <f>IF(+ASISTENCIA!E141="","",ASISTENCIA!E141)</f>
        <v/>
      </c>
      <c r="F140" s="121" t="str">
        <f>IF(+ASISTENCIA!F141="","",ASISTENCIA!F141)</f>
        <v/>
      </c>
      <c r="G140" s="121" t="str">
        <f>IF(+ASISTENCIA!G141="","",ASISTENCIA!G141)</f>
        <v/>
      </c>
      <c r="H140" s="65" t="str">
        <f>IF(+ASISTENCIA!H141="","",ASISTENCIA!H141)</f>
        <v/>
      </c>
      <c r="I140" s="70"/>
      <c r="J140" s="133">
        <f>ASISTENCIA!AQ141</f>
        <v>0</v>
      </c>
      <c r="K140" s="70"/>
      <c r="L140" s="65">
        <f>ASISTENCIA!AR141</f>
        <v>0</v>
      </c>
      <c r="M140" s="65">
        <f>ASISTENCIA!AS141</f>
        <v>0</v>
      </c>
      <c r="N140" s="65">
        <f>ASISTENCIA!AU141</f>
        <v>0</v>
      </c>
      <c r="O140" s="70"/>
      <c r="P140" s="65">
        <f>ASISTENCIA!AV141</f>
        <v>0</v>
      </c>
      <c r="Q140" s="70"/>
      <c r="R140" s="65">
        <f>ASISTENCIA!AT141</f>
        <v>0</v>
      </c>
      <c r="S140" s="144"/>
      <c r="T140" s="65">
        <f>ASISTENCIA!AW141</f>
        <v>0</v>
      </c>
      <c r="U140" s="65"/>
      <c r="V140" s="144"/>
      <c r="W140" s="65"/>
      <c r="X140" s="65"/>
      <c r="Y140" s="144"/>
      <c r="Z140" s="65"/>
      <c r="AA140" s="144"/>
      <c r="AB140" s="267"/>
      <c r="AC140" s="227"/>
      <c r="AD140" s="227"/>
      <c r="AE140" s="227"/>
      <c r="AF140" s="227"/>
      <c r="AG140" s="227"/>
      <c r="AH140" s="227"/>
      <c r="AI140" s="227"/>
      <c r="AJ140" s="228"/>
      <c r="AK140" s="63" t="str">
        <f t="shared" si="1"/>
        <v/>
      </c>
      <c r="AL140" s="159"/>
      <c r="AM140" s="105"/>
      <c r="AN140" s="105"/>
      <c r="AO140" s="105"/>
      <c r="AP140" s="105"/>
    </row>
    <row r="141" spans="1:42" ht="15.75" hidden="1" customHeight="1">
      <c r="A141" s="119" t="str">
        <f>IF(+ASISTENCIA!A142="","",ASISTENCIA!A142)</f>
        <v/>
      </c>
      <c r="B141" s="60"/>
      <c r="C141" s="117"/>
      <c r="D141" s="120" t="str">
        <f>IF(+ASISTENCIA!D142="","",ASISTENCIA!D142)</f>
        <v/>
      </c>
      <c r="E141" s="63" t="str">
        <f>IF(+ASISTENCIA!E142="","",ASISTENCIA!E142)</f>
        <v/>
      </c>
      <c r="F141" s="121" t="str">
        <f>IF(+ASISTENCIA!F142="","",ASISTENCIA!F142)</f>
        <v/>
      </c>
      <c r="G141" s="121" t="str">
        <f>IF(+ASISTENCIA!G142="","",ASISTENCIA!G142)</f>
        <v/>
      </c>
      <c r="H141" s="65" t="str">
        <f>IF(+ASISTENCIA!H142="","",ASISTENCIA!H142)</f>
        <v/>
      </c>
      <c r="I141" s="70"/>
      <c r="J141" s="133">
        <f>ASISTENCIA!AQ142</f>
        <v>0</v>
      </c>
      <c r="K141" s="70"/>
      <c r="L141" s="65">
        <f>ASISTENCIA!AR142</f>
        <v>0</v>
      </c>
      <c r="M141" s="65">
        <f>ASISTENCIA!AS142</f>
        <v>0</v>
      </c>
      <c r="N141" s="65">
        <f>ASISTENCIA!AU142</f>
        <v>0</v>
      </c>
      <c r="O141" s="70"/>
      <c r="P141" s="65">
        <f>ASISTENCIA!AV142</f>
        <v>0</v>
      </c>
      <c r="Q141" s="70"/>
      <c r="R141" s="65">
        <f>ASISTENCIA!AT142</f>
        <v>0</v>
      </c>
      <c r="S141" s="144"/>
      <c r="T141" s="65">
        <f>ASISTENCIA!AW142</f>
        <v>0</v>
      </c>
      <c r="U141" s="65"/>
      <c r="V141" s="144"/>
      <c r="W141" s="65"/>
      <c r="X141" s="65"/>
      <c r="Y141" s="144"/>
      <c r="Z141" s="65"/>
      <c r="AA141" s="144"/>
      <c r="AB141" s="267"/>
      <c r="AC141" s="227"/>
      <c r="AD141" s="227"/>
      <c r="AE141" s="227"/>
      <c r="AF141" s="227"/>
      <c r="AG141" s="227"/>
      <c r="AH141" s="227"/>
      <c r="AI141" s="227"/>
      <c r="AJ141" s="228"/>
      <c r="AK141" s="63" t="str">
        <f t="shared" si="1"/>
        <v/>
      </c>
      <c r="AL141" s="159"/>
      <c r="AM141" s="105"/>
      <c r="AN141" s="105"/>
      <c r="AO141" s="105"/>
      <c r="AP141" s="105"/>
    </row>
    <row r="142" spans="1:42" ht="15.75" hidden="1" customHeight="1">
      <c r="A142" s="119" t="str">
        <f>IF(+ASISTENCIA!A143="","",ASISTENCIA!A143)</f>
        <v/>
      </c>
      <c r="B142" s="60"/>
      <c r="C142" s="117"/>
      <c r="D142" s="120" t="str">
        <f>IF(+ASISTENCIA!D143="","",ASISTENCIA!D143)</f>
        <v/>
      </c>
      <c r="E142" s="63" t="str">
        <f>IF(+ASISTENCIA!E143="","",ASISTENCIA!E143)</f>
        <v/>
      </c>
      <c r="F142" s="121" t="str">
        <f>IF(+ASISTENCIA!F143="","",ASISTENCIA!F143)</f>
        <v/>
      </c>
      <c r="G142" s="121" t="str">
        <f>IF(+ASISTENCIA!G143="","",ASISTENCIA!G143)</f>
        <v/>
      </c>
      <c r="H142" s="65" t="str">
        <f>IF(+ASISTENCIA!H143="","",ASISTENCIA!H143)</f>
        <v/>
      </c>
      <c r="I142" s="70"/>
      <c r="J142" s="133">
        <f>ASISTENCIA!AQ143</f>
        <v>0</v>
      </c>
      <c r="K142" s="70"/>
      <c r="L142" s="65">
        <f>ASISTENCIA!AR143</f>
        <v>0</v>
      </c>
      <c r="M142" s="65">
        <f>ASISTENCIA!AS143</f>
        <v>0</v>
      </c>
      <c r="N142" s="65">
        <f>ASISTENCIA!AU143</f>
        <v>0</v>
      </c>
      <c r="O142" s="70"/>
      <c r="P142" s="65">
        <f>ASISTENCIA!AV143</f>
        <v>0</v>
      </c>
      <c r="Q142" s="70"/>
      <c r="R142" s="65">
        <f>ASISTENCIA!AT143</f>
        <v>0</v>
      </c>
      <c r="S142" s="144"/>
      <c r="T142" s="65">
        <f>ASISTENCIA!AW143</f>
        <v>0</v>
      </c>
      <c r="U142" s="65"/>
      <c r="V142" s="144"/>
      <c r="W142" s="65"/>
      <c r="X142" s="65"/>
      <c r="Y142" s="144"/>
      <c r="Z142" s="65"/>
      <c r="AA142" s="144"/>
      <c r="AB142" s="267"/>
      <c r="AC142" s="227"/>
      <c r="AD142" s="227"/>
      <c r="AE142" s="227"/>
      <c r="AF142" s="227"/>
      <c r="AG142" s="227"/>
      <c r="AH142" s="227"/>
      <c r="AI142" s="227"/>
      <c r="AJ142" s="228"/>
      <c r="AK142" s="63" t="str">
        <f t="shared" si="1"/>
        <v/>
      </c>
      <c r="AL142" s="159"/>
      <c r="AM142" s="105"/>
      <c r="AN142" s="105"/>
      <c r="AO142" s="105"/>
      <c r="AP142" s="105"/>
    </row>
    <row r="143" spans="1:42" ht="15.75" hidden="1" customHeight="1">
      <c r="A143" s="119" t="str">
        <f>IF(+ASISTENCIA!A144="","",ASISTENCIA!A144)</f>
        <v/>
      </c>
      <c r="B143" s="60"/>
      <c r="C143" s="117"/>
      <c r="D143" s="120" t="str">
        <f>IF(+ASISTENCIA!D144="","",ASISTENCIA!D144)</f>
        <v/>
      </c>
      <c r="E143" s="63" t="str">
        <f>IF(+ASISTENCIA!E144="","",ASISTENCIA!E144)</f>
        <v/>
      </c>
      <c r="F143" s="121" t="str">
        <f>IF(+ASISTENCIA!F144="","",ASISTENCIA!F144)</f>
        <v/>
      </c>
      <c r="G143" s="121" t="str">
        <f>IF(+ASISTENCIA!G144="","",ASISTENCIA!G144)</f>
        <v/>
      </c>
      <c r="H143" s="65" t="str">
        <f>IF(+ASISTENCIA!H144="","",ASISTENCIA!H144)</f>
        <v/>
      </c>
      <c r="I143" s="70"/>
      <c r="J143" s="133">
        <f>ASISTENCIA!AQ144</f>
        <v>0</v>
      </c>
      <c r="K143" s="70"/>
      <c r="L143" s="65">
        <f>ASISTENCIA!AR144</f>
        <v>0</v>
      </c>
      <c r="M143" s="65">
        <f>ASISTENCIA!AS144</f>
        <v>0</v>
      </c>
      <c r="N143" s="65">
        <f>ASISTENCIA!AU144</f>
        <v>0</v>
      </c>
      <c r="O143" s="70"/>
      <c r="P143" s="65">
        <f>ASISTENCIA!AV144</f>
        <v>0</v>
      </c>
      <c r="Q143" s="70"/>
      <c r="R143" s="65">
        <f>ASISTENCIA!AT144</f>
        <v>0</v>
      </c>
      <c r="S143" s="144"/>
      <c r="T143" s="65">
        <f>ASISTENCIA!AW144</f>
        <v>0</v>
      </c>
      <c r="U143" s="65"/>
      <c r="V143" s="144"/>
      <c r="W143" s="65"/>
      <c r="X143" s="65"/>
      <c r="Y143" s="144"/>
      <c r="Z143" s="65"/>
      <c r="AA143" s="144"/>
      <c r="AB143" s="267"/>
      <c r="AC143" s="227"/>
      <c r="AD143" s="227"/>
      <c r="AE143" s="227"/>
      <c r="AF143" s="227"/>
      <c r="AG143" s="227"/>
      <c r="AH143" s="227"/>
      <c r="AI143" s="227"/>
      <c r="AJ143" s="228"/>
      <c r="AK143" s="63" t="str">
        <f t="shared" si="1"/>
        <v/>
      </c>
      <c r="AL143" s="159"/>
      <c r="AM143" s="105"/>
      <c r="AN143" s="105"/>
      <c r="AO143" s="105"/>
      <c r="AP143" s="105"/>
    </row>
    <row r="144" spans="1:42" ht="15.75" hidden="1" customHeight="1">
      <c r="A144" s="119" t="str">
        <f>IF(+ASISTENCIA!A145="","",ASISTENCIA!A145)</f>
        <v/>
      </c>
      <c r="B144" s="60"/>
      <c r="C144" s="117"/>
      <c r="D144" s="120" t="str">
        <f>IF(+ASISTENCIA!D145="","",ASISTENCIA!D145)</f>
        <v/>
      </c>
      <c r="E144" s="63" t="str">
        <f>IF(+ASISTENCIA!E145="","",ASISTENCIA!E145)</f>
        <v/>
      </c>
      <c r="F144" s="121" t="str">
        <f>IF(+ASISTENCIA!F145="","",ASISTENCIA!F145)</f>
        <v/>
      </c>
      <c r="G144" s="121" t="str">
        <f>IF(+ASISTENCIA!G145="","",ASISTENCIA!G145)</f>
        <v/>
      </c>
      <c r="H144" s="65" t="str">
        <f>IF(+ASISTENCIA!H145="","",ASISTENCIA!H145)</f>
        <v/>
      </c>
      <c r="I144" s="70"/>
      <c r="J144" s="133">
        <f>ASISTENCIA!AQ145</f>
        <v>0</v>
      </c>
      <c r="K144" s="70"/>
      <c r="L144" s="65">
        <f>ASISTENCIA!AR145</f>
        <v>0</v>
      </c>
      <c r="M144" s="65">
        <f>ASISTENCIA!AS145</f>
        <v>0</v>
      </c>
      <c r="N144" s="65">
        <f>ASISTENCIA!AU145</f>
        <v>0</v>
      </c>
      <c r="O144" s="70"/>
      <c r="P144" s="65">
        <f>ASISTENCIA!AV145</f>
        <v>0</v>
      </c>
      <c r="Q144" s="70"/>
      <c r="R144" s="65">
        <f>ASISTENCIA!AT145</f>
        <v>0</v>
      </c>
      <c r="S144" s="144"/>
      <c r="T144" s="65">
        <f>ASISTENCIA!AW145</f>
        <v>0</v>
      </c>
      <c r="U144" s="65"/>
      <c r="V144" s="144"/>
      <c r="W144" s="65"/>
      <c r="X144" s="65"/>
      <c r="Y144" s="144"/>
      <c r="Z144" s="65"/>
      <c r="AA144" s="144"/>
      <c r="AB144" s="267"/>
      <c r="AC144" s="227"/>
      <c r="AD144" s="227"/>
      <c r="AE144" s="227"/>
      <c r="AF144" s="227"/>
      <c r="AG144" s="227"/>
      <c r="AH144" s="227"/>
      <c r="AI144" s="227"/>
      <c r="AJ144" s="228"/>
      <c r="AK144" s="63" t="str">
        <f t="shared" si="1"/>
        <v/>
      </c>
      <c r="AL144" s="159"/>
      <c r="AM144" s="105"/>
      <c r="AN144" s="105"/>
      <c r="AO144" s="105"/>
      <c r="AP144" s="105"/>
    </row>
    <row r="145" spans="1:42" ht="15.75" hidden="1" customHeight="1">
      <c r="A145" s="119" t="str">
        <f>IF(+ASISTENCIA!A146="","",ASISTENCIA!A146)</f>
        <v/>
      </c>
      <c r="B145" s="60"/>
      <c r="C145" s="117"/>
      <c r="D145" s="120" t="str">
        <f>IF(+ASISTENCIA!D146="","",ASISTENCIA!D146)</f>
        <v/>
      </c>
      <c r="E145" s="63" t="str">
        <f>IF(+ASISTENCIA!E146="","",ASISTENCIA!E146)</f>
        <v/>
      </c>
      <c r="F145" s="121" t="str">
        <f>IF(+ASISTENCIA!F146="","",ASISTENCIA!F146)</f>
        <v/>
      </c>
      <c r="G145" s="121" t="str">
        <f>IF(+ASISTENCIA!G146="","",ASISTENCIA!G146)</f>
        <v/>
      </c>
      <c r="H145" s="65" t="str">
        <f>IF(+ASISTENCIA!H146="","",ASISTENCIA!H146)</f>
        <v/>
      </c>
      <c r="I145" s="70"/>
      <c r="J145" s="133">
        <f>ASISTENCIA!AQ146</f>
        <v>0</v>
      </c>
      <c r="K145" s="70"/>
      <c r="L145" s="65">
        <f>ASISTENCIA!AR146</f>
        <v>0</v>
      </c>
      <c r="M145" s="65">
        <f>ASISTENCIA!AS146</f>
        <v>0</v>
      </c>
      <c r="N145" s="65">
        <f>ASISTENCIA!AU146</f>
        <v>0</v>
      </c>
      <c r="O145" s="70"/>
      <c r="P145" s="65">
        <f>ASISTENCIA!AV146</f>
        <v>0</v>
      </c>
      <c r="Q145" s="70"/>
      <c r="R145" s="65">
        <f>ASISTENCIA!AT146</f>
        <v>0</v>
      </c>
      <c r="S145" s="144"/>
      <c r="T145" s="65">
        <f>ASISTENCIA!AW146</f>
        <v>0</v>
      </c>
      <c r="U145" s="65"/>
      <c r="V145" s="144"/>
      <c r="W145" s="65"/>
      <c r="X145" s="65"/>
      <c r="Y145" s="144"/>
      <c r="Z145" s="65"/>
      <c r="AA145" s="144"/>
      <c r="AB145" s="267"/>
      <c r="AC145" s="227"/>
      <c r="AD145" s="227"/>
      <c r="AE145" s="227"/>
      <c r="AF145" s="227"/>
      <c r="AG145" s="227"/>
      <c r="AH145" s="227"/>
      <c r="AI145" s="227"/>
      <c r="AJ145" s="228"/>
      <c r="AK145" s="63" t="str">
        <f t="shared" si="1"/>
        <v/>
      </c>
      <c r="AL145" s="159"/>
      <c r="AM145" s="105"/>
      <c r="AN145" s="105"/>
      <c r="AO145" s="105"/>
      <c r="AP145" s="105"/>
    </row>
    <row r="146" spans="1:42" ht="15.75" hidden="1" customHeight="1">
      <c r="A146" s="119" t="str">
        <f>IF(+ASISTENCIA!A147="","",ASISTENCIA!A147)</f>
        <v/>
      </c>
      <c r="B146" s="60"/>
      <c r="C146" s="117"/>
      <c r="D146" s="120" t="str">
        <f>IF(+ASISTENCIA!D147="","",ASISTENCIA!D147)</f>
        <v/>
      </c>
      <c r="E146" s="63" t="str">
        <f>IF(+ASISTENCIA!E147="","",ASISTENCIA!E147)</f>
        <v/>
      </c>
      <c r="F146" s="121" t="str">
        <f>IF(+ASISTENCIA!F147="","",ASISTENCIA!F147)</f>
        <v/>
      </c>
      <c r="G146" s="121" t="str">
        <f>IF(+ASISTENCIA!G147="","",ASISTENCIA!G147)</f>
        <v/>
      </c>
      <c r="H146" s="65" t="str">
        <f>IF(+ASISTENCIA!H147="","",ASISTENCIA!H147)</f>
        <v/>
      </c>
      <c r="I146" s="70"/>
      <c r="J146" s="133">
        <f>ASISTENCIA!AQ147</f>
        <v>0</v>
      </c>
      <c r="K146" s="70"/>
      <c r="L146" s="65">
        <f>ASISTENCIA!AR147</f>
        <v>0</v>
      </c>
      <c r="M146" s="65">
        <f>ASISTENCIA!AS147</f>
        <v>0</v>
      </c>
      <c r="N146" s="65">
        <f>ASISTENCIA!AU147</f>
        <v>0</v>
      </c>
      <c r="O146" s="70"/>
      <c r="P146" s="65">
        <f>ASISTENCIA!AV147</f>
        <v>0</v>
      </c>
      <c r="Q146" s="70"/>
      <c r="R146" s="65">
        <f>ASISTENCIA!AT147</f>
        <v>0</v>
      </c>
      <c r="S146" s="144"/>
      <c r="T146" s="65">
        <f>ASISTENCIA!AW147</f>
        <v>0</v>
      </c>
      <c r="U146" s="65"/>
      <c r="V146" s="144"/>
      <c r="W146" s="65"/>
      <c r="X146" s="65"/>
      <c r="Y146" s="144"/>
      <c r="Z146" s="65"/>
      <c r="AA146" s="144"/>
      <c r="AB146" s="267"/>
      <c r="AC146" s="227"/>
      <c r="AD146" s="227"/>
      <c r="AE146" s="227"/>
      <c r="AF146" s="227"/>
      <c r="AG146" s="227"/>
      <c r="AH146" s="227"/>
      <c r="AI146" s="227"/>
      <c r="AJ146" s="228"/>
      <c r="AK146" s="63" t="str">
        <f t="shared" si="1"/>
        <v/>
      </c>
      <c r="AL146" s="159"/>
      <c r="AM146" s="105"/>
      <c r="AN146" s="105"/>
      <c r="AO146" s="105"/>
      <c r="AP146" s="105"/>
    </row>
    <row r="147" spans="1:42" ht="15.75" hidden="1" customHeight="1">
      <c r="A147" s="119" t="str">
        <f>IF(+ASISTENCIA!A148="","",ASISTENCIA!A148)</f>
        <v/>
      </c>
      <c r="B147" s="60"/>
      <c r="C147" s="117"/>
      <c r="D147" s="120" t="str">
        <f>IF(+ASISTENCIA!D148="","",ASISTENCIA!D148)</f>
        <v/>
      </c>
      <c r="E147" s="63" t="str">
        <f>IF(+ASISTENCIA!E148="","",ASISTENCIA!E148)</f>
        <v/>
      </c>
      <c r="F147" s="121" t="str">
        <f>IF(+ASISTENCIA!F148="","",ASISTENCIA!F148)</f>
        <v/>
      </c>
      <c r="G147" s="121" t="str">
        <f>IF(+ASISTENCIA!G148="","",ASISTENCIA!G148)</f>
        <v/>
      </c>
      <c r="H147" s="65" t="str">
        <f>IF(+ASISTENCIA!H148="","",ASISTENCIA!H148)</f>
        <v/>
      </c>
      <c r="I147" s="70"/>
      <c r="J147" s="133">
        <f>ASISTENCIA!AQ148</f>
        <v>0</v>
      </c>
      <c r="K147" s="70"/>
      <c r="L147" s="65">
        <f>ASISTENCIA!AR148</f>
        <v>0</v>
      </c>
      <c r="M147" s="65">
        <f>ASISTENCIA!AS148</f>
        <v>0</v>
      </c>
      <c r="N147" s="65">
        <f>ASISTENCIA!AU148</f>
        <v>0</v>
      </c>
      <c r="O147" s="70"/>
      <c r="P147" s="65">
        <f>ASISTENCIA!AV148</f>
        <v>0</v>
      </c>
      <c r="Q147" s="70"/>
      <c r="R147" s="65">
        <f>ASISTENCIA!AT148</f>
        <v>0</v>
      </c>
      <c r="S147" s="144"/>
      <c r="T147" s="65">
        <f>ASISTENCIA!AW148</f>
        <v>0</v>
      </c>
      <c r="U147" s="65"/>
      <c r="V147" s="144"/>
      <c r="W147" s="65"/>
      <c r="X147" s="65"/>
      <c r="Y147" s="144"/>
      <c r="Z147" s="65"/>
      <c r="AA147" s="144"/>
      <c r="AB147" s="267"/>
      <c r="AC147" s="227"/>
      <c r="AD147" s="227"/>
      <c r="AE147" s="227"/>
      <c r="AF147" s="227"/>
      <c r="AG147" s="227"/>
      <c r="AH147" s="227"/>
      <c r="AI147" s="227"/>
      <c r="AJ147" s="228"/>
      <c r="AK147" s="63" t="str">
        <f t="shared" si="1"/>
        <v/>
      </c>
      <c r="AL147" s="159"/>
      <c r="AM147" s="105"/>
      <c r="AN147" s="105"/>
      <c r="AO147" s="105"/>
      <c r="AP147" s="105"/>
    </row>
    <row r="148" spans="1:42" ht="15.75" hidden="1" customHeight="1">
      <c r="A148" s="119" t="str">
        <f>IF(+ASISTENCIA!A149="","",ASISTENCIA!A149)</f>
        <v/>
      </c>
      <c r="B148" s="60"/>
      <c r="C148" s="117"/>
      <c r="D148" s="120" t="str">
        <f>IF(+ASISTENCIA!D149="","",ASISTENCIA!D149)</f>
        <v/>
      </c>
      <c r="E148" s="63" t="str">
        <f>IF(+ASISTENCIA!E149="","",ASISTENCIA!E149)</f>
        <v/>
      </c>
      <c r="F148" s="121" t="str">
        <f>IF(+ASISTENCIA!F149="","",ASISTENCIA!F149)</f>
        <v/>
      </c>
      <c r="G148" s="121" t="str">
        <f>IF(+ASISTENCIA!G149="","",ASISTENCIA!G149)</f>
        <v/>
      </c>
      <c r="H148" s="65" t="str">
        <f>IF(+ASISTENCIA!H149="","",ASISTENCIA!H149)</f>
        <v/>
      </c>
      <c r="I148" s="70"/>
      <c r="J148" s="133">
        <f>ASISTENCIA!AQ149</f>
        <v>0</v>
      </c>
      <c r="K148" s="70"/>
      <c r="L148" s="65">
        <f>ASISTENCIA!AR149</f>
        <v>0</v>
      </c>
      <c r="M148" s="65">
        <f>ASISTENCIA!AS149</f>
        <v>0</v>
      </c>
      <c r="N148" s="65">
        <f>ASISTENCIA!AU149</f>
        <v>0</v>
      </c>
      <c r="O148" s="70"/>
      <c r="P148" s="65">
        <f>ASISTENCIA!AV149</f>
        <v>0</v>
      </c>
      <c r="Q148" s="70"/>
      <c r="R148" s="65">
        <f>ASISTENCIA!AT149</f>
        <v>0</v>
      </c>
      <c r="S148" s="144"/>
      <c r="T148" s="65">
        <f>ASISTENCIA!AW149</f>
        <v>0</v>
      </c>
      <c r="U148" s="65"/>
      <c r="V148" s="144"/>
      <c r="W148" s="65"/>
      <c r="X148" s="65"/>
      <c r="Y148" s="144"/>
      <c r="Z148" s="65"/>
      <c r="AA148" s="144"/>
      <c r="AB148" s="267"/>
      <c r="AC148" s="227"/>
      <c r="AD148" s="227"/>
      <c r="AE148" s="227"/>
      <c r="AF148" s="227"/>
      <c r="AG148" s="227"/>
      <c r="AH148" s="227"/>
      <c r="AI148" s="227"/>
      <c r="AJ148" s="228"/>
      <c r="AK148" s="63" t="str">
        <f t="shared" si="1"/>
        <v/>
      </c>
      <c r="AL148" s="159"/>
      <c r="AM148" s="105"/>
      <c r="AN148" s="105"/>
      <c r="AO148" s="105"/>
      <c r="AP148" s="105"/>
    </row>
    <row r="149" spans="1:42" ht="15.75" hidden="1" customHeight="1">
      <c r="A149" s="119" t="str">
        <f>IF(+ASISTENCIA!A150="","",ASISTENCIA!A150)</f>
        <v/>
      </c>
      <c r="B149" s="60"/>
      <c r="C149" s="117"/>
      <c r="D149" s="120" t="str">
        <f>IF(+ASISTENCIA!D150="","",ASISTENCIA!D150)</f>
        <v/>
      </c>
      <c r="E149" s="63" t="str">
        <f>IF(+ASISTENCIA!E150="","",ASISTENCIA!E150)</f>
        <v/>
      </c>
      <c r="F149" s="121" t="str">
        <f>IF(+ASISTENCIA!F150="","",ASISTENCIA!F150)</f>
        <v/>
      </c>
      <c r="G149" s="121" t="str">
        <f>IF(+ASISTENCIA!G150="","",ASISTENCIA!G150)</f>
        <v/>
      </c>
      <c r="H149" s="65" t="str">
        <f>IF(+ASISTENCIA!H150="","",ASISTENCIA!H150)</f>
        <v/>
      </c>
      <c r="I149" s="70"/>
      <c r="J149" s="133">
        <f>ASISTENCIA!AQ150</f>
        <v>0</v>
      </c>
      <c r="K149" s="70"/>
      <c r="L149" s="65">
        <f>ASISTENCIA!AR150</f>
        <v>0</v>
      </c>
      <c r="M149" s="65">
        <f>ASISTENCIA!AS150</f>
        <v>0</v>
      </c>
      <c r="N149" s="65">
        <f>ASISTENCIA!AU150</f>
        <v>0</v>
      </c>
      <c r="O149" s="70"/>
      <c r="P149" s="65">
        <f>ASISTENCIA!AV150</f>
        <v>0</v>
      </c>
      <c r="Q149" s="70"/>
      <c r="R149" s="65">
        <f>ASISTENCIA!AT150</f>
        <v>0</v>
      </c>
      <c r="S149" s="144"/>
      <c r="T149" s="65">
        <f>ASISTENCIA!AW150</f>
        <v>0</v>
      </c>
      <c r="U149" s="65"/>
      <c r="V149" s="144"/>
      <c r="W149" s="65"/>
      <c r="X149" s="65"/>
      <c r="Y149" s="144"/>
      <c r="Z149" s="65"/>
      <c r="AA149" s="144"/>
      <c r="AB149" s="267"/>
      <c r="AC149" s="227"/>
      <c r="AD149" s="227"/>
      <c r="AE149" s="227"/>
      <c r="AF149" s="227"/>
      <c r="AG149" s="227"/>
      <c r="AH149" s="227"/>
      <c r="AI149" s="227"/>
      <c r="AJ149" s="228"/>
      <c r="AK149" s="63" t="str">
        <f t="shared" si="1"/>
        <v/>
      </c>
      <c r="AL149" s="159"/>
      <c r="AM149" s="105"/>
      <c r="AN149" s="105"/>
      <c r="AO149" s="105"/>
      <c r="AP149" s="105"/>
    </row>
    <row r="150" spans="1:42" ht="15.75" hidden="1" customHeight="1">
      <c r="A150" s="119" t="str">
        <f>IF(+ASISTENCIA!A151="","",ASISTENCIA!A151)</f>
        <v/>
      </c>
      <c r="B150" s="60"/>
      <c r="C150" s="117"/>
      <c r="D150" s="120" t="str">
        <f>IF(+ASISTENCIA!D151="","",ASISTENCIA!D151)</f>
        <v/>
      </c>
      <c r="E150" s="63" t="str">
        <f>IF(+ASISTENCIA!E151="","",ASISTENCIA!E151)</f>
        <v/>
      </c>
      <c r="F150" s="121" t="str">
        <f>IF(+ASISTENCIA!F151="","",ASISTENCIA!F151)</f>
        <v/>
      </c>
      <c r="G150" s="121" t="str">
        <f>IF(+ASISTENCIA!G151="","",ASISTENCIA!G151)</f>
        <v/>
      </c>
      <c r="H150" s="65" t="str">
        <f>IF(+ASISTENCIA!H151="","",ASISTENCIA!H151)</f>
        <v/>
      </c>
      <c r="I150" s="70"/>
      <c r="J150" s="133">
        <f>ASISTENCIA!AQ151</f>
        <v>0</v>
      </c>
      <c r="K150" s="70"/>
      <c r="L150" s="65">
        <f>ASISTENCIA!AR151</f>
        <v>0</v>
      </c>
      <c r="M150" s="65">
        <f>ASISTENCIA!AS151</f>
        <v>0</v>
      </c>
      <c r="N150" s="65">
        <f>ASISTENCIA!AU151</f>
        <v>0</v>
      </c>
      <c r="O150" s="70"/>
      <c r="P150" s="65">
        <f>ASISTENCIA!AV151</f>
        <v>0</v>
      </c>
      <c r="Q150" s="70"/>
      <c r="R150" s="65">
        <f>ASISTENCIA!AT151</f>
        <v>0</v>
      </c>
      <c r="S150" s="144"/>
      <c r="T150" s="65">
        <f>ASISTENCIA!AW151</f>
        <v>0</v>
      </c>
      <c r="U150" s="65"/>
      <c r="V150" s="144"/>
      <c r="W150" s="65"/>
      <c r="X150" s="65"/>
      <c r="Y150" s="144"/>
      <c r="Z150" s="65"/>
      <c r="AA150" s="144"/>
      <c r="AB150" s="267"/>
      <c r="AC150" s="227"/>
      <c r="AD150" s="227"/>
      <c r="AE150" s="227"/>
      <c r="AF150" s="227"/>
      <c r="AG150" s="227"/>
      <c r="AH150" s="227"/>
      <c r="AI150" s="227"/>
      <c r="AJ150" s="228"/>
      <c r="AK150" s="63" t="str">
        <f t="shared" si="1"/>
        <v/>
      </c>
      <c r="AL150" s="159"/>
      <c r="AM150" s="105"/>
      <c r="AN150" s="105"/>
      <c r="AO150" s="105"/>
      <c r="AP150" s="105"/>
    </row>
    <row r="151" spans="1:42" ht="15.75" hidden="1" customHeight="1">
      <c r="A151" s="119" t="str">
        <f>IF(+ASISTENCIA!A152="","",ASISTENCIA!A152)</f>
        <v/>
      </c>
      <c r="B151" s="60"/>
      <c r="C151" s="117"/>
      <c r="D151" s="120" t="str">
        <f>IF(+ASISTENCIA!D152="","",ASISTENCIA!D152)</f>
        <v/>
      </c>
      <c r="E151" s="63" t="str">
        <f>IF(+ASISTENCIA!E152="","",ASISTENCIA!E152)</f>
        <v/>
      </c>
      <c r="F151" s="121" t="str">
        <f>IF(+ASISTENCIA!F152="","",ASISTENCIA!F152)</f>
        <v/>
      </c>
      <c r="G151" s="121" t="str">
        <f>IF(+ASISTENCIA!G152="","",ASISTENCIA!G152)</f>
        <v/>
      </c>
      <c r="H151" s="65" t="str">
        <f>IF(+ASISTENCIA!H152="","",ASISTENCIA!H152)</f>
        <v/>
      </c>
      <c r="I151" s="70"/>
      <c r="J151" s="133">
        <f>ASISTENCIA!AQ152</f>
        <v>0</v>
      </c>
      <c r="K151" s="70"/>
      <c r="L151" s="65">
        <f>ASISTENCIA!AR152</f>
        <v>0</v>
      </c>
      <c r="M151" s="65">
        <f>ASISTENCIA!AS152</f>
        <v>0</v>
      </c>
      <c r="N151" s="65">
        <f>ASISTENCIA!AU152</f>
        <v>0</v>
      </c>
      <c r="O151" s="70"/>
      <c r="P151" s="65">
        <f>ASISTENCIA!AV152</f>
        <v>0</v>
      </c>
      <c r="Q151" s="70"/>
      <c r="R151" s="65">
        <f>ASISTENCIA!AT152</f>
        <v>0</v>
      </c>
      <c r="S151" s="144"/>
      <c r="T151" s="65">
        <f>ASISTENCIA!AW152</f>
        <v>0</v>
      </c>
      <c r="U151" s="65"/>
      <c r="V151" s="144"/>
      <c r="W151" s="65"/>
      <c r="X151" s="65"/>
      <c r="Y151" s="144"/>
      <c r="Z151" s="65"/>
      <c r="AA151" s="144"/>
      <c r="AB151" s="267"/>
      <c r="AC151" s="227"/>
      <c r="AD151" s="227"/>
      <c r="AE151" s="227"/>
      <c r="AF151" s="227"/>
      <c r="AG151" s="227"/>
      <c r="AH151" s="227"/>
      <c r="AI151" s="227"/>
      <c r="AJ151" s="228"/>
      <c r="AK151" s="63" t="str">
        <f t="shared" si="1"/>
        <v/>
      </c>
      <c r="AL151" s="159"/>
      <c r="AM151" s="105"/>
      <c r="AN151" s="105"/>
      <c r="AO151" s="105"/>
      <c r="AP151" s="105"/>
    </row>
    <row r="152" spans="1:42" ht="15.75" hidden="1" customHeight="1">
      <c r="A152" s="119" t="str">
        <f>IF(+ASISTENCIA!A153="","",ASISTENCIA!A153)</f>
        <v/>
      </c>
      <c r="B152" s="60"/>
      <c r="C152" s="117"/>
      <c r="D152" s="120" t="str">
        <f>IF(+ASISTENCIA!D153="","",ASISTENCIA!D153)</f>
        <v/>
      </c>
      <c r="E152" s="63" t="str">
        <f>IF(+ASISTENCIA!E153="","",ASISTENCIA!E153)</f>
        <v/>
      </c>
      <c r="F152" s="121" t="str">
        <f>IF(+ASISTENCIA!F153="","",ASISTENCIA!F153)</f>
        <v/>
      </c>
      <c r="G152" s="121" t="str">
        <f>IF(+ASISTENCIA!G153="","",ASISTENCIA!G153)</f>
        <v/>
      </c>
      <c r="H152" s="65" t="str">
        <f>IF(+ASISTENCIA!H153="","",ASISTENCIA!H153)</f>
        <v/>
      </c>
      <c r="I152" s="70"/>
      <c r="J152" s="133">
        <f>ASISTENCIA!AQ153</f>
        <v>0</v>
      </c>
      <c r="K152" s="70"/>
      <c r="L152" s="65">
        <f>ASISTENCIA!AR153</f>
        <v>0</v>
      </c>
      <c r="M152" s="65">
        <f>ASISTENCIA!AS153</f>
        <v>0</v>
      </c>
      <c r="N152" s="65">
        <f>ASISTENCIA!AU153</f>
        <v>0</v>
      </c>
      <c r="O152" s="70"/>
      <c r="P152" s="65">
        <f>ASISTENCIA!AV153</f>
        <v>0</v>
      </c>
      <c r="Q152" s="70"/>
      <c r="R152" s="65">
        <f>ASISTENCIA!AT153</f>
        <v>0</v>
      </c>
      <c r="S152" s="144"/>
      <c r="T152" s="65">
        <f>ASISTENCIA!AW153</f>
        <v>0</v>
      </c>
      <c r="U152" s="65"/>
      <c r="V152" s="144"/>
      <c r="W152" s="65"/>
      <c r="X152" s="65"/>
      <c r="Y152" s="144"/>
      <c r="Z152" s="65"/>
      <c r="AA152" s="144"/>
      <c r="AB152" s="267"/>
      <c r="AC152" s="227"/>
      <c r="AD152" s="227"/>
      <c r="AE152" s="227"/>
      <c r="AF152" s="227"/>
      <c r="AG152" s="227"/>
      <c r="AH152" s="227"/>
      <c r="AI152" s="227"/>
      <c r="AJ152" s="228"/>
      <c r="AK152" s="63" t="str">
        <f t="shared" si="1"/>
        <v/>
      </c>
      <c r="AL152" s="159"/>
      <c r="AM152" s="105"/>
      <c r="AN152" s="105"/>
      <c r="AO152" s="105"/>
      <c r="AP152" s="105"/>
    </row>
    <row r="153" spans="1:42" ht="15.75" hidden="1" customHeight="1">
      <c r="A153" s="119" t="str">
        <f>IF(+ASISTENCIA!A154="","",ASISTENCIA!A154)</f>
        <v/>
      </c>
      <c r="B153" s="60"/>
      <c r="C153" s="117"/>
      <c r="D153" s="120" t="str">
        <f>IF(+ASISTENCIA!D154="","",ASISTENCIA!D154)</f>
        <v/>
      </c>
      <c r="E153" s="63" t="str">
        <f>IF(+ASISTENCIA!E154="","",ASISTENCIA!E154)</f>
        <v/>
      </c>
      <c r="F153" s="121" t="str">
        <f>IF(+ASISTENCIA!F154="","",ASISTENCIA!F154)</f>
        <v/>
      </c>
      <c r="G153" s="121" t="str">
        <f>IF(+ASISTENCIA!G154="","",ASISTENCIA!G154)</f>
        <v/>
      </c>
      <c r="H153" s="65" t="str">
        <f>IF(+ASISTENCIA!H154="","",ASISTENCIA!H154)</f>
        <v/>
      </c>
      <c r="I153" s="70"/>
      <c r="J153" s="133">
        <f>ASISTENCIA!AQ154</f>
        <v>0</v>
      </c>
      <c r="K153" s="70"/>
      <c r="L153" s="65">
        <f>ASISTENCIA!AR154</f>
        <v>0</v>
      </c>
      <c r="M153" s="65">
        <f>ASISTENCIA!AS154</f>
        <v>0</v>
      </c>
      <c r="N153" s="65">
        <f>ASISTENCIA!AU154</f>
        <v>0</v>
      </c>
      <c r="O153" s="70"/>
      <c r="P153" s="65">
        <f>ASISTENCIA!AV154</f>
        <v>0</v>
      </c>
      <c r="Q153" s="70"/>
      <c r="R153" s="65">
        <f>ASISTENCIA!AT154</f>
        <v>0</v>
      </c>
      <c r="S153" s="144"/>
      <c r="T153" s="65">
        <f>ASISTENCIA!AW154</f>
        <v>0</v>
      </c>
      <c r="U153" s="65"/>
      <c r="V153" s="144"/>
      <c r="W153" s="65"/>
      <c r="X153" s="65"/>
      <c r="Y153" s="144"/>
      <c r="Z153" s="65"/>
      <c r="AA153" s="144"/>
      <c r="AB153" s="267"/>
      <c r="AC153" s="227"/>
      <c r="AD153" s="227"/>
      <c r="AE153" s="227"/>
      <c r="AF153" s="227"/>
      <c r="AG153" s="227"/>
      <c r="AH153" s="227"/>
      <c r="AI153" s="227"/>
      <c r="AJ153" s="228"/>
      <c r="AK153" s="63" t="str">
        <f t="shared" si="1"/>
        <v/>
      </c>
      <c r="AL153" s="159"/>
      <c r="AM153" s="105"/>
      <c r="AN153" s="105"/>
      <c r="AO153" s="105"/>
      <c r="AP153" s="105"/>
    </row>
    <row r="154" spans="1:42" ht="15.75" hidden="1" customHeight="1">
      <c r="A154" s="119" t="str">
        <f>IF(+ASISTENCIA!A155="","",ASISTENCIA!A155)</f>
        <v/>
      </c>
      <c r="B154" s="60"/>
      <c r="C154" s="117"/>
      <c r="D154" s="120" t="str">
        <f>IF(+ASISTENCIA!D155="","",ASISTENCIA!D155)</f>
        <v/>
      </c>
      <c r="E154" s="63" t="str">
        <f>IF(+ASISTENCIA!E155="","",ASISTENCIA!E155)</f>
        <v/>
      </c>
      <c r="F154" s="121" t="str">
        <f>IF(+ASISTENCIA!F155="","",ASISTENCIA!F155)</f>
        <v/>
      </c>
      <c r="G154" s="121" t="str">
        <f>IF(+ASISTENCIA!G155="","",ASISTENCIA!G155)</f>
        <v/>
      </c>
      <c r="H154" s="65" t="str">
        <f>IF(+ASISTENCIA!H155="","",ASISTENCIA!H155)</f>
        <v/>
      </c>
      <c r="I154" s="70"/>
      <c r="J154" s="133">
        <f>ASISTENCIA!AQ155</f>
        <v>0</v>
      </c>
      <c r="K154" s="70"/>
      <c r="L154" s="65">
        <f>ASISTENCIA!AR155</f>
        <v>0</v>
      </c>
      <c r="M154" s="65">
        <f>ASISTENCIA!AS155</f>
        <v>0</v>
      </c>
      <c r="N154" s="65">
        <f>ASISTENCIA!AU155</f>
        <v>0</v>
      </c>
      <c r="O154" s="70"/>
      <c r="P154" s="65">
        <f>ASISTENCIA!AV155</f>
        <v>0</v>
      </c>
      <c r="Q154" s="70"/>
      <c r="R154" s="65">
        <f>ASISTENCIA!AT155</f>
        <v>0</v>
      </c>
      <c r="S154" s="144"/>
      <c r="T154" s="65">
        <f>ASISTENCIA!AW155</f>
        <v>0</v>
      </c>
      <c r="U154" s="65"/>
      <c r="V154" s="144"/>
      <c r="W154" s="65"/>
      <c r="X154" s="65"/>
      <c r="Y154" s="144"/>
      <c r="Z154" s="65"/>
      <c r="AA154" s="144"/>
      <c r="AB154" s="267"/>
      <c r="AC154" s="227"/>
      <c r="AD154" s="227"/>
      <c r="AE154" s="227"/>
      <c r="AF154" s="227"/>
      <c r="AG154" s="227"/>
      <c r="AH154" s="227"/>
      <c r="AI154" s="227"/>
      <c r="AJ154" s="228"/>
      <c r="AK154" s="63" t="str">
        <f t="shared" si="1"/>
        <v/>
      </c>
      <c r="AL154" s="159"/>
      <c r="AM154" s="105"/>
      <c r="AN154" s="105"/>
      <c r="AO154" s="105"/>
      <c r="AP154" s="105"/>
    </row>
    <row r="155" spans="1:42" ht="15.75" hidden="1" customHeight="1">
      <c r="A155" s="119" t="str">
        <f>IF(+ASISTENCIA!A156="","",ASISTENCIA!A156)</f>
        <v/>
      </c>
      <c r="B155" s="60"/>
      <c r="C155" s="117"/>
      <c r="D155" s="120" t="str">
        <f>IF(+ASISTENCIA!D156="","",ASISTENCIA!D156)</f>
        <v/>
      </c>
      <c r="E155" s="63" t="str">
        <f>IF(+ASISTENCIA!E156="","",ASISTENCIA!E156)</f>
        <v/>
      </c>
      <c r="F155" s="121" t="str">
        <f>IF(+ASISTENCIA!F156="","",ASISTENCIA!F156)</f>
        <v/>
      </c>
      <c r="G155" s="121" t="str">
        <f>IF(+ASISTENCIA!G156="","",ASISTENCIA!G156)</f>
        <v/>
      </c>
      <c r="H155" s="65" t="str">
        <f>IF(+ASISTENCIA!H156="","",ASISTENCIA!H156)</f>
        <v/>
      </c>
      <c r="I155" s="70"/>
      <c r="J155" s="133">
        <f>ASISTENCIA!AQ156</f>
        <v>0</v>
      </c>
      <c r="K155" s="70"/>
      <c r="L155" s="65">
        <f>ASISTENCIA!AR156</f>
        <v>0</v>
      </c>
      <c r="M155" s="65">
        <f>ASISTENCIA!AS156</f>
        <v>0</v>
      </c>
      <c r="N155" s="65">
        <f>ASISTENCIA!AU156</f>
        <v>0</v>
      </c>
      <c r="O155" s="70"/>
      <c r="P155" s="65">
        <f>ASISTENCIA!AV156</f>
        <v>0</v>
      </c>
      <c r="Q155" s="70"/>
      <c r="R155" s="65">
        <f>ASISTENCIA!AT156</f>
        <v>0</v>
      </c>
      <c r="S155" s="144"/>
      <c r="T155" s="65">
        <f>ASISTENCIA!AW156</f>
        <v>0</v>
      </c>
      <c r="U155" s="65"/>
      <c r="V155" s="144"/>
      <c r="W155" s="65"/>
      <c r="X155" s="65"/>
      <c r="Y155" s="144"/>
      <c r="Z155" s="65"/>
      <c r="AA155" s="144"/>
      <c r="AB155" s="267"/>
      <c r="AC155" s="227"/>
      <c r="AD155" s="227"/>
      <c r="AE155" s="227"/>
      <c r="AF155" s="227"/>
      <c r="AG155" s="227"/>
      <c r="AH155" s="227"/>
      <c r="AI155" s="227"/>
      <c r="AJ155" s="228"/>
      <c r="AK155" s="63" t="str">
        <f t="shared" si="1"/>
        <v/>
      </c>
      <c r="AL155" s="159"/>
      <c r="AM155" s="105"/>
      <c r="AN155" s="105"/>
      <c r="AO155" s="105"/>
      <c r="AP155" s="105"/>
    </row>
    <row r="156" spans="1:42" ht="15.75" hidden="1" customHeight="1">
      <c r="A156" s="119" t="str">
        <f>IF(+ASISTENCIA!A157="","",ASISTENCIA!A157)</f>
        <v/>
      </c>
      <c r="B156" s="60"/>
      <c r="C156" s="117"/>
      <c r="D156" s="120" t="str">
        <f>IF(+ASISTENCIA!D157="","",ASISTENCIA!D157)</f>
        <v/>
      </c>
      <c r="E156" s="63" t="str">
        <f>IF(+ASISTENCIA!E157="","",ASISTENCIA!E157)</f>
        <v/>
      </c>
      <c r="F156" s="121" t="str">
        <f>IF(+ASISTENCIA!F157="","",ASISTENCIA!F157)</f>
        <v/>
      </c>
      <c r="G156" s="121" t="str">
        <f>IF(+ASISTENCIA!G157="","",ASISTENCIA!G157)</f>
        <v/>
      </c>
      <c r="H156" s="65" t="str">
        <f>IF(+ASISTENCIA!H157="","",ASISTENCIA!H157)</f>
        <v/>
      </c>
      <c r="I156" s="70"/>
      <c r="J156" s="133">
        <f>ASISTENCIA!AQ157</f>
        <v>0</v>
      </c>
      <c r="K156" s="70"/>
      <c r="L156" s="65">
        <f>ASISTENCIA!AR157</f>
        <v>0</v>
      </c>
      <c r="M156" s="65">
        <f>ASISTENCIA!AS157</f>
        <v>0</v>
      </c>
      <c r="N156" s="65">
        <f>ASISTENCIA!AU157</f>
        <v>0</v>
      </c>
      <c r="O156" s="70"/>
      <c r="P156" s="65">
        <f>ASISTENCIA!AV157</f>
        <v>0</v>
      </c>
      <c r="Q156" s="70"/>
      <c r="R156" s="65">
        <f>ASISTENCIA!AT157</f>
        <v>0</v>
      </c>
      <c r="S156" s="144"/>
      <c r="T156" s="65">
        <f>ASISTENCIA!AW157</f>
        <v>0</v>
      </c>
      <c r="U156" s="65"/>
      <c r="V156" s="144"/>
      <c r="W156" s="65"/>
      <c r="X156" s="65"/>
      <c r="Y156" s="144"/>
      <c r="Z156" s="65"/>
      <c r="AA156" s="144"/>
      <c r="AB156" s="267"/>
      <c r="AC156" s="227"/>
      <c r="AD156" s="227"/>
      <c r="AE156" s="227"/>
      <c r="AF156" s="227"/>
      <c r="AG156" s="227"/>
      <c r="AH156" s="227"/>
      <c r="AI156" s="227"/>
      <c r="AJ156" s="228"/>
      <c r="AK156" s="63" t="str">
        <f t="shared" si="1"/>
        <v/>
      </c>
      <c r="AL156" s="159"/>
      <c r="AM156" s="105"/>
      <c r="AN156" s="105"/>
      <c r="AO156" s="105"/>
      <c r="AP156" s="105"/>
    </row>
    <row r="157" spans="1:42" ht="15.75" hidden="1" customHeight="1">
      <c r="A157" s="119" t="str">
        <f>IF(+ASISTENCIA!A158="","",ASISTENCIA!A158)</f>
        <v/>
      </c>
      <c r="B157" s="60"/>
      <c r="C157" s="117"/>
      <c r="D157" s="120" t="str">
        <f>IF(+ASISTENCIA!D158="","",ASISTENCIA!D158)</f>
        <v/>
      </c>
      <c r="E157" s="63" t="str">
        <f>IF(+ASISTENCIA!E158="","",ASISTENCIA!E158)</f>
        <v/>
      </c>
      <c r="F157" s="121" t="str">
        <f>IF(+ASISTENCIA!F158="","",ASISTENCIA!F158)</f>
        <v/>
      </c>
      <c r="G157" s="121" t="str">
        <f>IF(+ASISTENCIA!G158="","",ASISTENCIA!G158)</f>
        <v/>
      </c>
      <c r="H157" s="65" t="str">
        <f>IF(+ASISTENCIA!H158="","",ASISTENCIA!H158)</f>
        <v/>
      </c>
      <c r="I157" s="70"/>
      <c r="J157" s="133">
        <f>ASISTENCIA!AQ158</f>
        <v>0</v>
      </c>
      <c r="K157" s="70"/>
      <c r="L157" s="65">
        <f>ASISTENCIA!AR158</f>
        <v>0</v>
      </c>
      <c r="M157" s="65">
        <f>ASISTENCIA!AS158</f>
        <v>0</v>
      </c>
      <c r="N157" s="65">
        <f>ASISTENCIA!AU158</f>
        <v>0</v>
      </c>
      <c r="O157" s="70"/>
      <c r="P157" s="65">
        <f>ASISTENCIA!AV158</f>
        <v>0</v>
      </c>
      <c r="Q157" s="70"/>
      <c r="R157" s="65">
        <f>ASISTENCIA!AT158</f>
        <v>0</v>
      </c>
      <c r="S157" s="144"/>
      <c r="T157" s="65">
        <f>ASISTENCIA!AW158</f>
        <v>0</v>
      </c>
      <c r="U157" s="65"/>
      <c r="V157" s="144"/>
      <c r="W157" s="65"/>
      <c r="X157" s="65"/>
      <c r="Y157" s="144"/>
      <c r="Z157" s="65"/>
      <c r="AA157" s="144"/>
      <c r="AB157" s="267"/>
      <c r="AC157" s="227"/>
      <c r="AD157" s="227"/>
      <c r="AE157" s="227"/>
      <c r="AF157" s="227"/>
      <c r="AG157" s="227"/>
      <c r="AH157" s="227"/>
      <c r="AI157" s="227"/>
      <c r="AJ157" s="228"/>
      <c r="AK157" s="63" t="str">
        <f t="shared" si="1"/>
        <v/>
      </c>
      <c r="AL157" s="159"/>
      <c r="AM157" s="105"/>
      <c r="AN157" s="105"/>
      <c r="AO157" s="105"/>
      <c r="AP157" s="105"/>
    </row>
    <row r="158" spans="1:42" ht="15.75" hidden="1" customHeight="1">
      <c r="A158" s="119" t="str">
        <f>IF(+ASISTENCIA!A159="","",ASISTENCIA!A159)</f>
        <v/>
      </c>
      <c r="B158" s="60"/>
      <c r="C158" s="117"/>
      <c r="D158" s="120" t="str">
        <f>IF(+ASISTENCIA!D159="","",ASISTENCIA!D159)</f>
        <v/>
      </c>
      <c r="E158" s="63" t="str">
        <f>IF(+ASISTENCIA!E159="","",ASISTENCIA!E159)</f>
        <v/>
      </c>
      <c r="F158" s="121" t="str">
        <f>IF(+ASISTENCIA!F159="","",ASISTENCIA!F159)</f>
        <v/>
      </c>
      <c r="G158" s="121" t="str">
        <f>IF(+ASISTENCIA!G159="","",ASISTENCIA!G159)</f>
        <v/>
      </c>
      <c r="H158" s="65" t="str">
        <f>IF(+ASISTENCIA!H159="","",ASISTENCIA!H159)</f>
        <v/>
      </c>
      <c r="I158" s="70"/>
      <c r="J158" s="133">
        <f>ASISTENCIA!AQ159</f>
        <v>0</v>
      </c>
      <c r="K158" s="70"/>
      <c r="L158" s="65">
        <f>ASISTENCIA!AR159</f>
        <v>0</v>
      </c>
      <c r="M158" s="65">
        <f>ASISTENCIA!AS159</f>
        <v>0</v>
      </c>
      <c r="N158" s="65">
        <f>ASISTENCIA!AU159</f>
        <v>0</v>
      </c>
      <c r="O158" s="70"/>
      <c r="P158" s="65">
        <f>ASISTENCIA!AV159</f>
        <v>0</v>
      </c>
      <c r="Q158" s="70"/>
      <c r="R158" s="65">
        <f>ASISTENCIA!AT159</f>
        <v>0</v>
      </c>
      <c r="S158" s="144"/>
      <c r="T158" s="65">
        <f>ASISTENCIA!AW159</f>
        <v>0</v>
      </c>
      <c r="U158" s="65"/>
      <c r="V158" s="144"/>
      <c r="W158" s="65"/>
      <c r="X158" s="65"/>
      <c r="Y158" s="144"/>
      <c r="Z158" s="65"/>
      <c r="AA158" s="144"/>
      <c r="AB158" s="267"/>
      <c r="AC158" s="227"/>
      <c r="AD158" s="227"/>
      <c r="AE158" s="227"/>
      <c r="AF158" s="227"/>
      <c r="AG158" s="227"/>
      <c r="AH158" s="227"/>
      <c r="AI158" s="227"/>
      <c r="AJ158" s="228"/>
      <c r="AK158" s="63" t="str">
        <f t="shared" si="1"/>
        <v/>
      </c>
      <c r="AL158" s="159"/>
      <c r="AM158" s="105"/>
      <c r="AN158" s="105"/>
      <c r="AO158" s="105"/>
      <c r="AP158" s="105"/>
    </row>
    <row r="159" spans="1:42" ht="15.75" hidden="1" customHeight="1">
      <c r="A159" s="119" t="str">
        <f>IF(+ASISTENCIA!A160="","",ASISTENCIA!A160)</f>
        <v/>
      </c>
      <c r="B159" s="60"/>
      <c r="C159" s="117"/>
      <c r="D159" s="120" t="str">
        <f>IF(+ASISTENCIA!D160="","",ASISTENCIA!D160)</f>
        <v/>
      </c>
      <c r="E159" s="63" t="str">
        <f>IF(+ASISTENCIA!E160="","",ASISTENCIA!E160)</f>
        <v/>
      </c>
      <c r="F159" s="121" t="str">
        <f>IF(+ASISTENCIA!F160="","",ASISTENCIA!F160)</f>
        <v/>
      </c>
      <c r="G159" s="121" t="str">
        <f>IF(+ASISTENCIA!G160="","",ASISTENCIA!G160)</f>
        <v/>
      </c>
      <c r="H159" s="65" t="str">
        <f>IF(+ASISTENCIA!H160="","",ASISTENCIA!H160)</f>
        <v/>
      </c>
      <c r="I159" s="70"/>
      <c r="J159" s="133">
        <f>ASISTENCIA!AQ160</f>
        <v>0</v>
      </c>
      <c r="K159" s="70"/>
      <c r="L159" s="65">
        <f>ASISTENCIA!AR160</f>
        <v>0</v>
      </c>
      <c r="M159" s="65">
        <f>ASISTENCIA!AS160</f>
        <v>0</v>
      </c>
      <c r="N159" s="65">
        <f>ASISTENCIA!AU160</f>
        <v>0</v>
      </c>
      <c r="O159" s="70"/>
      <c r="P159" s="65">
        <f>ASISTENCIA!AV160</f>
        <v>0</v>
      </c>
      <c r="Q159" s="70"/>
      <c r="R159" s="65">
        <f>ASISTENCIA!AT160</f>
        <v>0</v>
      </c>
      <c r="S159" s="144"/>
      <c r="T159" s="65">
        <f>ASISTENCIA!AW160</f>
        <v>0</v>
      </c>
      <c r="U159" s="65"/>
      <c r="V159" s="144"/>
      <c r="W159" s="65"/>
      <c r="X159" s="65"/>
      <c r="Y159" s="144"/>
      <c r="Z159" s="65"/>
      <c r="AA159" s="144"/>
      <c r="AB159" s="267"/>
      <c r="AC159" s="227"/>
      <c r="AD159" s="227"/>
      <c r="AE159" s="227"/>
      <c r="AF159" s="227"/>
      <c r="AG159" s="227"/>
      <c r="AH159" s="227"/>
      <c r="AI159" s="227"/>
      <c r="AJ159" s="228"/>
      <c r="AK159" s="63" t="str">
        <f t="shared" si="1"/>
        <v/>
      </c>
      <c r="AL159" s="159"/>
      <c r="AM159" s="105"/>
      <c r="AN159" s="105"/>
      <c r="AO159" s="105"/>
      <c r="AP159" s="105"/>
    </row>
    <row r="160" spans="1:42" ht="15.75" hidden="1" customHeight="1">
      <c r="A160" s="119" t="str">
        <f>IF(+ASISTENCIA!A161="","",ASISTENCIA!A161)</f>
        <v/>
      </c>
      <c r="B160" s="60"/>
      <c r="C160" s="117"/>
      <c r="D160" s="120" t="str">
        <f>IF(+ASISTENCIA!D161="","",ASISTENCIA!D161)</f>
        <v/>
      </c>
      <c r="E160" s="63" t="str">
        <f>IF(+ASISTENCIA!E161="","",ASISTENCIA!E161)</f>
        <v/>
      </c>
      <c r="F160" s="121" t="str">
        <f>IF(+ASISTENCIA!F161="","",ASISTENCIA!F161)</f>
        <v/>
      </c>
      <c r="G160" s="121" t="str">
        <f>IF(+ASISTENCIA!G161="","",ASISTENCIA!G161)</f>
        <v/>
      </c>
      <c r="H160" s="65" t="str">
        <f>IF(+ASISTENCIA!H161="","",ASISTENCIA!H161)</f>
        <v/>
      </c>
      <c r="I160" s="70"/>
      <c r="J160" s="133">
        <f>ASISTENCIA!AQ161</f>
        <v>0</v>
      </c>
      <c r="K160" s="70"/>
      <c r="L160" s="65">
        <f>ASISTENCIA!AR161</f>
        <v>0</v>
      </c>
      <c r="M160" s="65">
        <f>ASISTENCIA!AS161</f>
        <v>0</v>
      </c>
      <c r="N160" s="65">
        <f>ASISTENCIA!AU161</f>
        <v>0</v>
      </c>
      <c r="O160" s="70"/>
      <c r="P160" s="65">
        <f>ASISTENCIA!AV161</f>
        <v>0</v>
      </c>
      <c r="Q160" s="70"/>
      <c r="R160" s="65">
        <f>ASISTENCIA!AT161</f>
        <v>0</v>
      </c>
      <c r="S160" s="144"/>
      <c r="T160" s="65">
        <f>ASISTENCIA!AW161</f>
        <v>0</v>
      </c>
      <c r="U160" s="65"/>
      <c r="V160" s="144"/>
      <c r="W160" s="65"/>
      <c r="X160" s="65"/>
      <c r="Y160" s="144"/>
      <c r="Z160" s="65"/>
      <c r="AA160" s="144"/>
      <c r="AB160" s="267"/>
      <c r="AC160" s="227"/>
      <c r="AD160" s="227"/>
      <c r="AE160" s="227"/>
      <c r="AF160" s="227"/>
      <c r="AG160" s="227"/>
      <c r="AH160" s="227"/>
      <c r="AI160" s="227"/>
      <c r="AJ160" s="228"/>
      <c r="AK160" s="63" t="str">
        <f t="shared" si="1"/>
        <v/>
      </c>
      <c r="AL160" s="159"/>
      <c r="AM160" s="105"/>
      <c r="AN160" s="105"/>
      <c r="AO160" s="105"/>
      <c r="AP160" s="105"/>
    </row>
    <row r="161" spans="1:42" ht="15.75" hidden="1" customHeight="1">
      <c r="A161" s="119" t="str">
        <f>IF(+ASISTENCIA!A162="","",ASISTENCIA!A162)</f>
        <v/>
      </c>
      <c r="B161" s="60"/>
      <c r="C161" s="117"/>
      <c r="D161" s="120" t="str">
        <f>IF(+ASISTENCIA!D162="","",ASISTENCIA!D162)</f>
        <v/>
      </c>
      <c r="E161" s="63" t="str">
        <f>IF(+ASISTENCIA!E162="","",ASISTENCIA!E162)</f>
        <v/>
      </c>
      <c r="F161" s="121" t="str">
        <f>IF(+ASISTENCIA!F162="","",ASISTENCIA!F162)</f>
        <v/>
      </c>
      <c r="G161" s="121" t="str">
        <f>IF(+ASISTENCIA!G162="","",ASISTENCIA!G162)</f>
        <v/>
      </c>
      <c r="H161" s="65" t="str">
        <f>IF(+ASISTENCIA!H162="","",ASISTENCIA!H162)</f>
        <v/>
      </c>
      <c r="I161" s="70"/>
      <c r="J161" s="133">
        <f>ASISTENCIA!AQ162</f>
        <v>0</v>
      </c>
      <c r="K161" s="70"/>
      <c r="L161" s="65">
        <f>ASISTENCIA!AR162</f>
        <v>0</v>
      </c>
      <c r="M161" s="65">
        <f>ASISTENCIA!AS162</f>
        <v>0</v>
      </c>
      <c r="N161" s="65">
        <f>ASISTENCIA!AU162</f>
        <v>0</v>
      </c>
      <c r="O161" s="70"/>
      <c r="P161" s="65">
        <f>ASISTENCIA!AV162</f>
        <v>0</v>
      </c>
      <c r="Q161" s="70"/>
      <c r="R161" s="65">
        <f>ASISTENCIA!AT162</f>
        <v>0</v>
      </c>
      <c r="S161" s="144"/>
      <c r="T161" s="65">
        <f>ASISTENCIA!AW162</f>
        <v>0</v>
      </c>
      <c r="U161" s="65"/>
      <c r="V161" s="144"/>
      <c r="W161" s="65"/>
      <c r="X161" s="65"/>
      <c r="Y161" s="144"/>
      <c r="Z161" s="65"/>
      <c r="AA161" s="144"/>
      <c r="AB161" s="267"/>
      <c r="AC161" s="227"/>
      <c r="AD161" s="227"/>
      <c r="AE161" s="227"/>
      <c r="AF161" s="227"/>
      <c r="AG161" s="227"/>
      <c r="AH161" s="227"/>
      <c r="AI161" s="227"/>
      <c r="AJ161" s="228"/>
      <c r="AK161" s="63" t="str">
        <f t="shared" si="1"/>
        <v/>
      </c>
      <c r="AL161" s="159"/>
      <c r="AM161" s="105"/>
      <c r="AN161" s="105"/>
      <c r="AO161" s="105"/>
      <c r="AP161" s="105"/>
    </row>
    <row r="162" spans="1:42" ht="15.75" hidden="1" customHeight="1">
      <c r="A162" s="119" t="str">
        <f>IF(+ASISTENCIA!A163="","",ASISTENCIA!A163)</f>
        <v/>
      </c>
      <c r="B162" s="60" t="str">
        <f>IF(LEN(C162)&gt;0,VLOOKUP($F$6,DATA!$A:$S,2,FALSE),"")</f>
        <v/>
      </c>
      <c r="C162" s="117" t="str">
        <f>IF(LEN(E162)&gt;0,$G$5,"")</f>
        <v/>
      </c>
      <c r="D162" s="120" t="str">
        <f>IF(+ASISTENCIA!D163="","",ASISTENCIA!D163)</f>
        <v/>
      </c>
      <c r="E162" s="63" t="str">
        <f>IF(+ASISTENCIA!E163="","",ASISTENCIA!E163)</f>
        <v/>
      </c>
      <c r="F162" s="121" t="str">
        <f>IF(+ASISTENCIA!F163="","",ASISTENCIA!F163)</f>
        <v/>
      </c>
      <c r="G162" s="121" t="str">
        <f>IF(+ASISTENCIA!G163="","",ASISTENCIA!G163)</f>
        <v/>
      </c>
      <c r="H162" s="65" t="str">
        <f>IF(+ASISTENCIA!H163="","",ASISTENCIA!H163)</f>
        <v/>
      </c>
      <c r="I162" s="70"/>
      <c r="J162" s="133">
        <f>ASISTENCIA!AQ163</f>
        <v>0</v>
      </c>
      <c r="K162" s="70"/>
      <c r="L162" s="65">
        <f>ASISTENCIA!AR163</f>
        <v>0</v>
      </c>
      <c r="M162" s="65">
        <f>ASISTENCIA!AS163</f>
        <v>0</v>
      </c>
      <c r="N162" s="65">
        <f>ASISTENCIA!AU163</f>
        <v>0</v>
      </c>
      <c r="O162" s="70"/>
      <c r="P162" s="65">
        <f>ASISTENCIA!AV163</f>
        <v>0</v>
      </c>
      <c r="Q162" s="70"/>
      <c r="R162" s="65">
        <f>ASISTENCIA!AT163</f>
        <v>0</v>
      </c>
      <c r="S162" s="144"/>
      <c r="T162" s="65">
        <f>ASISTENCIA!AW163</f>
        <v>0</v>
      </c>
      <c r="U162" s="65"/>
      <c r="V162" s="144"/>
      <c r="W162" s="65"/>
      <c r="X162" s="65"/>
      <c r="Y162" s="144"/>
      <c r="Z162" s="65"/>
      <c r="AA162" s="144"/>
      <c r="AB162" s="268"/>
      <c r="AC162" s="227"/>
      <c r="AD162" s="227"/>
      <c r="AE162" s="227"/>
      <c r="AF162" s="227"/>
      <c r="AG162" s="227"/>
      <c r="AH162" s="227"/>
      <c r="AI162" s="227"/>
      <c r="AJ162" s="228"/>
      <c r="AK162" s="63" t="str">
        <f t="shared" si="1"/>
        <v/>
      </c>
      <c r="AL162" s="159"/>
      <c r="AM162" s="105"/>
      <c r="AN162" s="105"/>
      <c r="AO162" s="105"/>
      <c r="AP162" s="105"/>
    </row>
    <row r="163" spans="1:42" ht="14.25" customHeight="1">
      <c r="A163" s="160" t="s">
        <v>128</v>
      </c>
      <c r="B163" s="31"/>
      <c r="C163" s="71"/>
      <c r="D163" s="71"/>
      <c r="E163" s="71"/>
      <c r="F163" s="72"/>
      <c r="G163" s="71"/>
      <c r="H163" s="71"/>
      <c r="I163" s="71"/>
      <c r="J163" s="71"/>
      <c r="K163" s="71"/>
      <c r="L163" s="71"/>
      <c r="M163" s="71"/>
      <c r="N163" s="71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71"/>
      <c r="AD163" s="169"/>
      <c r="AE163" s="169"/>
      <c r="AF163" s="169"/>
      <c r="AG163" s="169"/>
      <c r="AH163" s="169"/>
      <c r="AI163" s="169"/>
      <c r="AJ163" s="169"/>
      <c r="AK163" s="71"/>
      <c r="AL163" s="71"/>
      <c r="AM163" s="71"/>
      <c r="AN163" s="71"/>
      <c r="AO163" s="71"/>
      <c r="AP163" s="71"/>
    </row>
    <row r="164" spans="1:42" ht="14.25" customHeight="1">
      <c r="A164" s="161" t="s">
        <v>129</v>
      </c>
      <c r="B164" s="31"/>
      <c r="C164" s="162"/>
      <c r="D164" s="163"/>
      <c r="E164" s="163"/>
      <c r="F164" s="33"/>
      <c r="G164" s="71"/>
      <c r="H164" s="71"/>
      <c r="I164" s="71"/>
      <c r="J164" s="71"/>
      <c r="K164" s="71"/>
      <c r="L164" s="71"/>
      <c r="M164" s="71"/>
      <c r="N164" s="71"/>
      <c r="O164" s="248"/>
      <c r="P164" s="249"/>
      <c r="Q164" s="249"/>
      <c r="R164" s="249"/>
      <c r="S164" s="249"/>
      <c r="T164" s="249"/>
      <c r="U164" s="250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05"/>
      <c r="AL164" s="172"/>
      <c r="AM164" s="105"/>
      <c r="AN164" s="105"/>
      <c r="AO164" s="105"/>
      <c r="AP164" s="105"/>
    </row>
    <row r="165" spans="1:42" ht="14.25" customHeight="1">
      <c r="A165" s="164"/>
      <c r="B165" s="31"/>
      <c r="C165" s="165"/>
      <c r="D165" s="163"/>
      <c r="E165" s="163"/>
      <c r="F165" s="72"/>
      <c r="G165" s="71"/>
      <c r="H165" s="71"/>
      <c r="I165" s="71"/>
      <c r="J165" s="71"/>
      <c r="K165" s="71"/>
      <c r="L165" s="71"/>
      <c r="M165" s="71"/>
      <c r="N165" s="71"/>
      <c r="O165" s="251"/>
      <c r="P165" s="212"/>
      <c r="Q165" s="212"/>
      <c r="R165" s="212"/>
      <c r="S165" s="212"/>
      <c r="T165" s="212"/>
      <c r="U165" s="252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31"/>
      <c r="AL165" s="172" t="s">
        <v>91</v>
      </c>
      <c r="AM165" s="105"/>
      <c r="AN165" s="105"/>
      <c r="AO165" s="105"/>
      <c r="AP165" s="105"/>
    </row>
    <row r="166" spans="1:42" ht="14.25" customHeight="1">
      <c r="A166" s="164"/>
      <c r="B166" s="31"/>
      <c r="C166" s="166"/>
      <c r="D166" s="163"/>
      <c r="E166" s="163"/>
      <c r="F166" s="72"/>
      <c r="G166" s="71"/>
      <c r="H166" s="71"/>
      <c r="I166" s="71"/>
      <c r="J166" s="71"/>
      <c r="K166" s="71"/>
      <c r="L166" s="71"/>
      <c r="M166" s="71"/>
      <c r="N166" s="71"/>
      <c r="O166" s="251"/>
      <c r="P166" s="212"/>
      <c r="Q166" s="212"/>
      <c r="R166" s="212"/>
      <c r="S166" s="212"/>
      <c r="T166" s="212"/>
      <c r="U166" s="252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31"/>
      <c r="AL166" s="172" t="s">
        <v>92</v>
      </c>
      <c r="AM166" s="105"/>
      <c r="AN166" s="105"/>
      <c r="AO166" s="105"/>
      <c r="AP166" s="105"/>
    </row>
    <row r="167" spans="1:42" ht="14.25" customHeight="1">
      <c r="A167" s="164"/>
      <c r="B167" s="31"/>
      <c r="C167" s="167"/>
      <c r="D167" s="163"/>
      <c r="E167" s="163"/>
      <c r="F167" s="72"/>
      <c r="G167" s="71"/>
      <c r="H167" s="71"/>
      <c r="I167" s="71"/>
      <c r="J167" s="71"/>
      <c r="K167" s="71"/>
      <c r="L167" s="71"/>
      <c r="M167" s="71"/>
      <c r="N167" s="71"/>
      <c r="O167" s="251"/>
      <c r="P167" s="212"/>
      <c r="Q167" s="212"/>
      <c r="R167" s="212"/>
      <c r="S167" s="212"/>
      <c r="T167" s="212"/>
      <c r="U167" s="252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31"/>
      <c r="AL167" s="172" t="s">
        <v>95</v>
      </c>
      <c r="AM167" s="105"/>
      <c r="AN167" s="105"/>
      <c r="AO167" s="105"/>
      <c r="AP167" s="105"/>
    </row>
    <row r="168" spans="1:42" ht="14.25" customHeight="1">
      <c r="A168" s="164"/>
      <c r="B168" s="31"/>
      <c r="C168" s="168"/>
      <c r="D168" s="163"/>
      <c r="E168" s="163"/>
      <c r="F168" s="72"/>
      <c r="G168" s="71"/>
      <c r="H168" s="71"/>
      <c r="I168" s="71"/>
      <c r="J168" s="71"/>
      <c r="K168" s="71"/>
      <c r="L168" s="71"/>
      <c r="M168" s="71"/>
      <c r="N168" s="71"/>
      <c r="O168" s="251"/>
      <c r="P168" s="212"/>
      <c r="Q168" s="212"/>
      <c r="R168" s="212"/>
      <c r="S168" s="212"/>
      <c r="T168" s="212"/>
      <c r="U168" s="252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71"/>
      <c r="AL168" s="71"/>
      <c r="AM168" s="71"/>
      <c r="AN168" s="71"/>
      <c r="AO168" s="71"/>
      <c r="AP168" s="71"/>
    </row>
    <row r="169" spans="1:42" ht="14.25" customHeight="1">
      <c r="A169" s="164"/>
      <c r="B169" s="31"/>
      <c r="C169" s="71"/>
      <c r="D169" s="163"/>
      <c r="E169" s="163"/>
      <c r="F169" s="72"/>
      <c r="G169" s="71"/>
      <c r="H169" s="71"/>
      <c r="I169" s="71"/>
      <c r="J169" s="71"/>
      <c r="K169" s="71"/>
      <c r="L169" s="71"/>
      <c r="M169" s="71"/>
      <c r="N169" s="71"/>
      <c r="O169" s="253"/>
      <c r="P169" s="254"/>
      <c r="Q169" s="254"/>
      <c r="R169" s="254"/>
      <c r="S169" s="254"/>
      <c r="T169" s="254"/>
      <c r="U169" s="255"/>
      <c r="V169" s="170"/>
      <c r="W169" s="170"/>
      <c r="X169" s="170"/>
      <c r="Y169" s="170"/>
      <c r="Z169" s="170"/>
      <c r="AA169" s="170"/>
      <c r="AB169" s="170"/>
      <c r="AC169" s="170"/>
      <c r="AD169" s="169"/>
      <c r="AE169" s="169"/>
      <c r="AF169" s="169"/>
      <c r="AG169" s="169"/>
      <c r="AH169" s="169"/>
      <c r="AI169" s="169"/>
      <c r="AJ169" s="169"/>
      <c r="AK169" s="71"/>
      <c r="AL169" s="71"/>
      <c r="AM169" s="71"/>
      <c r="AN169" s="71"/>
      <c r="AO169" s="71"/>
      <c r="AP169" s="71"/>
    </row>
    <row r="170" spans="1:42" ht="14.25" customHeight="1">
      <c r="A170" s="164"/>
      <c r="B170" s="31"/>
      <c r="C170" s="71"/>
      <c r="D170" s="163"/>
      <c r="E170" s="163"/>
      <c r="F170" s="72"/>
      <c r="G170" s="71"/>
      <c r="H170" s="71"/>
      <c r="I170" s="71"/>
      <c r="J170" s="71"/>
      <c r="K170" s="71"/>
      <c r="L170" s="71"/>
      <c r="M170" s="71"/>
      <c r="N170" s="71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71"/>
      <c r="AL170" s="71"/>
      <c r="AM170" s="71"/>
      <c r="AN170" s="71"/>
      <c r="AO170" s="71"/>
      <c r="AP170" s="71"/>
    </row>
    <row r="171" spans="1:42" ht="14.25" customHeight="1">
      <c r="A171" s="164"/>
      <c r="B171" s="71"/>
      <c r="C171" s="71"/>
      <c r="D171" s="163"/>
      <c r="E171" s="163"/>
      <c r="F171" s="72"/>
      <c r="G171" s="71"/>
      <c r="H171" s="71"/>
      <c r="I171" s="71"/>
      <c r="J171" s="71"/>
      <c r="K171" s="71"/>
      <c r="L171" s="71"/>
      <c r="M171" s="71"/>
      <c r="N171" s="71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71"/>
      <c r="AL171" s="71"/>
      <c r="AM171" s="71"/>
      <c r="AN171" s="71"/>
      <c r="AO171" s="71"/>
      <c r="AP171" s="71"/>
    </row>
    <row r="172" spans="1:42" ht="12.75" customHeight="1">
      <c r="A172" s="71"/>
      <c r="B172" s="71"/>
      <c r="C172" s="71"/>
      <c r="D172" s="71"/>
      <c r="E172" s="71"/>
      <c r="F172" s="72"/>
      <c r="G172" s="71"/>
      <c r="H172" s="71"/>
      <c r="I172" s="71"/>
      <c r="J172" s="71"/>
      <c r="K172" s="71"/>
      <c r="L172" s="71"/>
      <c r="M172" s="71"/>
      <c r="N172" s="71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71"/>
      <c r="AL172" s="71"/>
      <c r="AM172" s="71"/>
      <c r="AN172" s="71"/>
      <c r="AO172" s="71"/>
      <c r="AP172" s="71"/>
    </row>
    <row r="173" spans="1:42" ht="12.75" customHeight="1">
      <c r="A173" s="71"/>
      <c r="B173" s="71"/>
      <c r="C173" s="71"/>
      <c r="D173" s="71"/>
      <c r="E173" s="71"/>
      <c r="F173" s="72"/>
      <c r="G173" s="71"/>
      <c r="H173" s="71"/>
      <c r="I173" s="71"/>
      <c r="J173" s="71"/>
      <c r="K173" s="71"/>
      <c r="L173" s="71"/>
      <c r="M173" s="71"/>
      <c r="N173" s="71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71"/>
      <c r="AL173" s="71"/>
      <c r="AM173" s="71"/>
      <c r="AN173" s="71"/>
      <c r="AO173" s="71"/>
      <c r="AP173" s="71"/>
    </row>
    <row r="174" spans="1:42" ht="12.75" customHeight="1">
      <c r="A174" s="71"/>
      <c r="B174" s="71"/>
      <c r="C174" s="71"/>
      <c r="D174" s="71"/>
      <c r="E174" s="71"/>
      <c r="F174" s="72"/>
      <c r="G174" s="71"/>
      <c r="H174" s="71"/>
      <c r="I174" s="71"/>
      <c r="J174" s="71"/>
      <c r="K174" s="71"/>
      <c r="L174" s="71"/>
      <c r="M174" s="71"/>
      <c r="N174" s="71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71"/>
      <c r="AL174" s="71"/>
      <c r="AM174" s="71"/>
      <c r="AN174" s="71"/>
      <c r="AO174" s="71"/>
      <c r="AP174" s="71"/>
    </row>
    <row r="175" spans="1:42" ht="12.75" customHeight="1">
      <c r="A175" s="71"/>
      <c r="B175" s="71"/>
      <c r="C175" s="71"/>
      <c r="D175" s="71"/>
      <c r="E175" s="71"/>
      <c r="F175" s="72"/>
      <c r="G175" s="71"/>
      <c r="H175" s="71"/>
      <c r="I175" s="71"/>
      <c r="J175" s="71"/>
      <c r="K175" s="71"/>
      <c r="L175" s="71"/>
      <c r="M175" s="71"/>
      <c r="N175" s="71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71"/>
      <c r="AL175" s="71"/>
      <c r="AM175" s="71"/>
      <c r="AN175" s="71"/>
      <c r="AO175" s="71"/>
      <c r="AP175" s="71"/>
    </row>
    <row r="176" spans="1:42" ht="12.75" customHeight="1">
      <c r="A176" s="71"/>
      <c r="B176" s="71"/>
      <c r="C176" s="71"/>
      <c r="D176" s="71"/>
      <c r="E176" s="71"/>
      <c r="F176" s="72"/>
      <c r="G176" s="71"/>
      <c r="H176" s="71"/>
      <c r="I176" s="71"/>
      <c r="J176" s="71"/>
      <c r="K176" s="71"/>
      <c r="L176" s="71"/>
      <c r="M176" s="71"/>
      <c r="N176" s="71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71"/>
      <c r="AL176" s="71"/>
      <c r="AM176" s="71"/>
      <c r="AN176" s="71"/>
      <c r="AO176" s="71"/>
      <c r="AP176" s="71"/>
    </row>
    <row r="177" spans="1:42" ht="12.75" customHeight="1">
      <c r="A177" s="71"/>
      <c r="B177" s="71"/>
      <c r="C177" s="71"/>
      <c r="D177" s="71"/>
      <c r="E177" s="71"/>
      <c r="F177" s="72"/>
      <c r="G177" s="71"/>
      <c r="H177" s="71"/>
      <c r="I177" s="71"/>
      <c r="J177" s="71"/>
      <c r="K177" s="71"/>
      <c r="L177" s="71"/>
      <c r="M177" s="71"/>
      <c r="N177" s="71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71"/>
      <c r="AL177" s="71"/>
      <c r="AM177" s="71"/>
      <c r="AN177" s="71"/>
      <c r="AO177" s="71"/>
      <c r="AP177" s="71"/>
    </row>
    <row r="178" spans="1:42" ht="12.75" customHeight="1">
      <c r="A178" s="71"/>
      <c r="B178" s="71"/>
      <c r="C178" s="71"/>
      <c r="D178" s="71"/>
      <c r="E178" s="71"/>
      <c r="F178" s="72"/>
      <c r="G178" s="71"/>
      <c r="H178" s="71"/>
      <c r="I178" s="71"/>
      <c r="J178" s="71"/>
      <c r="K178" s="71"/>
      <c r="L178" s="71"/>
      <c r="M178" s="71"/>
      <c r="N178" s="71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71"/>
      <c r="AL178" s="71"/>
      <c r="AM178" s="71"/>
      <c r="AN178" s="71"/>
      <c r="AO178" s="71"/>
      <c r="AP178" s="71"/>
    </row>
    <row r="179" spans="1:42" ht="12.75" customHeight="1">
      <c r="A179" s="71"/>
      <c r="B179" s="71"/>
      <c r="C179" s="71"/>
      <c r="D179" s="71"/>
      <c r="E179" s="71"/>
      <c r="F179" s="72"/>
      <c r="G179" s="71"/>
      <c r="H179" s="71"/>
      <c r="I179" s="71"/>
      <c r="J179" s="71"/>
      <c r="K179" s="71"/>
      <c r="L179" s="71"/>
      <c r="M179" s="71"/>
      <c r="N179" s="71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71"/>
      <c r="AL179" s="71"/>
      <c r="AM179" s="71"/>
      <c r="AN179" s="71"/>
      <c r="AO179" s="71"/>
      <c r="AP179" s="71"/>
    </row>
    <row r="180" spans="1:42" ht="12.75" customHeight="1">
      <c r="A180" s="71"/>
      <c r="B180" s="71"/>
      <c r="C180" s="71"/>
      <c r="D180" s="71"/>
      <c r="E180" s="71"/>
      <c r="F180" s="72"/>
      <c r="G180" s="71"/>
      <c r="H180" s="71"/>
      <c r="I180" s="71"/>
      <c r="J180" s="71"/>
      <c r="K180" s="71"/>
      <c r="L180" s="71"/>
      <c r="M180" s="71"/>
      <c r="N180" s="71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71"/>
      <c r="AL180" s="71"/>
      <c r="AM180" s="71"/>
      <c r="AN180" s="71"/>
      <c r="AO180" s="71"/>
      <c r="AP180" s="71"/>
    </row>
    <row r="181" spans="1:42" ht="12.75" customHeight="1">
      <c r="A181" s="71"/>
      <c r="B181" s="71"/>
      <c r="C181" s="71"/>
      <c r="D181" s="71"/>
      <c r="E181" s="71"/>
      <c r="F181" s="72"/>
      <c r="G181" s="71"/>
      <c r="H181" s="71"/>
      <c r="I181" s="71"/>
      <c r="J181" s="71"/>
      <c r="K181" s="71"/>
      <c r="L181" s="71"/>
      <c r="M181" s="71"/>
      <c r="N181" s="71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71"/>
      <c r="AL181" s="71"/>
      <c r="AM181" s="71"/>
      <c r="AN181" s="71"/>
      <c r="AO181" s="71"/>
      <c r="AP181" s="71"/>
    </row>
    <row r="182" spans="1:42" ht="12.75" customHeight="1">
      <c r="A182" s="71"/>
      <c r="B182" s="71"/>
      <c r="C182" s="71"/>
      <c r="D182" s="71"/>
      <c r="E182" s="71"/>
      <c r="F182" s="72"/>
      <c r="G182" s="71"/>
      <c r="H182" s="71"/>
      <c r="I182" s="71"/>
      <c r="J182" s="71"/>
      <c r="K182" s="71"/>
      <c r="L182" s="71"/>
      <c r="M182" s="71"/>
      <c r="N182" s="71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71"/>
      <c r="AL182" s="71"/>
      <c r="AM182" s="71"/>
      <c r="AN182" s="71"/>
      <c r="AO182" s="71"/>
      <c r="AP182" s="71"/>
    </row>
    <row r="183" spans="1:42" ht="12.75" customHeight="1">
      <c r="A183" s="71"/>
      <c r="B183" s="71"/>
      <c r="C183" s="71"/>
      <c r="D183" s="71"/>
      <c r="E183" s="71"/>
      <c r="F183" s="72"/>
      <c r="G183" s="71"/>
      <c r="H183" s="71"/>
      <c r="I183" s="71"/>
      <c r="J183" s="71"/>
      <c r="K183" s="71"/>
      <c r="L183" s="71"/>
      <c r="M183" s="71"/>
      <c r="N183" s="71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71"/>
      <c r="AL183" s="71"/>
      <c r="AM183" s="71"/>
      <c r="AN183" s="71"/>
      <c r="AO183" s="71"/>
      <c r="AP183" s="71"/>
    </row>
    <row r="184" spans="1:42" ht="12.75" customHeight="1">
      <c r="A184" s="71"/>
      <c r="B184" s="71"/>
      <c r="C184" s="71"/>
      <c r="D184" s="71"/>
      <c r="E184" s="71"/>
      <c r="F184" s="72"/>
      <c r="G184" s="71"/>
      <c r="H184" s="71"/>
      <c r="I184" s="71"/>
      <c r="J184" s="71"/>
      <c r="K184" s="71"/>
      <c r="L184" s="71"/>
      <c r="M184" s="71"/>
      <c r="N184" s="71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71"/>
      <c r="AL184" s="71"/>
      <c r="AM184" s="71"/>
      <c r="AN184" s="71"/>
      <c r="AO184" s="71"/>
      <c r="AP184" s="71"/>
    </row>
    <row r="185" spans="1:42" ht="12.75" customHeight="1">
      <c r="A185" s="71"/>
      <c r="B185" s="71"/>
      <c r="C185" s="71"/>
      <c r="D185" s="71"/>
      <c r="E185" s="71"/>
      <c r="F185" s="72"/>
      <c r="G185" s="71"/>
      <c r="H185" s="71"/>
      <c r="I185" s="71"/>
      <c r="J185" s="71"/>
      <c r="K185" s="71"/>
      <c r="L185" s="71"/>
      <c r="M185" s="71"/>
      <c r="N185" s="71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71"/>
      <c r="AL185" s="71"/>
      <c r="AM185" s="71"/>
      <c r="AN185" s="71"/>
      <c r="AO185" s="71"/>
      <c r="AP185" s="71"/>
    </row>
    <row r="186" spans="1:42" ht="12.75" customHeight="1">
      <c r="A186" s="71"/>
      <c r="B186" s="71"/>
      <c r="C186" s="71"/>
      <c r="D186" s="71"/>
      <c r="E186" s="71"/>
      <c r="F186" s="72"/>
      <c r="G186" s="71"/>
      <c r="H186" s="71"/>
      <c r="I186" s="71"/>
      <c r="J186" s="71"/>
      <c r="K186" s="71"/>
      <c r="L186" s="71"/>
      <c r="M186" s="71"/>
      <c r="N186" s="71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71"/>
      <c r="AL186" s="71"/>
      <c r="AM186" s="71"/>
      <c r="AN186" s="71"/>
      <c r="AO186" s="71"/>
      <c r="AP186" s="71"/>
    </row>
    <row r="187" spans="1:42" ht="12.75" customHeight="1">
      <c r="A187" s="71"/>
      <c r="B187" s="71"/>
      <c r="C187" s="71"/>
      <c r="D187" s="71"/>
      <c r="E187" s="71"/>
      <c r="F187" s="72"/>
      <c r="G187" s="71"/>
      <c r="H187" s="71"/>
      <c r="I187" s="71"/>
      <c r="J187" s="71"/>
      <c r="K187" s="71"/>
      <c r="L187" s="71"/>
      <c r="M187" s="71"/>
      <c r="N187" s="71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71"/>
      <c r="AL187" s="71"/>
      <c r="AM187" s="71"/>
      <c r="AN187" s="71"/>
      <c r="AO187" s="71"/>
      <c r="AP187" s="71"/>
    </row>
    <row r="188" spans="1:42" ht="12.75" customHeight="1">
      <c r="A188" s="71"/>
      <c r="B188" s="71"/>
      <c r="C188" s="71"/>
      <c r="D188" s="71"/>
      <c r="E188" s="71"/>
      <c r="F188" s="72"/>
      <c r="G188" s="71"/>
      <c r="H188" s="71"/>
      <c r="I188" s="71"/>
      <c r="J188" s="71"/>
      <c r="K188" s="71"/>
      <c r="L188" s="71"/>
      <c r="M188" s="71"/>
      <c r="N188" s="71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71"/>
      <c r="AL188" s="71"/>
      <c r="AM188" s="71"/>
      <c r="AN188" s="71"/>
      <c r="AO188" s="71"/>
      <c r="AP188" s="71"/>
    </row>
    <row r="189" spans="1:42" ht="12.75" customHeight="1">
      <c r="A189" s="71"/>
      <c r="B189" s="71"/>
      <c r="C189" s="71"/>
      <c r="D189" s="71"/>
      <c r="E189" s="71"/>
      <c r="F189" s="72"/>
      <c r="G189" s="71"/>
      <c r="H189" s="71"/>
      <c r="I189" s="71"/>
      <c r="J189" s="71"/>
      <c r="K189" s="71"/>
      <c r="L189" s="71"/>
      <c r="M189" s="71"/>
      <c r="N189" s="71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71"/>
      <c r="AL189" s="71"/>
      <c r="AM189" s="71"/>
      <c r="AN189" s="71"/>
      <c r="AO189" s="71"/>
      <c r="AP189" s="71"/>
    </row>
    <row r="190" spans="1:42" ht="12.75" customHeight="1">
      <c r="A190" s="71"/>
      <c r="B190" s="71"/>
      <c r="C190" s="71"/>
      <c r="D190" s="71"/>
      <c r="E190" s="71"/>
      <c r="F190" s="72"/>
      <c r="G190" s="71"/>
      <c r="H190" s="71"/>
      <c r="I190" s="71"/>
      <c r="J190" s="71"/>
      <c r="K190" s="71"/>
      <c r="L190" s="71"/>
      <c r="M190" s="71"/>
      <c r="N190" s="71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71"/>
      <c r="AL190" s="71"/>
      <c r="AM190" s="71"/>
      <c r="AN190" s="71"/>
      <c r="AO190" s="71"/>
      <c r="AP190" s="71"/>
    </row>
    <row r="191" spans="1:42" ht="12.75" customHeight="1">
      <c r="A191" s="71"/>
      <c r="B191" s="71"/>
      <c r="C191" s="71"/>
      <c r="D191" s="71"/>
      <c r="E191" s="71"/>
      <c r="F191" s="72"/>
      <c r="G191" s="71"/>
      <c r="H191" s="71"/>
      <c r="I191" s="71"/>
      <c r="J191" s="71"/>
      <c r="K191" s="71"/>
      <c r="L191" s="71"/>
      <c r="M191" s="71"/>
      <c r="N191" s="71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71"/>
      <c r="AL191" s="71"/>
      <c r="AM191" s="71"/>
      <c r="AN191" s="71"/>
      <c r="AO191" s="71"/>
      <c r="AP191" s="71"/>
    </row>
    <row r="192" spans="1:42" ht="12.75" customHeight="1">
      <c r="A192" s="71"/>
      <c r="B192" s="71"/>
      <c r="C192" s="71"/>
      <c r="D192" s="71"/>
      <c r="E192" s="71"/>
      <c r="F192" s="72"/>
      <c r="G192" s="71"/>
      <c r="H192" s="71"/>
      <c r="I192" s="71"/>
      <c r="J192" s="71"/>
      <c r="K192" s="71"/>
      <c r="L192" s="71"/>
      <c r="M192" s="71"/>
      <c r="N192" s="71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71"/>
      <c r="AL192" s="71"/>
      <c r="AM192" s="71"/>
      <c r="AN192" s="71"/>
      <c r="AO192" s="71"/>
      <c r="AP192" s="71"/>
    </row>
    <row r="193" spans="1:42" ht="12.75" customHeight="1">
      <c r="A193" s="71"/>
      <c r="B193" s="71"/>
      <c r="C193" s="71"/>
      <c r="D193" s="71"/>
      <c r="E193" s="71"/>
      <c r="F193" s="72"/>
      <c r="G193" s="71"/>
      <c r="H193" s="71"/>
      <c r="I193" s="71"/>
      <c r="J193" s="71"/>
      <c r="K193" s="71"/>
      <c r="L193" s="71"/>
      <c r="M193" s="71"/>
      <c r="N193" s="71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71"/>
      <c r="AL193" s="71"/>
      <c r="AM193" s="71"/>
      <c r="AN193" s="71"/>
      <c r="AO193" s="71"/>
      <c r="AP193" s="71"/>
    </row>
    <row r="194" spans="1:42" ht="12.75" customHeight="1">
      <c r="A194" s="71"/>
      <c r="B194" s="71"/>
      <c r="C194" s="71"/>
      <c r="D194" s="71"/>
      <c r="E194" s="71"/>
      <c r="F194" s="72"/>
      <c r="G194" s="71"/>
      <c r="H194" s="71"/>
      <c r="I194" s="71"/>
      <c r="J194" s="71"/>
      <c r="K194" s="71"/>
      <c r="L194" s="71"/>
      <c r="M194" s="71"/>
      <c r="N194" s="71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71"/>
      <c r="AL194" s="71"/>
      <c r="AM194" s="71"/>
      <c r="AN194" s="71"/>
      <c r="AO194" s="71"/>
      <c r="AP194" s="71"/>
    </row>
    <row r="195" spans="1:42" ht="12.75" customHeight="1">
      <c r="A195" s="71"/>
      <c r="B195" s="71"/>
      <c r="C195" s="71"/>
      <c r="D195" s="71"/>
      <c r="E195" s="71"/>
      <c r="F195" s="72"/>
      <c r="G195" s="71"/>
      <c r="H195" s="71"/>
      <c r="I195" s="71"/>
      <c r="J195" s="71"/>
      <c r="K195" s="71"/>
      <c r="L195" s="71"/>
      <c r="M195" s="71"/>
      <c r="N195" s="71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71"/>
      <c r="AL195" s="71"/>
      <c r="AM195" s="71"/>
      <c r="AN195" s="71"/>
      <c r="AO195" s="71"/>
      <c r="AP195" s="71"/>
    </row>
    <row r="196" spans="1:42" ht="12.75" customHeight="1">
      <c r="A196" s="71"/>
      <c r="B196" s="71"/>
      <c r="C196" s="71"/>
      <c r="D196" s="71"/>
      <c r="E196" s="71"/>
      <c r="F196" s="72"/>
      <c r="G196" s="71"/>
      <c r="H196" s="71"/>
      <c r="I196" s="71"/>
      <c r="J196" s="71"/>
      <c r="K196" s="71"/>
      <c r="L196" s="71"/>
      <c r="M196" s="71"/>
      <c r="N196" s="71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71"/>
      <c r="AL196" s="71"/>
      <c r="AM196" s="71"/>
      <c r="AN196" s="71"/>
      <c r="AO196" s="71"/>
      <c r="AP196" s="71"/>
    </row>
    <row r="197" spans="1:42" ht="12.75" customHeight="1">
      <c r="A197" s="71"/>
      <c r="B197" s="71"/>
      <c r="C197" s="71"/>
      <c r="D197" s="71"/>
      <c r="E197" s="71"/>
      <c r="F197" s="72"/>
      <c r="G197" s="71"/>
      <c r="H197" s="71"/>
      <c r="I197" s="71"/>
      <c r="J197" s="71"/>
      <c r="K197" s="71"/>
      <c r="L197" s="71"/>
      <c r="M197" s="71"/>
      <c r="N197" s="71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71"/>
      <c r="AL197" s="71"/>
      <c r="AM197" s="71"/>
      <c r="AN197" s="71"/>
      <c r="AO197" s="71"/>
      <c r="AP197" s="71"/>
    </row>
    <row r="198" spans="1:42" ht="12.75" customHeight="1">
      <c r="A198" s="71"/>
      <c r="B198" s="71"/>
      <c r="C198" s="71"/>
      <c r="D198" s="71"/>
      <c r="E198" s="71"/>
      <c r="F198" s="72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</row>
    <row r="199" spans="1:42" ht="12.75" customHeight="1">
      <c r="A199" s="71"/>
      <c r="B199" s="71"/>
      <c r="C199" s="71"/>
      <c r="D199" s="71"/>
      <c r="E199" s="71"/>
      <c r="F199" s="72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</row>
    <row r="200" spans="1:42" ht="12.75" customHeight="1">
      <c r="A200" s="71"/>
      <c r="B200" s="71"/>
      <c r="C200" s="71"/>
      <c r="D200" s="71"/>
      <c r="E200" s="71"/>
      <c r="F200" s="72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</row>
    <row r="201" spans="1:42" ht="12.75" customHeight="1">
      <c r="A201" s="71"/>
      <c r="B201" s="71"/>
      <c r="C201" s="71"/>
      <c r="D201" s="71"/>
      <c r="E201" s="71"/>
      <c r="F201" s="72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</row>
    <row r="202" spans="1:42" ht="12.75" customHeight="1">
      <c r="A202" s="71"/>
      <c r="B202" s="71"/>
      <c r="C202" s="71"/>
      <c r="D202" s="71"/>
      <c r="E202" s="71"/>
      <c r="F202" s="72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</row>
    <row r="203" spans="1:42" ht="12.75" customHeight="1">
      <c r="A203" s="71"/>
      <c r="B203" s="71"/>
      <c r="C203" s="71"/>
      <c r="D203" s="71"/>
      <c r="E203" s="71"/>
      <c r="F203" s="72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</row>
    <row r="204" spans="1:42" ht="12.75" customHeight="1">
      <c r="A204" s="71"/>
      <c r="B204" s="71"/>
      <c r="C204" s="71"/>
      <c r="D204" s="71"/>
      <c r="E204" s="71"/>
      <c r="F204" s="72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</row>
    <row r="205" spans="1:42" ht="12.75" customHeight="1">
      <c r="A205" s="71"/>
      <c r="B205" s="71"/>
      <c r="C205" s="71"/>
      <c r="D205" s="71"/>
      <c r="E205" s="71"/>
      <c r="F205" s="72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</row>
    <row r="206" spans="1:42" ht="12.75" customHeight="1">
      <c r="A206" s="71"/>
      <c r="B206" s="71"/>
      <c r="C206" s="71"/>
      <c r="D206" s="71"/>
      <c r="E206" s="71"/>
      <c r="F206" s="72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</row>
    <row r="207" spans="1:42" ht="12.75" customHeight="1">
      <c r="A207" s="71"/>
      <c r="B207" s="71"/>
      <c r="C207" s="71"/>
      <c r="D207" s="71"/>
      <c r="E207" s="71"/>
      <c r="F207" s="72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</row>
    <row r="208" spans="1:42" ht="12.75" customHeight="1">
      <c r="A208" s="71"/>
      <c r="B208" s="71"/>
      <c r="C208" s="71"/>
      <c r="D208" s="71"/>
      <c r="E208" s="71"/>
      <c r="F208" s="72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</row>
    <row r="209" spans="1:42" ht="12.75" customHeight="1">
      <c r="A209" s="71"/>
      <c r="B209" s="71"/>
      <c r="C209" s="71"/>
      <c r="D209" s="71"/>
      <c r="E209" s="71"/>
      <c r="F209" s="72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</row>
    <row r="210" spans="1:42" ht="12.75" customHeight="1">
      <c r="A210" s="71"/>
      <c r="B210" s="71"/>
      <c r="C210" s="71"/>
      <c r="D210" s="71"/>
      <c r="E210" s="71"/>
      <c r="F210" s="72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</row>
    <row r="211" spans="1:42" ht="12.75" customHeight="1">
      <c r="A211" s="71"/>
      <c r="B211" s="71"/>
      <c r="C211" s="71"/>
      <c r="D211" s="71"/>
      <c r="E211" s="71"/>
      <c r="F211" s="72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</row>
    <row r="212" spans="1:42" ht="12.75" customHeight="1">
      <c r="A212" s="71"/>
      <c r="B212" s="71"/>
      <c r="C212" s="71"/>
      <c r="D212" s="71"/>
      <c r="E212" s="71"/>
      <c r="F212" s="72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</row>
    <row r="213" spans="1:42" ht="12.75" customHeight="1">
      <c r="A213" s="71"/>
      <c r="B213" s="71"/>
      <c r="C213" s="71"/>
      <c r="D213" s="71"/>
      <c r="E213" s="71"/>
      <c r="F213" s="72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</row>
    <row r="214" spans="1:42" ht="12.75" customHeight="1">
      <c r="A214" s="71"/>
      <c r="B214" s="71"/>
      <c r="C214" s="71"/>
      <c r="D214" s="71"/>
      <c r="E214" s="71"/>
      <c r="F214" s="72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</row>
    <row r="215" spans="1:42" ht="12.75" customHeight="1">
      <c r="A215" s="71"/>
      <c r="B215" s="71"/>
      <c r="C215" s="71"/>
      <c r="D215" s="71"/>
      <c r="E215" s="71"/>
      <c r="F215" s="72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</row>
    <row r="216" spans="1:42" ht="12.75" customHeight="1">
      <c r="A216" s="71"/>
      <c r="B216" s="71"/>
      <c r="C216" s="71"/>
      <c r="D216" s="71"/>
      <c r="E216" s="71"/>
      <c r="F216" s="72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</row>
    <row r="217" spans="1:42" ht="12.75" customHeight="1">
      <c r="A217" s="71"/>
      <c r="B217" s="71"/>
      <c r="C217" s="71"/>
      <c r="D217" s="71"/>
      <c r="E217" s="71"/>
      <c r="F217" s="72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</row>
    <row r="218" spans="1:42" ht="12.75" customHeight="1">
      <c r="A218" s="71"/>
      <c r="B218" s="71"/>
      <c r="C218" s="71"/>
      <c r="D218" s="71"/>
      <c r="E218" s="71"/>
      <c r="F218" s="72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</row>
    <row r="219" spans="1:42" ht="12.75" customHeight="1">
      <c r="A219" s="71"/>
      <c r="B219" s="71"/>
      <c r="C219" s="71"/>
      <c r="D219" s="71"/>
      <c r="E219" s="71"/>
      <c r="F219" s="72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</row>
    <row r="220" spans="1:42" ht="12.75" customHeight="1">
      <c r="A220" s="71"/>
      <c r="B220" s="71"/>
      <c r="C220" s="71"/>
      <c r="D220" s="71"/>
      <c r="E220" s="71"/>
      <c r="F220" s="72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</row>
    <row r="221" spans="1:42" ht="12.75" customHeight="1">
      <c r="A221" s="71"/>
      <c r="B221" s="71"/>
      <c r="C221" s="71"/>
      <c r="D221" s="71"/>
      <c r="E221" s="71"/>
      <c r="F221" s="72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</row>
    <row r="222" spans="1:42" ht="12.75" customHeight="1">
      <c r="A222" s="71"/>
      <c r="B222" s="71"/>
      <c r="C222" s="71"/>
      <c r="D222" s="71"/>
      <c r="E222" s="71"/>
      <c r="F222" s="72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</row>
    <row r="223" spans="1:42" ht="12.75" customHeight="1">
      <c r="A223" s="71"/>
      <c r="B223" s="71"/>
      <c r="C223" s="71"/>
      <c r="D223" s="71"/>
      <c r="E223" s="71"/>
      <c r="F223" s="72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</row>
    <row r="224" spans="1:42" ht="12.75" customHeight="1">
      <c r="A224" s="71"/>
      <c r="B224" s="71"/>
      <c r="C224" s="71"/>
      <c r="D224" s="71"/>
      <c r="E224" s="71"/>
      <c r="F224" s="72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</row>
    <row r="225" spans="1:42" ht="12.75" customHeight="1">
      <c r="A225" s="71"/>
      <c r="B225" s="71"/>
      <c r="C225" s="71"/>
      <c r="D225" s="71"/>
      <c r="E225" s="71"/>
      <c r="F225" s="72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</row>
    <row r="226" spans="1:42" ht="12.75" customHeight="1">
      <c r="A226" s="71"/>
      <c r="B226" s="71"/>
      <c r="C226" s="71"/>
      <c r="D226" s="71"/>
      <c r="E226" s="71"/>
      <c r="F226" s="72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</row>
    <row r="227" spans="1:42" ht="12.75" customHeight="1">
      <c r="A227" s="71"/>
      <c r="B227" s="71"/>
      <c r="C227" s="71"/>
      <c r="D227" s="71"/>
      <c r="E227" s="71"/>
      <c r="F227" s="72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</row>
    <row r="228" spans="1:42" ht="12.75" customHeight="1">
      <c r="A228" s="71"/>
      <c r="B228" s="71"/>
      <c r="C228" s="71"/>
      <c r="D228" s="71"/>
      <c r="E228" s="71"/>
      <c r="F228" s="72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</row>
    <row r="229" spans="1:42" ht="12.75" customHeight="1">
      <c r="A229" s="71"/>
      <c r="B229" s="71"/>
      <c r="C229" s="71"/>
      <c r="D229" s="71"/>
      <c r="E229" s="71"/>
      <c r="F229" s="72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</row>
    <row r="230" spans="1:42" ht="12.75" customHeight="1">
      <c r="A230" s="71"/>
      <c r="B230" s="71"/>
      <c r="C230" s="71"/>
      <c r="D230" s="71"/>
      <c r="E230" s="71"/>
      <c r="F230" s="72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</row>
    <row r="231" spans="1:42" ht="12.75" customHeight="1">
      <c r="A231" s="71"/>
      <c r="B231" s="71"/>
      <c r="C231" s="71"/>
      <c r="D231" s="71"/>
      <c r="E231" s="71"/>
      <c r="F231" s="72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</row>
    <row r="232" spans="1:42" ht="12.75" customHeight="1">
      <c r="A232" s="71"/>
      <c r="B232" s="71"/>
      <c r="C232" s="71"/>
      <c r="D232" s="71"/>
      <c r="E232" s="71"/>
      <c r="F232" s="72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</row>
    <row r="233" spans="1:42" ht="12.75" customHeight="1">
      <c r="A233" s="71"/>
      <c r="B233" s="71"/>
      <c r="C233" s="71"/>
      <c r="D233" s="71"/>
      <c r="E233" s="71"/>
      <c r="F233" s="72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</row>
    <row r="234" spans="1:42" ht="12.75" customHeight="1">
      <c r="A234" s="71"/>
      <c r="B234" s="71"/>
      <c r="C234" s="71"/>
      <c r="D234" s="71"/>
      <c r="E234" s="71"/>
      <c r="F234" s="72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</row>
    <row r="235" spans="1:42" ht="12.75" customHeight="1">
      <c r="A235" s="71"/>
      <c r="B235" s="71"/>
      <c r="C235" s="71"/>
      <c r="D235" s="71"/>
      <c r="E235" s="71"/>
      <c r="F235" s="72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</row>
    <row r="236" spans="1:42" ht="12.75" customHeight="1">
      <c r="A236" s="71"/>
      <c r="B236" s="71"/>
      <c r="C236" s="71"/>
      <c r="D236" s="71"/>
      <c r="E236" s="71"/>
      <c r="F236" s="72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</row>
    <row r="237" spans="1:42" ht="12.75" customHeight="1">
      <c r="A237" s="71"/>
      <c r="B237" s="71"/>
      <c r="C237" s="71"/>
      <c r="D237" s="71"/>
      <c r="E237" s="71"/>
      <c r="F237" s="72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</row>
    <row r="238" spans="1:42" ht="12.75" customHeight="1">
      <c r="A238" s="71"/>
      <c r="B238" s="71"/>
      <c r="C238" s="71"/>
      <c r="D238" s="71"/>
      <c r="E238" s="71"/>
      <c r="F238" s="72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</row>
    <row r="239" spans="1:42" ht="12.75" customHeight="1">
      <c r="A239" s="71"/>
      <c r="B239" s="71"/>
      <c r="C239" s="71"/>
      <c r="D239" s="71"/>
      <c r="E239" s="71"/>
      <c r="F239" s="72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</row>
    <row r="240" spans="1:42" ht="12.75" customHeight="1">
      <c r="A240" s="71"/>
      <c r="B240" s="71"/>
      <c r="C240" s="71"/>
      <c r="D240" s="71"/>
      <c r="E240" s="71"/>
      <c r="F240" s="72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</row>
    <row r="241" spans="1:42" ht="12.75" customHeight="1">
      <c r="A241" s="71"/>
      <c r="B241" s="71"/>
      <c r="C241" s="71"/>
      <c r="D241" s="71"/>
      <c r="E241" s="71"/>
      <c r="F241" s="72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</row>
    <row r="242" spans="1:42" ht="12.75" customHeight="1">
      <c r="A242" s="71"/>
      <c r="B242" s="71"/>
      <c r="C242" s="71"/>
      <c r="D242" s="71"/>
      <c r="E242" s="71"/>
      <c r="F242" s="72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</row>
    <row r="243" spans="1:42" ht="12.75" customHeight="1">
      <c r="A243" s="71"/>
      <c r="B243" s="71"/>
      <c r="C243" s="71"/>
      <c r="D243" s="71"/>
      <c r="E243" s="71"/>
      <c r="F243" s="72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</row>
    <row r="244" spans="1:42" ht="12.75" customHeight="1">
      <c r="A244" s="71"/>
      <c r="B244" s="71"/>
      <c r="C244" s="71"/>
      <c r="D244" s="71"/>
      <c r="E244" s="71"/>
      <c r="F244" s="72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</row>
    <row r="245" spans="1:42" ht="12.75" customHeight="1">
      <c r="A245" s="71"/>
      <c r="B245" s="71"/>
      <c r="C245" s="71"/>
      <c r="D245" s="71"/>
      <c r="E245" s="71"/>
      <c r="F245" s="72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</row>
    <row r="246" spans="1:42" ht="12.75" customHeight="1">
      <c r="A246" s="71"/>
      <c r="B246" s="71"/>
      <c r="C246" s="71"/>
      <c r="D246" s="71"/>
      <c r="E246" s="71"/>
      <c r="F246" s="72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</row>
    <row r="247" spans="1:42" ht="12.75" customHeight="1">
      <c r="A247" s="71"/>
      <c r="B247" s="71"/>
      <c r="C247" s="71"/>
      <c r="D247" s="71"/>
      <c r="E247" s="71"/>
      <c r="F247" s="72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</row>
    <row r="248" spans="1:42" ht="12.75" customHeight="1">
      <c r="A248" s="71"/>
      <c r="B248" s="71"/>
      <c r="C248" s="71"/>
      <c r="D248" s="71"/>
      <c r="E248" s="71"/>
      <c r="F248" s="72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</row>
    <row r="249" spans="1:42" ht="12.75" customHeight="1">
      <c r="A249" s="71"/>
      <c r="B249" s="71"/>
      <c r="C249" s="71"/>
      <c r="D249" s="71"/>
      <c r="E249" s="71"/>
      <c r="F249" s="72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</row>
    <row r="250" spans="1:42" ht="12.75" customHeight="1">
      <c r="A250" s="71"/>
      <c r="B250" s="71"/>
      <c r="C250" s="71"/>
      <c r="D250" s="71"/>
      <c r="E250" s="71"/>
      <c r="F250" s="72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</row>
    <row r="251" spans="1:42" ht="12.75" customHeight="1">
      <c r="A251" s="71"/>
      <c r="B251" s="71"/>
      <c r="C251" s="71"/>
      <c r="D251" s="71"/>
      <c r="E251" s="71"/>
      <c r="F251" s="72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</row>
    <row r="252" spans="1:42" ht="12.75" customHeight="1">
      <c r="A252" s="71"/>
      <c r="B252" s="71"/>
      <c r="C252" s="71"/>
      <c r="D252" s="71"/>
      <c r="E252" s="71"/>
      <c r="F252" s="72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</row>
    <row r="253" spans="1:42" ht="12.75" customHeight="1">
      <c r="A253" s="71"/>
      <c r="B253" s="71"/>
      <c r="C253" s="71"/>
      <c r="D253" s="71"/>
      <c r="E253" s="71"/>
      <c r="F253" s="72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</row>
    <row r="254" spans="1:42" ht="12.75" customHeight="1">
      <c r="A254" s="71"/>
      <c r="B254" s="71"/>
      <c r="C254" s="71"/>
      <c r="D254" s="71"/>
      <c r="E254" s="71"/>
      <c r="F254" s="72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</row>
    <row r="255" spans="1:42" ht="12.75" customHeight="1">
      <c r="A255" s="71"/>
      <c r="B255" s="71"/>
      <c r="C255" s="71"/>
      <c r="D255" s="71"/>
      <c r="E255" s="71"/>
      <c r="F255" s="72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</row>
    <row r="256" spans="1:42" ht="12.75" customHeight="1">
      <c r="A256" s="71"/>
      <c r="B256" s="71"/>
      <c r="C256" s="71"/>
      <c r="D256" s="71"/>
      <c r="E256" s="71"/>
      <c r="F256" s="72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</row>
    <row r="257" spans="1:42" ht="12.75" customHeight="1">
      <c r="A257" s="71"/>
      <c r="B257" s="71"/>
      <c r="C257" s="71"/>
      <c r="D257" s="71"/>
      <c r="E257" s="71"/>
      <c r="F257" s="72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</row>
    <row r="258" spans="1:42" ht="12.75" customHeight="1">
      <c r="A258" s="71"/>
      <c r="B258" s="71"/>
      <c r="C258" s="71"/>
      <c r="D258" s="71"/>
      <c r="E258" s="71"/>
      <c r="F258" s="72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</row>
    <row r="259" spans="1:42" ht="12.75" customHeight="1">
      <c r="A259" s="71"/>
      <c r="B259" s="71"/>
      <c r="C259" s="71"/>
      <c r="D259" s="71"/>
      <c r="E259" s="71"/>
      <c r="F259" s="72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</row>
    <row r="260" spans="1:42" ht="12.75" customHeight="1">
      <c r="A260" s="71"/>
      <c r="B260" s="71"/>
      <c r="C260" s="71"/>
      <c r="D260" s="71"/>
      <c r="E260" s="71"/>
      <c r="F260" s="72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</row>
    <row r="261" spans="1:42" ht="12.75" customHeight="1">
      <c r="A261" s="71"/>
      <c r="B261" s="71"/>
      <c r="C261" s="71"/>
      <c r="D261" s="71"/>
      <c r="E261" s="71"/>
      <c r="F261" s="72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</row>
    <row r="262" spans="1:42" ht="12.75" customHeight="1">
      <c r="A262" s="71"/>
      <c r="B262" s="71"/>
      <c r="C262" s="71"/>
      <c r="D262" s="71"/>
      <c r="E262" s="71"/>
      <c r="F262" s="72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</row>
    <row r="263" spans="1:42" ht="12.75" customHeight="1">
      <c r="A263" s="71"/>
      <c r="B263" s="71"/>
      <c r="C263" s="71"/>
      <c r="D263" s="71"/>
      <c r="E263" s="71"/>
      <c r="F263" s="72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</row>
    <row r="264" spans="1:42" ht="12.75" customHeight="1">
      <c r="A264" s="71"/>
      <c r="B264" s="71"/>
      <c r="C264" s="71"/>
      <c r="D264" s="71"/>
      <c r="E264" s="71"/>
      <c r="F264" s="72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</row>
    <row r="265" spans="1:42" ht="12.75" customHeight="1">
      <c r="A265" s="71"/>
      <c r="B265" s="71"/>
      <c r="C265" s="71"/>
      <c r="D265" s="71"/>
      <c r="E265" s="71"/>
      <c r="F265" s="72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</row>
    <row r="266" spans="1:42" ht="12.75" customHeight="1">
      <c r="A266" s="71"/>
      <c r="B266" s="71"/>
      <c r="C266" s="71"/>
      <c r="D266" s="71"/>
      <c r="E266" s="71"/>
      <c r="F266" s="72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</row>
    <row r="267" spans="1:42" ht="12.75" customHeight="1">
      <c r="A267" s="71"/>
      <c r="B267" s="71"/>
      <c r="C267" s="71"/>
      <c r="D267" s="71"/>
      <c r="E267" s="71"/>
      <c r="F267" s="72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</row>
    <row r="268" spans="1:42" ht="12.75" customHeight="1">
      <c r="A268" s="71"/>
      <c r="B268" s="71"/>
      <c r="C268" s="71"/>
      <c r="D268" s="71"/>
      <c r="E268" s="71"/>
      <c r="F268" s="72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</row>
    <row r="269" spans="1:42" ht="12.75" customHeight="1">
      <c r="A269" s="71"/>
      <c r="B269" s="71"/>
      <c r="C269" s="71"/>
      <c r="D269" s="71"/>
      <c r="E269" s="71"/>
      <c r="F269" s="72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</row>
    <row r="270" spans="1:42" ht="12.75" customHeight="1">
      <c r="A270" s="71"/>
      <c r="B270" s="71"/>
      <c r="C270" s="71"/>
      <c r="D270" s="71"/>
      <c r="E270" s="71"/>
      <c r="F270" s="72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</row>
    <row r="271" spans="1:42" ht="12.75" customHeight="1">
      <c r="A271" s="71"/>
      <c r="B271" s="71"/>
      <c r="C271" s="71"/>
      <c r="D271" s="71"/>
      <c r="E271" s="71"/>
      <c r="F271" s="72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</row>
    <row r="272" spans="1:42" ht="12.75" customHeight="1">
      <c r="A272" s="71"/>
      <c r="B272" s="71"/>
      <c r="C272" s="71"/>
      <c r="D272" s="71"/>
      <c r="E272" s="71"/>
      <c r="F272" s="72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</row>
    <row r="273" spans="1:42" ht="12.75" customHeight="1">
      <c r="A273" s="71"/>
      <c r="B273" s="71"/>
      <c r="C273" s="71"/>
      <c r="D273" s="71"/>
      <c r="E273" s="71"/>
      <c r="F273" s="72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</row>
    <row r="274" spans="1:42" ht="12.75" customHeight="1">
      <c r="A274" s="71"/>
      <c r="B274" s="71"/>
      <c r="C274" s="71"/>
      <c r="D274" s="71"/>
      <c r="E274" s="71"/>
      <c r="F274" s="72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</row>
    <row r="275" spans="1:42" ht="12.75" customHeight="1">
      <c r="A275" s="71"/>
      <c r="B275" s="71"/>
      <c r="C275" s="71"/>
      <c r="D275" s="71"/>
      <c r="E275" s="71"/>
      <c r="F275" s="72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</row>
    <row r="276" spans="1:42" ht="12.75" customHeight="1">
      <c r="A276" s="71"/>
      <c r="B276" s="71"/>
      <c r="C276" s="71"/>
      <c r="D276" s="71"/>
      <c r="E276" s="71"/>
      <c r="F276" s="72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</row>
    <row r="277" spans="1:42" ht="12.75" customHeight="1">
      <c r="A277" s="71"/>
      <c r="B277" s="71"/>
      <c r="C277" s="71"/>
      <c r="D277" s="71"/>
      <c r="E277" s="71"/>
      <c r="F277" s="72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</row>
    <row r="278" spans="1:42" ht="12.75" customHeight="1">
      <c r="A278" s="71"/>
      <c r="B278" s="71"/>
      <c r="C278" s="71"/>
      <c r="D278" s="71"/>
      <c r="E278" s="71"/>
      <c r="F278" s="72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</row>
    <row r="279" spans="1:42" ht="12.75" customHeight="1">
      <c r="A279" s="71"/>
      <c r="B279" s="71"/>
      <c r="C279" s="71"/>
      <c r="D279" s="71"/>
      <c r="E279" s="71"/>
      <c r="F279" s="72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</row>
    <row r="280" spans="1:42" ht="12.75" customHeight="1">
      <c r="A280" s="71"/>
      <c r="B280" s="71"/>
      <c r="C280" s="71"/>
      <c r="D280" s="71"/>
      <c r="E280" s="71"/>
      <c r="F280" s="72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</row>
    <row r="281" spans="1:42" ht="12.75" customHeight="1">
      <c r="A281" s="71"/>
      <c r="B281" s="71"/>
      <c r="C281" s="71"/>
      <c r="D281" s="71"/>
      <c r="E281" s="71"/>
      <c r="F281" s="72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</row>
    <row r="282" spans="1:42" ht="12.75" customHeight="1">
      <c r="A282" s="71"/>
      <c r="B282" s="71"/>
      <c r="C282" s="71"/>
      <c r="D282" s="71"/>
      <c r="E282" s="71"/>
      <c r="F282" s="72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</row>
    <row r="283" spans="1:42" ht="12.75" customHeight="1">
      <c r="A283" s="71"/>
      <c r="B283" s="71"/>
      <c r="C283" s="71"/>
      <c r="D283" s="71"/>
      <c r="E283" s="71"/>
      <c r="F283" s="72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</row>
    <row r="284" spans="1:42" ht="12.75" customHeight="1">
      <c r="A284" s="71"/>
      <c r="B284" s="71"/>
      <c r="C284" s="71"/>
      <c r="D284" s="71"/>
      <c r="E284" s="71"/>
      <c r="F284" s="72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</row>
    <row r="285" spans="1:42" ht="12.75" customHeight="1">
      <c r="A285" s="71"/>
      <c r="B285" s="71"/>
      <c r="C285" s="71"/>
      <c r="D285" s="71"/>
      <c r="E285" s="71"/>
      <c r="F285" s="72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</row>
    <row r="286" spans="1:42" ht="12.75" customHeight="1">
      <c r="A286" s="71"/>
      <c r="B286" s="71"/>
      <c r="C286" s="71"/>
      <c r="D286" s="71"/>
      <c r="E286" s="71"/>
      <c r="F286" s="72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</row>
    <row r="287" spans="1:42" ht="12.75" customHeight="1">
      <c r="A287" s="71"/>
      <c r="B287" s="71"/>
      <c r="C287" s="71"/>
      <c r="D287" s="71"/>
      <c r="E287" s="71"/>
      <c r="F287" s="72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</row>
    <row r="288" spans="1:42" ht="12.75" customHeight="1">
      <c r="A288" s="71"/>
      <c r="B288" s="71"/>
      <c r="C288" s="71"/>
      <c r="D288" s="71"/>
      <c r="E288" s="71"/>
      <c r="F288" s="72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</row>
    <row r="289" spans="1:42" ht="12.75" customHeight="1">
      <c r="A289" s="71"/>
      <c r="B289" s="71"/>
      <c r="C289" s="71"/>
      <c r="D289" s="71"/>
      <c r="E289" s="71"/>
      <c r="F289" s="72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</row>
    <row r="290" spans="1:42" ht="12.75" customHeight="1">
      <c r="A290" s="71"/>
      <c r="B290" s="71"/>
      <c r="C290" s="71"/>
      <c r="D290" s="71"/>
      <c r="E290" s="71"/>
      <c r="F290" s="72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</row>
    <row r="291" spans="1:42" ht="12.75" customHeight="1">
      <c r="A291" s="71"/>
      <c r="B291" s="71"/>
      <c r="C291" s="71"/>
      <c r="D291" s="71"/>
      <c r="E291" s="71"/>
      <c r="F291" s="72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</row>
    <row r="292" spans="1:42" ht="12.75" customHeight="1">
      <c r="A292" s="71"/>
      <c r="B292" s="71"/>
      <c r="C292" s="71"/>
      <c r="D292" s="71"/>
      <c r="E292" s="71"/>
      <c r="F292" s="72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</row>
    <row r="293" spans="1:42" ht="12.75" customHeight="1">
      <c r="A293" s="71"/>
      <c r="B293" s="71"/>
      <c r="C293" s="71"/>
      <c r="D293" s="71"/>
      <c r="E293" s="71"/>
      <c r="F293" s="72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</row>
    <row r="294" spans="1:42" ht="12.75" customHeight="1">
      <c r="A294" s="71"/>
      <c r="B294" s="71"/>
      <c r="C294" s="71"/>
      <c r="D294" s="71"/>
      <c r="E294" s="71"/>
      <c r="F294" s="72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</row>
    <row r="295" spans="1:42" ht="12.75" customHeight="1">
      <c r="A295" s="71"/>
      <c r="B295" s="71"/>
      <c r="C295" s="71"/>
      <c r="D295" s="71"/>
      <c r="E295" s="71"/>
      <c r="F295" s="72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</row>
    <row r="296" spans="1:42" ht="12.75" customHeight="1">
      <c r="A296" s="71"/>
      <c r="B296" s="71"/>
      <c r="C296" s="71"/>
      <c r="D296" s="71"/>
      <c r="E296" s="71"/>
      <c r="F296" s="72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</row>
    <row r="297" spans="1:42" ht="12.75" customHeight="1">
      <c r="A297" s="71"/>
      <c r="B297" s="71"/>
      <c r="C297" s="71"/>
      <c r="D297" s="71"/>
      <c r="E297" s="71"/>
      <c r="F297" s="72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</row>
    <row r="298" spans="1:42" ht="12.75" customHeight="1">
      <c r="A298" s="71"/>
      <c r="B298" s="71"/>
      <c r="C298" s="71"/>
      <c r="D298" s="71"/>
      <c r="E298" s="71"/>
      <c r="F298" s="72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</row>
    <row r="299" spans="1:42" ht="12.75" customHeight="1">
      <c r="A299" s="71"/>
      <c r="B299" s="71"/>
      <c r="C299" s="71"/>
      <c r="D299" s="71"/>
      <c r="E299" s="71"/>
      <c r="F299" s="72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</row>
    <row r="300" spans="1:42" ht="12.75" customHeight="1">
      <c r="A300" s="71"/>
      <c r="B300" s="71"/>
      <c r="C300" s="71"/>
      <c r="D300" s="71"/>
      <c r="E300" s="71"/>
      <c r="F300" s="72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</row>
    <row r="301" spans="1:42" ht="12.75" customHeight="1">
      <c r="A301" s="71"/>
      <c r="B301" s="71"/>
      <c r="C301" s="71"/>
      <c r="D301" s="71"/>
      <c r="E301" s="71"/>
      <c r="F301" s="72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</row>
    <row r="302" spans="1:42" ht="12.75" customHeight="1">
      <c r="A302" s="71"/>
      <c r="B302" s="71"/>
      <c r="C302" s="71"/>
      <c r="D302" s="71"/>
      <c r="E302" s="71"/>
      <c r="F302" s="72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</row>
    <row r="303" spans="1:42" ht="12.75" customHeight="1">
      <c r="A303" s="71"/>
      <c r="B303" s="71"/>
      <c r="C303" s="71"/>
      <c r="D303" s="71"/>
      <c r="E303" s="71"/>
      <c r="F303" s="72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</row>
    <row r="304" spans="1:42" ht="12.75" customHeight="1">
      <c r="A304" s="71"/>
      <c r="B304" s="71"/>
      <c r="C304" s="71"/>
      <c r="D304" s="71"/>
      <c r="E304" s="71"/>
      <c r="F304" s="72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</row>
    <row r="305" spans="1:42" ht="12.75" customHeight="1">
      <c r="A305" s="71"/>
      <c r="B305" s="71"/>
      <c r="C305" s="71"/>
      <c r="D305" s="71"/>
      <c r="E305" s="71"/>
      <c r="F305" s="72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</row>
    <row r="306" spans="1:42" ht="12.75" customHeight="1">
      <c r="A306" s="71"/>
      <c r="B306" s="71"/>
      <c r="C306" s="71"/>
      <c r="D306" s="71"/>
      <c r="E306" s="71"/>
      <c r="F306" s="72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</row>
    <row r="307" spans="1:42" ht="12.75" customHeight="1">
      <c r="A307" s="71"/>
      <c r="B307" s="71"/>
      <c r="C307" s="71"/>
      <c r="D307" s="71"/>
      <c r="E307" s="71"/>
      <c r="F307" s="72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</row>
    <row r="308" spans="1:42" ht="12.75" customHeight="1">
      <c r="A308" s="71"/>
      <c r="B308" s="71"/>
      <c r="C308" s="71"/>
      <c r="D308" s="71"/>
      <c r="E308" s="71"/>
      <c r="F308" s="72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</row>
    <row r="309" spans="1:42" ht="12.75" customHeight="1">
      <c r="A309" s="71"/>
      <c r="B309" s="71"/>
      <c r="C309" s="71"/>
      <c r="D309" s="71"/>
      <c r="E309" s="71"/>
      <c r="F309" s="72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</row>
    <row r="310" spans="1:42" ht="12.75" customHeight="1">
      <c r="A310" s="71"/>
      <c r="B310" s="71"/>
      <c r="C310" s="71"/>
      <c r="D310" s="71"/>
      <c r="E310" s="71"/>
      <c r="F310" s="72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</row>
    <row r="311" spans="1:42" ht="12.75" customHeight="1">
      <c r="A311" s="71"/>
      <c r="B311" s="71"/>
      <c r="C311" s="71"/>
      <c r="D311" s="71"/>
      <c r="E311" s="71"/>
      <c r="F311" s="72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</row>
    <row r="312" spans="1:42" ht="12.75" customHeight="1">
      <c r="A312" s="71"/>
      <c r="B312" s="71"/>
      <c r="C312" s="71"/>
      <c r="D312" s="71"/>
      <c r="E312" s="71"/>
      <c r="F312" s="72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</row>
    <row r="313" spans="1:42" ht="12.75" customHeight="1">
      <c r="A313" s="71"/>
      <c r="B313" s="71"/>
      <c r="C313" s="71"/>
      <c r="D313" s="71"/>
      <c r="E313" s="71"/>
      <c r="F313" s="72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</row>
    <row r="314" spans="1:42" ht="12.75" customHeight="1">
      <c r="A314" s="71"/>
      <c r="B314" s="71"/>
      <c r="C314" s="71"/>
      <c r="D314" s="71"/>
      <c r="E314" s="71"/>
      <c r="F314" s="72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</row>
    <row r="315" spans="1:42" ht="12.75" customHeight="1">
      <c r="A315" s="71"/>
      <c r="B315" s="71"/>
      <c r="C315" s="71"/>
      <c r="D315" s="71"/>
      <c r="E315" s="71"/>
      <c r="F315" s="72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</row>
    <row r="316" spans="1:42" ht="12.75" customHeight="1">
      <c r="A316" s="71"/>
      <c r="B316" s="71"/>
      <c r="C316" s="71"/>
      <c r="D316" s="71"/>
      <c r="E316" s="71"/>
      <c r="F316" s="72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</row>
    <row r="317" spans="1:42" ht="12.75" customHeight="1">
      <c r="A317" s="71"/>
      <c r="B317" s="71"/>
      <c r="C317" s="71"/>
      <c r="D317" s="71"/>
      <c r="E317" s="71"/>
      <c r="F317" s="72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</row>
    <row r="318" spans="1:42" ht="12.75" customHeight="1">
      <c r="A318" s="71"/>
      <c r="B318" s="71"/>
      <c r="C318" s="71"/>
      <c r="D318" s="71"/>
      <c r="E318" s="71"/>
      <c r="F318" s="72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</row>
    <row r="319" spans="1:42" ht="12.75" customHeight="1">
      <c r="A319" s="71"/>
      <c r="B319" s="71"/>
      <c r="C319" s="71"/>
      <c r="D319" s="71"/>
      <c r="E319" s="71"/>
      <c r="F319" s="72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</row>
    <row r="320" spans="1:42" ht="12.75" customHeight="1">
      <c r="A320" s="71"/>
      <c r="B320" s="71"/>
      <c r="C320" s="71"/>
      <c r="D320" s="71"/>
      <c r="E320" s="71"/>
      <c r="F320" s="72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</row>
    <row r="321" spans="1:42" ht="12.75" customHeight="1">
      <c r="A321" s="71"/>
      <c r="B321" s="71"/>
      <c r="C321" s="71"/>
      <c r="D321" s="71"/>
      <c r="E321" s="71"/>
      <c r="F321" s="72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</row>
    <row r="322" spans="1:42" ht="12.75" customHeight="1">
      <c r="A322" s="71"/>
      <c r="B322" s="71"/>
      <c r="C322" s="71"/>
      <c r="D322" s="71"/>
      <c r="E322" s="71"/>
      <c r="F322" s="72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</row>
    <row r="323" spans="1:42" ht="12.75" customHeight="1">
      <c r="A323" s="71"/>
      <c r="B323" s="71"/>
      <c r="C323" s="71"/>
      <c r="D323" s="71"/>
      <c r="E323" s="71"/>
      <c r="F323" s="72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</row>
    <row r="324" spans="1:42" ht="12.75" customHeight="1">
      <c r="A324" s="71"/>
      <c r="B324" s="71"/>
      <c r="C324" s="71"/>
      <c r="D324" s="71"/>
      <c r="E324" s="71"/>
      <c r="F324" s="72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</row>
    <row r="325" spans="1:42" ht="12.75" customHeight="1">
      <c r="A325" s="71"/>
      <c r="B325" s="71"/>
      <c r="C325" s="71"/>
      <c r="D325" s="71"/>
      <c r="E325" s="71"/>
      <c r="F325" s="72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</row>
    <row r="326" spans="1:42" ht="12.75" customHeight="1">
      <c r="A326" s="71"/>
      <c r="B326" s="71"/>
      <c r="C326" s="71"/>
      <c r="D326" s="71"/>
      <c r="E326" s="71"/>
      <c r="F326" s="72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</row>
    <row r="327" spans="1:42" ht="12.75" customHeight="1">
      <c r="A327" s="71"/>
      <c r="B327" s="71"/>
      <c r="C327" s="71"/>
      <c r="D327" s="71"/>
      <c r="E327" s="71"/>
      <c r="F327" s="72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</row>
    <row r="328" spans="1:42" ht="12.75" customHeight="1">
      <c r="A328" s="71"/>
      <c r="B328" s="71"/>
      <c r="C328" s="71"/>
      <c r="D328" s="71"/>
      <c r="E328" s="71"/>
      <c r="F328" s="72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</row>
    <row r="329" spans="1:42" ht="12.75" customHeight="1">
      <c r="A329" s="71"/>
      <c r="B329" s="71"/>
      <c r="C329" s="71"/>
      <c r="D329" s="71"/>
      <c r="E329" s="71"/>
      <c r="F329" s="72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</row>
    <row r="330" spans="1:42" ht="12.75" customHeight="1">
      <c r="A330" s="71"/>
      <c r="B330" s="71"/>
      <c r="C330" s="71"/>
      <c r="D330" s="71"/>
      <c r="E330" s="71"/>
      <c r="F330" s="72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</row>
    <row r="331" spans="1:42" ht="12.75" customHeight="1">
      <c r="A331" s="71"/>
      <c r="B331" s="71"/>
      <c r="C331" s="71"/>
      <c r="D331" s="71"/>
      <c r="E331" s="71"/>
      <c r="F331" s="72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</row>
    <row r="332" spans="1:42" ht="12.75" customHeight="1">
      <c r="A332" s="71"/>
      <c r="B332" s="71"/>
      <c r="C332" s="71"/>
      <c r="D332" s="71"/>
      <c r="E332" s="71"/>
      <c r="F332" s="72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</row>
    <row r="333" spans="1:42" ht="12.75" customHeight="1">
      <c r="A333" s="71"/>
      <c r="B333" s="71"/>
      <c r="C333" s="71"/>
      <c r="D333" s="71"/>
      <c r="E333" s="71"/>
      <c r="F333" s="72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</row>
    <row r="334" spans="1:42" ht="12.75" customHeight="1">
      <c r="A334" s="71"/>
      <c r="B334" s="71"/>
      <c r="C334" s="71"/>
      <c r="D334" s="71"/>
      <c r="E334" s="71"/>
      <c r="F334" s="72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</row>
    <row r="335" spans="1:42" ht="12.75" customHeight="1">
      <c r="A335" s="71"/>
      <c r="B335" s="71"/>
      <c r="C335" s="71"/>
      <c r="D335" s="71"/>
      <c r="E335" s="71"/>
      <c r="F335" s="72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</row>
    <row r="336" spans="1:42" ht="12.75" customHeight="1">
      <c r="A336" s="71"/>
      <c r="B336" s="71"/>
      <c r="C336" s="71"/>
      <c r="D336" s="71"/>
      <c r="E336" s="71"/>
      <c r="F336" s="72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</row>
    <row r="337" spans="1:42" ht="12.75" customHeight="1">
      <c r="A337" s="71"/>
      <c r="B337" s="71"/>
      <c r="C337" s="71"/>
      <c r="D337" s="71"/>
      <c r="E337" s="71"/>
      <c r="F337" s="72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</row>
    <row r="338" spans="1:42" ht="12.75" customHeight="1">
      <c r="A338" s="71"/>
      <c r="B338" s="71"/>
      <c r="C338" s="71"/>
      <c r="D338" s="71"/>
      <c r="E338" s="71"/>
      <c r="F338" s="72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</row>
    <row r="339" spans="1:42" ht="12.75" customHeight="1">
      <c r="A339" s="71"/>
      <c r="B339" s="71"/>
      <c r="C339" s="71"/>
      <c r="D339" s="71"/>
      <c r="E339" s="71"/>
      <c r="F339" s="72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</row>
    <row r="340" spans="1:42" ht="12.75" customHeight="1">
      <c r="A340" s="71"/>
      <c r="B340" s="71"/>
      <c r="C340" s="71"/>
      <c r="D340" s="71"/>
      <c r="E340" s="71"/>
      <c r="F340" s="72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</row>
    <row r="341" spans="1:42" ht="12.75" customHeight="1">
      <c r="A341" s="71"/>
      <c r="B341" s="71"/>
      <c r="C341" s="71"/>
      <c r="D341" s="71"/>
      <c r="E341" s="71"/>
      <c r="F341" s="72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</row>
    <row r="342" spans="1:42" ht="12.75" customHeight="1">
      <c r="A342" s="71"/>
      <c r="B342" s="71"/>
      <c r="C342" s="71"/>
      <c r="D342" s="71"/>
      <c r="E342" s="71"/>
      <c r="F342" s="72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</row>
    <row r="343" spans="1:42" ht="12.75" customHeight="1">
      <c r="A343" s="71"/>
      <c r="B343" s="71"/>
      <c r="C343" s="71"/>
      <c r="D343" s="71"/>
      <c r="E343" s="71"/>
      <c r="F343" s="72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</row>
    <row r="344" spans="1:42" ht="12.75" customHeight="1">
      <c r="A344" s="71"/>
      <c r="B344" s="71"/>
      <c r="C344" s="71"/>
      <c r="D344" s="71"/>
      <c r="E344" s="71"/>
      <c r="F344" s="72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</row>
    <row r="345" spans="1:42" ht="12.75" customHeight="1">
      <c r="A345" s="71"/>
      <c r="B345" s="71"/>
      <c r="C345" s="71"/>
      <c r="D345" s="71"/>
      <c r="E345" s="71"/>
      <c r="F345" s="72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</row>
    <row r="346" spans="1:42" ht="12.75" customHeight="1">
      <c r="A346" s="71"/>
      <c r="B346" s="71"/>
      <c r="C346" s="71"/>
      <c r="D346" s="71"/>
      <c r="E346" s="71"/>
      <c r="F346" s="72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</row>
    <row r="347" spans="1:42" ht="12.75" customHeight="1">
      <c r="A347" s="71"/>
      <c r="B347" s="71"/>
      <c r="C347" s="71"/>
      <c r="D347" s="71"/>
      <c r="E347" s="71"/>
      <c r="F347" s="72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</row>
    <row r="348" spans="1:42" ht="12.75" customHeight="1">
      <c r="A348" s="71"/>
      <c r="B348" s="71"/>
      <c r="C348" s="71"/>
      <c r="D348" s="71"/>
      <c r="E348" s="71"/>
      <c r="F348" s="72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</row>
    <row r="349" spans="1:42" ht="12.75" customHeight="1">
      <c r="A349" s="71"/>
      <c r="B349" s="71"/>
      <c r="C349" s="71"/>
      <c r="D349" s="71"/>
      <c r="E349" s="71"/>
      <c r="F349" s="72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</row>
    <row r="350" spans="1:42" ht="12.75" customHeight="1">
      <c r="A350" s="71"/>
      <c r="B350" s="71"/>
      <c r="C350" s="71"/>
      <c r="D350" s="71"/>
      <c r="E350" s="71"/>
      <c r="F350" s="72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</row>
    <row r="351" spans="1:42" ht="12.75" customHeight="1">
      <c r="A351" s="71"/>
      <c r="B351" s="71"/>
      <c r="C351" s="71"/>
      <c r="D351" s="71"/>
      <c r="E351" s="71"/>
      <c r="F351" s="72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</row>
    <row r="352" spans="1:42" ht="12.75" customHeight="1">
      <c r="A352" s="71"/>
      <c r="B352" s="71"/>
      <c r="C352" s="71"/>
      <c r="D352" s="71"/>
      <c r="E352" s="71"/>
      <c r="F352" s="72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</row>
    <row r="353" spans="1:42" ht="12.75" customHeight="1">
      <c r="A353" s="71"/>
      <c r="B353" s="71"/>
      <c r="C353" s="71"/>
      <c r="D353" s="71"/>
      <c r="E353" s="71"/>
      <c r="F353" s="72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</row>
    <row r="354" spans="1:42" ht="12.75" customHeight="1">
      <c r="A354" s="71"/>
      <c r="B354" s="71"/>
      <c r="C354" s="71"/>
      <c r="D354" s="71"/>
      <c r="E354" s="71"/>
      <c r="F354" s="72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</row>
    <row r="355" spans="1:42" ht="12.75" customHeight="1">
      <c r="A355" s="71"/>
      <c r="B355" s="71"/>
      <c r="C355" s="71"/>
      <c r="D355" s="71"/>
      <c r="E355" s="71"/>
      <c r="F355" s="72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</row>
    <row r="356" spans="1:42" ht="12.75" customHeight="1">
      <c r="A356" s="71"/>
      <c r="B356" s="71"/>
      <c r="C356" s="71"/>
      <c r="D356" s="71"/>
      <c r="E356" s="71"/>
      <c r="F356" s="72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</row>
    <row r="357" spans="1:42" ht="12.75" customHeight="1">
      <c r="A357" s="71"/>
      <c r="B357" s="71"/>
      <c r="C357" s="71"/>
      <c r="D357" s="71"/>
      <c r="E357" s="71"/>
      <c r="F357" s="72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</row>
    <row r="358" spans="1:42" ht="12.75" customHeight="1">
      <c r="A358" s="71"/>
      <c r="B358" s="71"/>
      <c r="C358" s="71"/>
      <c r="D358" s="71"/>
      <c r="E358" s="71"/>
      <c r="F358" s="72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</row>
    <row r="359" spans="1:42" ht="12.75" customHeight="1">
      <c r="A359" s="71"/>
      <c r="B359" s="71"/>
      <c r="C359" s="71"/>
      <c r="D359" s="71"/>
      <c r="E359" s="71"/>
      <c r="F359" s="72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</row>
    <row r="360" spans="1:42" ht="12.75" customHeight="1">
      <c r="A360" s="71"/>
      <c r="B360" s="71"/>
      <c r="C360" s="71"/>
      <c r="D360" s="71"/>
      <c r="E360" s="71"/>
      <c r="F360" s="72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</row>
    <row r="361" spans="1:42" ht="12.75" customHeight="1">
      <c r="A361" s="71"/>
      <c r="B361" s="71"/>
      <c r="C361" s="71"/>
      <c r="D361" s="71"/>
      <c r="E361" s="71"/>
      <c r="F361" s="72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</row>
    <row r="362" spans="1:42" ht="12.75" customHeight="1">
      <c r="A362" s="71"/>
      <c r="B362" s="71"/>
      <c r="C362" s="71"/>
      <c r="D362" s="71"/>
      <c r="E362" s="71"/>
      <c r="F362" s="72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</row>
    <row r="363" spans="1:42" ht="12.75" customHeight="1">
      <c r="A363" s="71"/>
      <c r="B363" s="71"/>
      <c r="C363" s="71"/>
      <c r="D363" s="71"/>
      <c r="E363" s="71"/>
      <c r="F363" s="72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</row>
    <row r="364" spans="1:42" ht="12.75" customHeight="1">
      <c r="A364" s="71"/>
      <c r="B364" s="71"/>
      <c r="C364" s="71"/>
      <c r="D364" s="71"/>
      <c r="E364" s="71"/>
      <c r="F364" s="72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</row>
    <row r="365" spans="1:42" ht="12.75" customHeight="1">
      <c r="A365" s="71"/>
      <c r="B365" s="71"/>
      <c r="C365" s="71"/>
      <c r="D365" s="71"/>
      <c r="E365" s="71"/>
      <c r="F365" s="72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</row>
    <row r="366" spans="1:42" ht="12.75" customHeight="1">
      <c r="A366" s="71"/>
      <c r="B366" s="71"/>
      <c r="C366" s="71"/>
      <c r="D366" s="71"/>
      <c r="E366" s="71"/>
      <c r="F366" s="72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</row>
    <row r="367" spans="1:42" ht="12.75" customHeight="1">
      <c r="A367" s="71"/>
      <c r="B367" s="71"/>
      <c r="C367" s="71"/>
      <c r="D367" s="71"/>
      <c r="E367" s="71"/>
      <c r="F367" s="72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</row>
    <row r="368" spans="1:42" ht="12.75" customHeight="1">
      <c r="A368" s="71"/>
      <c r="B368" s="71"/>
      <c r="C368" s="71"/>
      <c r="D368" s="71"/>
      <c r="E368" s="71"/>
      <c r="F368" s="72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</row>
    <row r="369" spans="1:42" ht="12.75" customHeight="1">
      <c r="A369" s="71"/>
      <c r="B369" s="71"/>
      <c r="C369" s="71"/>
      <c r="D369" s="71"/>
      <c r="E369" s="71"/>
      <c r="F369" s="72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</row>
    <row r="370" spans="1:42" ht="12.75" customHeight="1">
      <c r="A370" s="71"/>
      <c r="B370" s="71"/>
      <c r="C370" s="71"/>
      <c r="D370" s="71"/>
      <c r="E370" s="71"/>
      <c r="F370" s="72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</row>
    <row r="371" spans="1:42" ht="12.75" customHeight="1">
      <c r="A371" s="71"/>
      <c r="B371" s="71"/>
      <c r="C371" s="71"/>
      <c r="D371" s="71"/>
      <c r="E371" s="71"/>
      <c r="F371" s="72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</row>
    <row r="372" spans="1:42" ht="12.75" customHeight="1">
      <c r="A372" s="71"/>
      <c r="B372" s="71"/>
      <c r="C372" s="71"/>
      <c r="D372" s="71"/>
      <c r="E372" s="71"/>
      <c r="F372" s="72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</row>
    <row r="373" spans="1:42" ht="12.75" customHeight="1">
      <c r="A373" s="71"/>
      <c r="B373" s="71"/>
      <c r="C373" s="71"/>
      <c r="D373" s="71"/>
      <c r="E373" s="71"/>
      <c r="F373" s="72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</row>
    <row r="374" spans="1:42" ht="12.75" customHeight="1">
      <c r="A374" s="71"/>
      <c r="B374" s="71"/>
      <c r="C374" s="71"/>
      <c r="D374" s="71"/>
      <c r="E374" s="71"/>
      <c r="F374" s="72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</row>
    <row r="375" spans="1:42" ht="12.75" customHeight="1">
      <c r="A375" s="71"/>
      <c r="B375" s="71"/>
      <c r="C375" s="71"/>
      <c r="D375" s="71"/>
      <c r="E375" s="71"/>
      <c r="F375" s="72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</row>
    <row r="376" spans="1:42" ht="12.75" customHeight="1">
      <c r="A376" s="71"/>
      <c r="B376" s="71"/>
      <c r="C376" s="71"/>
      <c r="D376" s="71"/>
      <c r="E376" s="71"/>
      <c r="F376" s="72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</row>
    <row r="377" spans="1:42" ht="12.75" customHeight="1">
      <c r="A377" s="71"/>
      <c r="B377" s="71"/>
      <c r="C377" s="71"/>
      <c r="D377" s="71"/>
      <c r="E377" s="71"/>
      <c r="F377" s="72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</row>
    <row r="378" spans="1:42" ht="12.75" customHeight="1">
      <c r="A378" s="71"/>
      <c r="B378" s="71"/>
      <c r="C378" s="71"/>
      <c r="D378" s="71"/>
      <c r="E378" s="71"/>
      <c r="F378" s="72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</row>
    <row r="379" spans="1:42" ht="12.75" customHeight="1">
      <c r="A379" s="71"/>
      <c r="B379" s="71"/>
      <c r="C379" s="71"/>
      <c r="D379" s="71"/>
      <c r="E379" s="71"/>
      <c r="F379" s="72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</row>
    <row r="380" spans="1:42" ht="12.75" customHeight="1">
      <c r="A380" s="71"/>
      <c r="B380" s="71"/>
      <c r="C380" s="71"/>
      <c r="D380" s="71"/>
      <c r="E380" s="71"/>
      <c r="F380" s="72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</row>
    <row r="381" spans="1:42" ht="12.75" customHeight="1">
      <c r="A381" s="71"/>
      <c r="B381" s="71"/>
      <c r="C381" s="71"/>
      <c r="D381" s="71"/>
      <c r="E381" s="71"/>
      <c r="F381" s="72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</row>
    <row r="382" spans="1:42" ht="12.75" customHeight="1">
      <c r="A382" s="71"/>
      <c r="B382" s="71"/>
      <c r="C382" s="71"/>
      <c r="D382" s="71"/>
      <c r="E382" s="71"/>
      <c r="F382" s="72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</row>
    <row r="383" spans="1:42" ht="12.75" customHeight="1">
      <c r="A383" s="71"/>
      <c r="B383" s="71"/>
      <c r="C383" s="71"/>
      <c r="D383" s="71"/>
      <c r="E383" s="71"/>
      <c r="F383" s="72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</row>
    <row r="384" spans="1:42" ht="12.75" customHeight="1">
      <c r="A384" s="71"/>
      <c r="B384" s="71"/>
      <c r="C384" s="71"/>
      <c r="D384" s="71"/>
      <c r="E384" s="71"/>
      <c r="F384" s="72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</row>
    <row r="385" spans="1:42" ht="12.75" customHeight="1">
      <c r="A385" s="71"/>
      <c r="B385" s="71"/>
      <c r="C385" s="71"/>
      <c r="D385" s="71"/>
      <c r="E385" s="71"/>
      <c r="F385" s="72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</row>
    <row r="386" spans="1:42" ht="12.75" customHeight="1">
      <c r="A386" s="71"/>
      <c r="B386" s="71"/>
      <c r="C386" s="71"/>
      <c r="D386" s="71"/>
      <c r="E386" s="71"/>
      <c r="F386" s="72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</row>
    <row r="387" spans="1:42" ht="12.75" customHeight="1">
      <c r="A387" s="71"/>
      <c r="B387" s="71"/>
      <c r="C387" s="71"/>
      <c r="D387" s="71"/>
      <c r="E387" s="71"/>
      <c r="F387" s="72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</row>
    <row r="388" spans="1:42" ht="12.75" customHeight="1">
      <c r="A388" s="71"/>
      <c r="B388" s="71"/>
      <c r="C388" s="71"/>
      <c r="D388" s="71"/>
      <c r="E388" s="71"/>
      <c r="F388" s="72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</row>
    <row r="389" spans="1:42" ht="12.75" customHeight="1">
      <c r="A389" s="71"/>
      <c r="B389" s="71"/>
      <c r="C389" s="71"/>
      <c r="D389" s="71"/>
      <c r="E389" s="71"/>
      <c r="F389" s="72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</row>
    <row r="390" spans="1:42" ht="12.75" customHeight="1">
      <c r="A390" s="71"/>
      <c r="B390" s="71"/>
      <c r="C390" s="71"/>
      <c r="D390" s="71"/>
      <c r="E390" s="71"/>
      <c r="F390" s="72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</row>
    <row r="391" spans="1:42" ht="12.75" customHeight="1">
      <c r="A391" s="71"/>
      <c r="B391" s="71"/>
      <c r="C391" s="71"/>
      <c r="D391" s="71"/>
      <c r="E391" s="71"/>
      <c r="F391" s="72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</row>
    <row r="392" spans="1:42" ht="12.75" customHeight="1">
      <c r="A392" s="71"/>
      <c r="B392" s="71"/>
      <c r="C392" s="71"/>
      <c r="D392" s="71"/>
      <c r="E392" s="71"/>
      <c r="F392" s="72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</row>
    <row r="393" spans="1:42" ht="12.75" customHeight="1">
      <c r="A393" s="71"/>
      <c r="B393" s="71"/>
      <c r="C393" s="71"/>
      <c r="D393" s="71"/>
      <c r="E393" s="71"/>
      <c r="F393" s="72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</row>
    <row r="394" spans="1:42" ht="12.75" customHeight="1">
      <c r="A394" s="71"/>
      <c r="B394" s="71"/>
      <c r="C394" s="71"/>
      <c r="D394" s="71"/>
      <c r="E394" s="71"/>
      <c r="F394" s="72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</row>
    <row r="395" spans="1:42" ht="12.75" customHeight="1">
      <c r="A395" s="71"/>
      <c r="B395" s="71"/>
      <c r="C395" s="71"/>
      <c r="D395" s="71"/>
      <c r="E395" s="71"/>
      <c r="F395" s="72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</row>
    <row r="396" spans="1:42" ht="12.75" customHeight="1">
      <c r="A396" s="71"/>
      <c r="B396" s="71"/>
      <c r="C396" s="71"/>
      <c r="D396" s="71"/>
      <c r="E396" s="71"/>
      <c r="F396" s="72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</row>
    <row r="397" spans="1:42" ht="12.75" customHeight="1">
      <c r="A397" s="71"/>
      <c r="B397" s="71"/>
      <c r="C397" s="71"/>
      <c r="D397" s="71"/>
      <c r="E397" s="71"/>
      <c r="F397" s="72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</row>
    <row r="398" spans="1:42" ht="12.75" customHeight="1">
      <c r="A398" s="71"/>
      <c r="B398" s="71"/>
      <c r="C398" s="71"/>
      <c r="D398" s="71"/>
      <c r="E398" s="71"/>
      <c r="F398" s="72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</row>
    <row r="399" spans="1:42" ht="12.75" customHeight="1">
      <c r="A399" s="71"/>
      <c r="B399" s="71"/>
      <c r="C399" s="71"/>
      <c r="D399" s="71"/>
      <c r="E399" s="71"/>
      <c r="F399" s="72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</row>
    <row r="400" spans="1:42" ht="12.75" customHeight="1">
      <c r="A400" s="71"/>
      <c r="B400" s="71"/>
      <c r="C400" s="71"/>
      <c r="D400" s="71"/>
      <c r="E400" s="71"/>
      <c r="F400" s="72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</row>
    <row r="401" spans="1:42" ht="12.75" customHeight="1">
      <c r="A401" s="71"/>
      <c r="B401" s="71"/>
      <c r="C401" s="71"/>
      <c r="D401" s="71"/>
      <c r="E401" s="71"/>
      <c r="F401" s="72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</row>
    <row r="402" spans="1:42" ht="12.75" customHeight="1">
      <c r="A402" s="71"/>
      <c r="B402" s="71"/>
      <c r="C402" s="71"/>
      <c r="D402" s="71"/>
      <c r="E402" s="71"/>
      <c r="F402" s="72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</row>
    <row r="403" spans="1:42" ht="12.75" customHeight="1">
      <c r="A403" s="71"/>
      <c r="B403" s="71"/>
      <c r="C403" s="71"/>
      <c r="D403" s="71"/>
      <c r="E403" s="71"/>
      <c r="F403" s="72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</row>
    <row r="404" spans="1:42" ht="12.75" customHeight="1">
      <c r="A404" s="71"/>
      <c r="B404" s="71"/>
      <c r="C404" s="71"/>
      <c r="D404" s="71"/>
      <c r="E404" s="71"/>
      <c r="F404" s="72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</row>
    <row r="405" spans="1:42" ht="12.75" customHeight="1">
      <c r="A405" s="71"/>
      <c r="B405" s="71"/>
      <c r="C405" s="71"/>
      <c r="D405" s="71"/>
      <c r="E405" s="71"/>
      <c r="F405" s="72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</row>
    <row r="406" spans="1:42" ht="12.75" customHeight="1">
      <c r="A406" s="71"/>
      <c r="B406" s="71"/>
      <c r="C406" s="71"/>
      <c r="D406" s="71"/>
      <c r="E406" s="71"/>
      <c r="F406" s="72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</row>
    <row r="407" spans="1:42" ht="12.75" customHeight="1">
      <c r="A407" s="71"/>
      <c r="B407" s="71"/>
      <c r="C407" s="71"/>
      <c r="D407" s="71"/>
      <c r="E407" s="71"/>
      <c r="F407" s="72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</row>
    <row r="408" spans="1:42" ht="12.75" customHeight="1">
      <c r="A408" s="71"/>
      <c r="B408" s="71"/>
      <c r="C408" s="71"/>
      <c r="D408" s="71"/>
      <c r="E408" s="71"/>
      <c r="F408" s="72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</row>
    <row r="409" spans="1:42" ht="12.75" customHeight="1">
      <c r="A409" s="71"/>
      <c r="B409" s="71"/>
      <c r="C409" s="71"/>
      <c r="D409" s="71"/>
      <c r="E409" s="71"/>
      <c r="F409" s="72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</row>
    <row r="410" spans="1:42" ht="12.75" customHeight="1">
      <c r="A410" s="71"/>
      <c r="B410" s="71"/>
      <c r="C410" s="71"/>
      <c r="D410" s="71"/>
      <c r="E410" s="71"/>
      <c r="F410" s="72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</row>
    <row r="411" spans="1:42" ht="12.75" customHeight="1">
      <c r="A411" s="71"/>
      <c r="B411" s="71"/>
      <c r="C411" s="71"/>
      <c r="D411" s="71"/>
      <c r="E411" s="71"/>
      <c r="F411" s="72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</row>
    <row r="412" spans="1:42" ht="12.75" customHeight="1">
      <c r="A412" s="71"/>
      <c r="B412" s="71"/>
      <c r="C412" s="71"/>
      <c r="D412" s="71"/>
      <c r="E412" s="71"/>
      <c r="F412" s="72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</row>
    <row r="413" spans="1:42" ht="12.75" customHeight="1">
      <c r="A413" s="71"/>
      <c r="B413" s="71"/>
      <c r="C413" s="71"/>
      <c r="D413" s="71"/>
      <c r="E413" s="71"/>
      <c r="F413" s="72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</row>
    <row r="414" spans="1:42" ht="12.75" customHeight="1">
      <c r="A414" s="71"/>
      <c r="B414" s="71"/>
      <c r="C414" s="71"/>
      <c r="D414" s="71"/>
      <c r="E414" s="71"/>
      <c r="F414" s="72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</row>
    <row r="415" spans="1:42" ht="12.75" customHeight="1">
      <c r="A415" s="71"/>
      <c r="B415" s="71"/>
      <c r="C415" s="71"/>
      <c r="D415" s="71"/>
      <c r="E415" s="71"/>
      <c r="F415" s="72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</row>
    <row r="416" spans="1:42" ht="12.75" customHeight="1">
      <c r="A416" s="71"/>
      <c r="B416" s="71"/>
      <c r="C416" s="71"/>
      <c r="D416" s="71"/>
      <c r="E416" s="71"/>
      <c r="F416" s="72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</row>
    <row r="417" spans="1:42" ht="12.75" customHeight="1">
      <c r="A417" s="71"/>
      <c r="B417" s="71"/>
      <c r="C417" s="71"/>
      <c r="D417" s="71"/>
      <c r="E417" s="71"/>
      <c r="F417" s="72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</row>
    <row r="418" spans="1:42" ht="12.75" customHeight="1">
      <c r="A418" s="71"/>
      <c r="B418" s="71"/>
      <c r="C418" s="71"/>
      <c r="D418" s="71"/>
      <c r="E418" s="71"/>
      <c r="F418" s="72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</row>
    <row r="419" spans="1:42" ht="12.75" customHeight="1">
      <c r="A419" s="71"/>
      <c r="B419" s="71"/>
      <c r="C419" s="71"/>
      <c r="D419" s="71"/>
      <c r="E419" s="71"/>
      <c r="F419" s="72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</row>
    <row r="420" spans="1:42" ht="12.75" customHeight="1">
      <c r="A420" s="71"/>
      <c r="B420" s="71"/>
      <c r="C420" s="71"/>
      <c r="D420" s="71"/>
      <c r="E420" s="71"/>
      <c r="F420" s="72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</row>
    <row r="421" spans="1:42" ht="12.75" customHeight="1">
      <c r="A421" s="71"/>
      <c r="B421" s="71"/>
      <c r="C421" s="71"/>
      <c r="D421" s="71"/>
      <c r="E421" s="71"/>
      <c r="F421" s="72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</row>
    <row r="422" spans="1:42" ht="12.75" customHeight="1">
      <c r="A422" s="71"/>
      <c r="B422" s="71"/>
      <c r="C422" s="71"/>
      <c r="D422" s="71"/>
      <c r="E422" s="71"/>
      <c r="F422" s="72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</row>
    <row r="423" spans="1:42" ht="12.75" customHeight="1">
      <c r="A423" s="71"/>
      <c r="B423" s="71"/>
      <c r="C423" s="71"/>
      <c r="D423" s="71"/>
      <c r="E423" s="71"/>
      <c r="F423" s="72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</row>
    <row r="424" spans="1:42" ht="12.75" customHeight="1">
      <c r="A424" s="71"/>
      <c r="B424" s="71"/>
      <c r="C424" s="71"/>
      <c r="D424" s="71"/>
      <c r="E424" s="71"/>
      <c r="F424" s="72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</row>
    <row r="425" spans="1:42" ht="12.75" customHeight="1">
      <c r="A425" s="71"/>
      <c r="B425" s="71"/>
      <c r="C425" s="71"/>
      <c r="D425" s="71"/>
      <c r="E425" s="71"/>
      <c r="F425" s="72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</row>
    <row r="426" spans="1:42" ht="12.75" customHeight="1">
      <c r="A426" s="71"/>
      <c r="B426" s="71"/>
      <c r="C426" s="71"/>
      <c r="D426" s="71"/>
      <c r="E426" s="71"/>
      <c r="F426" s="72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</row>
    <row r="427" spans="1:42" ht="12.75" customHeight="1">
      <c r="A427" s="71"/>
      <c r="B427" s="71"/>
      <c r="C427" s="71"/>
      <c r="D427" s="71"/>
      <c r="E427" s="71"/>
      <c r="F427" s="72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</row>
    <row r="428" spans="1:42" ht="12.75" customHeight="1">
      <c r="A428" s="71"/>
      <c r="B428" s="71"/>
      <c r="C428" s="71"/>
      <c r="D428" s="71"/>
      <c r="E428" s="71"/>
      <c r="F428" s="72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</row>
    <row r="429" spans="1:42" ht="12.75" customHeight="1">
      <c r="A429" s="71"/>
      <c r="B429" s="71"/>
      <c r="C429" s="71"/>
      <c r="D429" s="71"/>
      <c r="E429" s="71"/>
      <c r="F429" s="72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</row>
    <row r="430" spans="1:42" ht="12.75" customHeight="1">
      <c r="A430" s="71"/>
      <c r="B430" s="71"/>
      <c r="C430" s="71"/>
      <c r="D430" s="71"/>
      <c r="E430" s="71"/>
      <c r="F430" s="72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</row>
    <row r="431" spans="1:42" ht="12.75" customHeight="1">
      <c r="A431" s="71"/>
      <c r="B431" s="71"/>
      <c r="C431" s="71"/>
      <c r="D431" s="71"/>
      <c r="E431" s="71"/>
      <c r="F431" s="72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</row>
    <row r="432" spans="1:42" ht="12.75" customHeight="1">
      <c r="A432" s="71"/>
      <c r="B432" s="71"/>
      <c r="C432" s="71"/>
      <c r="D432" s="71"/>
      <c r="E432" s="71"/>
      <c r="F432" s="72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</row>
    <row r="433" spans="1:42" ht="12.75" customHeight="1">
      <c r="A433" s="71"/>
      <c r="B433" s="71"/>
      <c r="C433" s="71"/>
      <c r="D433" s="71"/>
      <c r="E433" s="71"/>
      <c r="F433" s="72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</row>
    <row r="434" spans="1:42" ht="12.75" customHeight="1">
      <c r="A434" s="71"/>
      <c r="B434" s="71"/>
      <c r="C434" s="71"/>
      <c r="D434" s="71"/>
      <c r="E434" s="71"/>
      <c r="F434" s="72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</row>
    <row r="435" spans="1:42" ht="12.75" customHeight="1">
      <c r="A435" s="71"/>
      <c r="B435" s="71"/>
      <c r="C435" s="71"/>
      <c r="D435" s="71"/>
      <c r="E435" s="71"/>
      <c r="F435" s="72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</row>
    <row r="436" spans="1:42" ht="12.75" customHeight="1">
      <c r="A436" s="71"/>
      <c r="B436" s="71"/>
      <c r="C436" s="71"/>
      <c r="D436" s="71"/>
      <c r="E436" s="71"/>
      <c r="F436" s="72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</row>
    <row r="437" spans="1:42" ht="12.75" customHeight="1">
      <c r="A437" s="71"/>
      <c r="B437" s="71"/>
      <c r="C437" s="71"/>
      <c r="D437" s="71"/>
      <c r="E437" s="71"/>
      <c r="F437" s="72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</row>
    <row r="438" spans="1:42" ht="12.75" customHeight="1">
      <c r="A438" s="71"/>
      <c r="B438" s="71"/>
      <c r="C438" s="71"/>
      <c r="D438" s="71"/>
      <c r="E438" s="71"/>
      <c r="F438" s="72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</row>
    <row r="439" spans="1:42" ht="12.75" customHeight="1">
      <c r="A439" s="71"/>
      <c r="B439" s="71"/>
      <c r="C439" s="71"/>
      <c r="D439" s="71"/>
      <c r="E439" s="71"/>
      <c r="F439" s="72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</row>
    <row r="440" spans="1:42" ht="12.75" customHeight="1">
      <c r="A440" s="71"/>
      <c r="B440" s="71"/>
      <c r="C440" s="71"/>
      <c r="D440" s="71"/>
      <c r="E440" s="71"/>
      <c r="F440" s="72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</row>
    <row r="441" spans="1:42" ht="12.75" customHeight="1">
      <c r="A441" s="71"/>
      <c r="B441" s="71"/>
      <c r="C441" s="71"/>
      <c r="D441" s="71"/>
      <c r="E441" s="71"/>
      <c r="F441" s="72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</row>
    <row r="442" spans="1:42" ht="12.75" customHeight="1">
      <c r="A442" s="71"/>
      <c r="B442" s="71"/>
      <c r="C442" s="71"/>
      <c r="D442" s="71"/>
      <c r="E442" s="71"/>
      <c r="F442" s="72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</row>
    <row r="443" spans="1:42" ht="12.75" customHeight="1">
      <c r="A443" s="71"/>
      <c r="B443" s="71"/>
      <c r="C443" s="71"/>
      <c r="D443" s="71"/>
      <c r="E443" s="71"/>
      <c r="F443" s="72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</row>
    <row r="444" spans="1:42" ht="12.75" customHeight="1">
      <c r="A444" s="71"/>
      <c r="B444" s="71"/>
      <c r="C444" s="71"/>
      <c r="D444" s="71"/>
      <c r="E444" s="71"/>
      <c r="F444" s="72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</row>
    <row r="445" spans="1:42" ht="12.75" customHeight="1">
      <c r="A445" s="71"/>
      <c r="B445" s="71"/>
      <c r="C445" s="71"/>
      <c r="D445" s="71"/>
      <c r="E445" s="71"/>
      <c r="F445" s="72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</row>
    <row r="446" spans="1:42" ht="12.75" customHeight="1">
      <c r="A446" s="71"/>
      <c r="B446" s="71"/>
      <c r="C446" s="71"/>
      <c r="D446" s="71"/>
      <c r="E446" s="71"/>
      <c r="F446" s="72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</row>
    <row r="447" spans="1:42" ht="12.75" customHeight="1">
      <c r="A447" s="71"/>
      <c r="B447" s="71"/>
      <c r="C447" s="71"/>
      <c r="D447" s="71"/>
      <c r="E447" s="71"/>
      <c r="F447" s="72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</row>
    <row r="448" spans="1:42" ht="12.75" customHeight="1">
      <c r="A448" s="71"/>
      <c r="B448" s="71"/>
      <c r="C448" s="71"/>
      <c r="D448" s="71"/>
      <c r="E448" s="71"/>
      <c r="F448" s="72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</row>
    <row r="449" spans="1:42" ht="12.75" customHeight="1">
      <c r="A449" s="71"/>
      <c r="B449" s="71"/>
      <c r="C449" s="71"/>
      <c r="D449" s="71"/>
      <c r="E449" s="71"/>
      <c r="F449" s="72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</row>
    <row r="450" spans="1:42" ht="12.75" customHeight="1">
      <c r="A450" s="71"/>
      <c r="B450" s="71"/>
      <c r="C450" s="71"/>
      <c r="D450" s="71"/>
      <c r="E450" s="71"/>
      <c r="F450" s="72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</row>
    <row r="451" spans="1:42" ht="12.75" customHeight="1">
      <c r="A451" s="71"/>
      <c r="B451" s="71"/>
      <c r="C451" s="71"/>
      <c r="D451" s="71"/>
      <c r="E451" s="71"/>
      <c r="F451" s="72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</row>
    <row r="452" spans="1:42" ht="12.75" customHeight="1">
      <c r="A452" s="71"/>
      <c r="B452" s="71"/>
      <c r="C452" s="71"/>
      <c r="D452" s="71"/>
      <c r="E452" s="71"/>
      <c r="F452" s="72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</row>
    <row r="453" spans="1:42" ht="12.75" customHeight="1">
      <c r="A453" s="71"/>
      <c r="B453" s="71"/>
      <c r="C453" s="71"/>
      <c r="D453" s="71"/>
      <c r="E453" s="71"/>
      <c r="F453" s="72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</row>
    <row r="454" spans="1:42" ht="12.75" customHeight="1">
      <c r="A454" s="71"/>
      <c r="B454" s="71"/>
      <c r="C454" s="71"/>
      <c r="D454" s="71"/>
      <c r="E454" s="71"/>
      <c r="F454" s="72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</row>
    <row r="455" spans="1:42" ht="12.75" customHeight="1">
      <c r="A455" s="71"/>
      <c r="B455" s="71"/>
      <c r="C455" s="71"/>
      <c r="D455" s="71"/>
      <c r="E455" s="71"/>
      <c r="F455" s="72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</row>
    <row r="456" spans="1:42" ht="12.75" customHeight="1">
      <c r="A456" s="71"/>
      <c r="B456" s="71"/>
      <c r="C456" s="71"/>
      <c r="D456" s="71"/>
      <c r="E456" s="71"/>
      <c r="F456" s="72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</row>
    <row r="457" spans="1:42" ht="12.75" customHeight="1">
      <c r="A457" s="71"/>
      <c r="B457" s="71"/>
      <c r="C457" s="71"/>
      <c r="D457" s="71"/>
      <c r="E457" s="71"/>
      <c r="F457" s="72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</row>
    <row r="458" spans="1:42" ht="12.75" customHeight="1">
      <c r="A458" s="71"/>
      <c r="B458" s="71"/>
      <c r="C458" s="71"/>
      <c r="D458" s="71"/>
      <c r="E458" s="71"/>
      <c r="F458" s="72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</row>
    <row r="459" spans="1:42" ht="12.75" customHeight="1">
      <c r="A459" s="71"/>
      <c r="B459" s="71"/>
      <c r="C459" s="71"/>
      <c r="D459" s="71"/>
      <c r="E459" s="71"/>
      <c r="F459" s="72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</row>
    <row r="460" spans="1:42" ht="12.75" customHeight="1">
      <c r="A460" s="71"/>
      <c r="B460" s="71"/>
      <c r="C460" s="71"/>
      <c r="D460" s="71"/>
      <c r="E460" s="71"/>
      <c r="F460" s="72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</row>
    <row r="461" spans="1:42" ht="12.75" customHeight="1">
      <c r="A461" s="71"/>
      <c r="B461" s="71"/>
      <c r="C461" s="71"/>
      <c r="D461" s="71"/>
      <c r="E461" s="71"/>
      <c r="F461" s="72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</row>
    <row r="462" spans="1:42" ht="12.75" customHeight="1">
      <c r="A462" s="71"/>
      <c r="B462" s="71"/>
      <c r="C462" s="71"/>
      <c r="D462" s="71"/>
      <c r="E462" s="71"/>
      <c r="F462" s="72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</row>
    <row r="463" spans="1:42" ht="12.75" customHeight="1">
      <c r="A463" s="71"/>
      <c r="B463" s="71"/>
      <c r="C463" s="71"/>
      <c r="D463" s="71"/>
      <c r="E463" s="71"/>
      <c r="F463" s="72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</row>
    <row r="464" spans="1:42" ht="12.75" customHeight="1">
      <c r="A464" s="71"/>
      <c r="B464" s="71"/>
      <c r="C464" s="71"/>
      <c r="D464" s="71"/>
      <c r="E464" s="71"/>
      <c r="F464" s="72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</row>
    <row r="465" spans="1:42" ht="12.75" customHeight="1">
      <c r="A465" s="71"/>
      <c r="B465" s="71"/>
      <c r="C465" s="71"/>
      <c r="D465" s="71"/>
      <c r="E465" s="71"/>
      <c r="F465" s="72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</row>
    <row r="466" spans="1:42" ht="12.75" customHeight="1">
      <c r="A466" s="71"/>
      <c r="B466" s="71"/>
      <c r="C466" s="71"/>
      <c r="D466" s="71"/>
      <c r="E466" s="71"/>
      <c r="F466" s="72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</row>
    <row r="467" spans="1:42" ht="12.75" customHeight="1">
      <c r="A467" s="71"/>
      <c r="B467" s="71"/>
      <c r="C467" s="71"/>
      <c r="D467" s="71"/>
      <c r="E467" s="71"/>
      <c r="F467" s="72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</row>
    <row r="468" spans="1:42" ht="12.75" customHeight="1">
      <c r="A468" s="71"/>
      <c r="B468" s="71"/>
      <c r="C468" s="71"/>
      <c r="D468" s="71"/>
      <c r="E468" s="71"/>
      <c r="F468" s="72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</row>
    <row r="469" spans="1:42" ht="12.75" customHeight="1">
      <c r="A469" s="71"/>
      <c r="B469" s="71"/>
      <c r="C469" s="71"/>
      <c r="D469" s="71"/>
      <c r="E469" s="71"/>
      <c r="F469" s="72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</row>
    <row r="470" spans="1:42" ht="12.75" customHeight="1">
      <c r="A470" s="71"/>
      <c r="B470" s="71"/>
      <c r="C470" s="71"/>
      <c r="D470" s="71"/>
      <c r="E470" s="71"/>
      <c r="F470" s="72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</row>
    <row r="471" spans="1:42" ht="12.75" customHeight="1">
      <c r="A471" s="71"/>
      <c r="B471" s="71"/>
      <c r="C471" s="71"/>
      <c r="D471" s="71"/>
      <c r="E471" s="71"/>
      <c r="F471" s="72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</row>
    <row r="472" spans="1:42" ht="12.75" customHeight="1">
      <c r="A472" s="71"/>
      <c r="B472" s="71"/>
      <c r="C472" s="71"/>
      <c r="D472" s="71"/>
      <c r="E472" s="71"/>
      <c r="F472" s="72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</row>
    <row r="473" spans="1:42" ht="12.75" customHeight="1">
      <c r="A473" s="71"/>
      <c r="B473" s="71"/>
      <c r="C473" s="71"/>
      <c r="D473" s="71"/>
      <c r="E473" s="71"/>
      <c r="F473" s="72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</row>
    <row r="474" spans="1:42" ht="12.75" customHeight="1">
      <c r="A474" s="71"/>
      <c r="B474" s="71"/>
      <c r="C474" s="71"/>
      <c r="D474" s="71"/>
      <c r="E474" s="71"/>
      <c r="F474" s="72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</row>
    <row r="475" spans="1:42" ht="12.75" customHeight="1">
      <c r="A475" s="71"/>
      <c r="B475" s="71"/>
      <c r="C475" s="71"/>
      <c r="D475" s="71"/>
      <c r="E475" s="71"/>
      <c r="F475" s="72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</row>
    <row r="476" spans="1:42" ht="12.75" customHeight="1">
      <c r="A476" s="71"/>
      <c r="B476" s="71"/>
      <c r="C476" s="71"/>
      <c r="D476" s="71"/>
      <c r="E476" s="71"/>
      <c r="F476" s="72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</row>
    <row r="477" spans="1:42" ht="12.75" customHeight="1">
      <c r="A477" s="71"/>
      <c r="B477" s="71"/>
      <c r="C477" s="71"/>
      <c r="D477" s="71"/>
      <c r="E477" s="71"/>
      <c r="F477" s="72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</row>
    <row r="478" spans="1:42" ht="12.75" customHeight="1">
      <c r="A478" s="71"/>
      <c r="B478" s="71"/>
      <c r="C478" s="71"/>
      <c r="D478" s="71"/>
      <c r="E478" s="71"/>
      <c r="F478" s="72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</row>
    <row r="479" spans="1:42" ht="12.75" customHeight="1">
      <c r="A479" s="71"/>
      <c r="B479" s="71"/>
      <c r="C479" s="71"/>
      <c r="D479" s="71"/>
      <c r="E479" s="71"/>
      <c r="F479" s="72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</row>
    <row r="480" spans="1:42" ht="12.75" customHeight="1">
      <c r="A480" s="71"/>
      <c r="B480" s="71"/>
      <c r="C480" s="71"/>
      <c r="D480" s="71"/>
      <c r="E480" s="71"/>
      <c r="F480" s="72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</row>
    <row r="481" spans="1:42" ht="12.75" customHeight="1">
      <c r="A481" s="71"/>
      <c r="B481" s="71"/>
      <c r="C481" s="71"/>
      <c r="D481" s="71"/>
      <c r="E481" s="71"/>
      <c r="F481" s="72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</row>
    <row r="482" spans="1:42" ht="12.75" customHeight="1">
      <c r="A482" s="71"/>
      <c r="B482" s="71"/>
      <c r="C482" s="71"/>
      <c r="D482" s="71"/>
      <c r="E482" s="71"/>
      <c r="F482" s="72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</row>
    <row r="483" spans="1:42" ht="12.75" customHeight="1">
      <c r="A483" s="71"/>
      <c r="B483" s="71"/>
      <c r="C483" s="71"/>
      <c r="D483" s="71"/>
      <c r="E483" s="71"/>
      <c r="F483" s="72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</row>
    <row r="484" spans="1:42" ht="12.75" customHeight="1">
      <c r="A484" s="71"/>
      <c r="B484" s="71"/>
      <c r="C484" s="71"/>
      <c r="D484" s="71"/>
      <c r="E484" s="71"/>
      <c r="F484" s="72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</row>
    <row r="485" spans="1:42" ht="12.75" customHeight="1">
      <c r="A485" s="71"/>
      <c r="B485" s="71"/>
      <c r="C485" s="71"/>
      <c r="D485" s="71"/>
      <c r="E485" s="71"/>
      <c r="F485" s="72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</row>
    <row r="486" spans="1:42" ht="12.75" customHeight="1">
      <c r="A486" s="71"/>
      <c r="B486" s="71"/>
      <c r="C486" s="71"/>
      <c r="D486" s="71"/>
      <c r="E486" s="71"/>
      <c r="F486" s="72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</row>
    <row r="487" spans="1:42" ht="12.75" customHeight="1">
      <c r="A487" s="71"/>
      <c r="B487" s="71"/>
      <c r="C487" s="71"/>
      <c r="D487" s="71"/>
      <c r="E487" s="71"/>
      <c r="F487" s="72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</row>
    <row r="488" spans="1:42" ht="12.75" customHeight="1">
      <c r="A488" s="71"/>
      <c r="B488" s="71"/>
      <c r="C488" s="71"/>
      <c r="D488" s="71"/>
      <c r="E488" s="71"/>
      <c r="F488" s="72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</row>
    <row r="489" spans="1:42" ht="12.75" customHeight="1">
      <c r="A489" s="71"/>
      <c r="B489" s="71"/>
      <c r="C489" s="71"/>
      <c r="D489" s="71"/>
      <c r="E489" s="71"/>
      <c r="F489" s="72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</row>
    <row r="490" spans="1:42" ht="12.75" customHeight="1">
      <c r="A490" s="71"/>
      <c r="B490" s="71"/>
      <c r="C490" s="71"/>
      <c r="D490" s="71"/>
      <c r="E490" s="71"/>
      <c r="F490" s="72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</row>
    <row r="491" spans="1:42" ht="12.75" customHeight="1">
      <c r="A491" s="71"/>
      <c r="B491" s="71"/>
      <c r="C491" s="71"/>
      <c r="D491" s="71"/>
      <c r="E491" s="71"/>
      <c r="F491" s="72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</row>
    <row r="492" spans="1:42" ht="12.75" customHeight="1">
      <c r="A492" s="71"/>
      <c r="B492" s="71"/>
      <c r="C492" s="71"/>
      <c r="D492" s="71"/>
      <c r="E492" s="71"/>
      <c r="F492" s="72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</row>
    <row r="493" spans="1:42" ht="12.75" customHeight="1">
      <c r="A493" s="71"/>
      <c r="B493" s="71"/>
      <c r="C493" s="71"/>
      <c r="D493" s="71"/>
      <c r="E493" s="71"/>
      <c r="F493" s="72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</row>
    <row r="494" spans="1:42" ht="12.75" customHeight="1">
      <c r="A494" s="71"/>
      <c r="B494" s="71"/>
      <c r="C494" s="71"/>
      <c r="D494" s="71"/>
      <c r="E494" s="71"/>
      <c r="F494" s="72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</row>
    <row r="495" spans="1:42" ht="12.75" customHeight="1">
      <c r="A495" s="71"/>
      <c r="B495" s="71"/>
      <c r="C495" s="71"/>
      <c r="D495" s="71"/>
      <c r="E495" s="71"/>
      <c r="F495" s="72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</row>
    <row r="496" spans="1:42" ht="12.75" customHeight="1">
      <c r="A496" s="71"/>
      <c r="B496" s="71"/>
      <c r="C496" s="71"/>
      <c r="D496" s="71"/>
      <c r="E496" s="71"/>
      <c r="F496" s="72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</row>
    <row r="497" spans="1:42" ht="12.75" customHeight="1">
      <c r="A497" s="71"/>
      <c r="B497" s="71"/>
      <c r="C497" s="71"/>
      <c r="D497" s="71"/>
      <c r="E497" s="71"/>
      <c r="F497" s="72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</row>
    <row r="498" spans="1:42" ht="12.75" customHeight="1">
      <c r="A498" s="71"/>
      <c r="B498" s="71"/>
      <c r="C498" s="71"/>
      <c r="D498" s="71"/>
      <c r="E498" s="71"/>
      <c r="F498" s="72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</row>
    <row r="499" spans="1:42" ht="12.75" customHeight="1">
      <c r="A499" s="71"/>
      <c r="B499" s="71"/>
      <c r="C499" s="71"/>
      <c r="D499" s="71"/>
      <c r="E499" s="71"/>
      <c r="F499" s="72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</row>
    <row r="500" spans="1:42" ht="12.75" customHeight="1">
      <c r="A500" s="71"/>
      <c r="B500" s="71"/>
      <c r="C500" s="71"/>
      <c r="D500" s="71"/>
      <c r="E500" s="71"/>
      <c r="F500" s="72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</row>
    <row r="501" spans="1:42" ht="12.75" customHeight="1">
      <c r="A501" s="71"/>
      <c r="B501" s="71"/>
      <c r="C501" s="71"/>
      <c r="D501" s="71"/>
      <c r="E501" s="71"/>
      <c r="F501" s="72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</row>
    <row r="502" spans="1:42" ht="12.75" customHeight="1">
      <c r="A502" s="71"/>
      <c r="B502" s="71"/>
      <c r="C502" s="71"/>
      <c r="D502" s="71"/>
      <c r="E502" s="71"/>
      <c r="F502" s="72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</row>
    <row r="503" spans="1:42" ht="12.75" customHeight="1">
      <c r="A503" s="71"/>
      <c r="B503" s="71"/>
      <c r="C503" s="71"/>
      <c r="D503" s="71"/>
      <c r="E503" s="71"/>
      <c r="F503" s="72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</row>
    <row r="504" spans="1:42" ht="12.75" customHeight="1">
      <c r="A504" s="71"/>
      <c r="B504" s="71"/>
      <c r="C504" s="71"/>
      <c r="D504" s="71"/>
      <c r="E504" s="71"/>
      <c r="F504" s="72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</row>
    <row r="505" spans="1:42" ht="12.75" customHeight="1">
      <c r="A505" s="71"/>
      <c r="B505" s="71"/>
      <c r="C505" s="71"/>
      <c r="D505" s="71"/>
      <c r="E505" s="71"/>
      <c r="F505" s="72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</row>
    <row r="506" spans="1:42" ht="12.75" customHeight="1">
      <c r="A506" s="71"/>
      <c r="B506" s="71"/>
      <c r="C506" s="71"/>
      <c r="D506" s="71"/>
      <c r="E506" s="71"/>
      <c r="F506" s="72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</row>
    <row r="507" spans="1:42" ht="12.75" customHeight="1">
      <c r="A507" s="71"/>
      <c r="B507" s="71"/>
      <c r="C507" s="71"/>
      <c r="D507" s="71"/>
      <c r="E507" s="71"/>
      <c r="F507" s="72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</row>
    <row r="508" spans="1:42" ht="12.75" customHeight="1">
      <c r="A508" s="71"/>
      <c r="B508" s="71"/>
      <c r="C508" s="71"/>
      <c r="D508" s="71"/>
      <c r="E508" s="71"/>
      <c r="F508" s="72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</row>
    <row r="509" spans="1:42" ht="12.75" customHeight="1">
      <c r="A509" s="71"/>
      <c r="B509" s="71"/>
      <c r="C509" s="71"/>
      <c r="D509" s="71"/>
      <c r="E509" s="71"/>
      <c r="F509" s="72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</row>
    <row r="510" spans="1:42" ht="12.75" customHeight="1">
      <c r="A510" s="71"/>
      <c r="B510" s="71"/>
      <c r="C510" s="71"/>
      <c r="D510" s="71"/>
      <c r="E510" s="71"/>
      <c r="F510" s="72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</row>
    <row r="511" spans="1:42" ht="12.75" customHeight="1">
      <c r="A511" s="71"/>
      <c r="B511" s="71"/>
      <c r="C511" s="71"/>
      <c r="D511" s="71"/>
      <c r="E511" s="71"/>
      <c r="F511" s="72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</row>
    <row r="512" spans="1:42" ht="12.75" customHeight="1">
      <c r="A512" s="71"/>
      <c r="B512" s="71"/>
      <c r="C512" s="71"/>
      <c r="D512" s="71"/>
      <c r="E512" s="71"/>
      <c r="F512" s="72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</row>
    <row r="513" spans="1:42" ht="12.75" customHeight="1">
      <c r="A513" s="71"/>
      <c r="B513" s="71"/>
      <c r="C513" s="71"/>
      <c r="D513" s="71"/>
      <c r="E513" s="71"/>
      <c r="F513" s="72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</row>
    <row r="514" spans="1:42" ht="12.75" customHeight="1">
      <c r="A514" s="71"/>
      <c r="B514" s="71"/>
      <c r="C514" s="71"/>
      <c r="D514" s="71"/>
      <c r="E514" s="71"/>
      <c r="F514" s="72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</row>
    <row r="515" spans="1:42" ht="12.75" customHeight="1">
      <c r="A515" s="71"/>
      <c r="B515" s="71"/>
      <c r="C515" s="71"/>
      <c r="D515" s="71"/>
      <c r="E515" s="71"/>
      <c r="F515" s="72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</row>
    <row r="516" spans="1:42" ht="12.75" customHeight="1">
      <c r="A516" s="71"/>
      <c r="B516" s="71"/>
      <c r="C516" s="71"/>
      <c r="D516" s="71"/>
      <c r="E516" s="71"/>
      <c r="F516" s="72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</row>
    <row r="517" spans="1:42" ht="12.75" customHeight="1">
      <c r="A517" s="71"/>
      <c r="B517" s="71"/>
      <c r="C517" s="71"/>
      <c r="D517" s="71"/>
      <c r="E517" s="71"/>
      <c r="F517" s="72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</row>
    <row r="518" spans="1:42" ht="12.75" customHeight="1">
      <c r="A518" s="71"/>
      <c r="B518" s="71"/>
      <c r="C518" s="71"/>
      <c r="D518" s="71"/>
      <c r="E518" s="71"/>
      <c r="F518" s="72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</row>
    <row r="519" spans="1:42" ht="12.75" customHeight="1">
      <c r="A519" s="71"/>
      <c r="B519" s="71"/>
      <c r="C519" s="71"/>
      <c r="D519" s="71"/>
      <c r="E519" s="71"/>
      <c r="F519" s="72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</row>
    <row r="520" spans="1:42" ht="12.75" customHeight="1">
      <c r="A520" s="71"/>
      <c r="B520" s="71"/>
      <c r="C520" s="71"/>
      <c r="D520" s="71"/>
      <c r="E520" s="71"/>
      <c r="F520" s="72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</row>
    <row r="521" spans="1:42" ht="12.75" customHeight="1">
      <c r="A521" s="71"/>
      <c r="B521" s="71"/>
      <c r="C521" s="71"/>
      <c r="D521" s="71"/>
      <c r="E521" s="71"/>
      <c r="F521" s="72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</row>
    <row r="522" spans="1:42" ht="12.75" customHeight="1">
      <c r="A522" s="71"/>
      <c r="B522" s="71"/>
      <c r="C522" s="71"/>
      <c r="D522" s="71"/>
      <c r="E522" s="71"/>
      <c r="F522" s="72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</row>
    <row r="523" spans="1:42" ht="12.75" customHeight="1">
      <c r="A523" s="71"/>
      <c r="B523" s="71"/>
      <c r="C523" s="71"/>
      <c r="D523" s="71"/>
      <c r="E523" s="71"/>
      <c r="F523" s="72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</row>
    <row r="524" spans="1:42" ht="12.75" customHeight="1">
      <c r="A524" s="71"/>
      <c r="B524" s="71"/>
      <c r="C524" s="71"/>
      <c r="D524" s="71"/>
      <c r="E524" s="71"/>
      <c r="F524" s="72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</row>
    <row r="525" spans="1:42" ht="12.75" customHeight="1">
      <c r="A525" s="71"/>
      <c r="B525" s="71"/>
      <c r="C525" s="71"/>
      <c r="D525" s="71"/>
      <c r="E525" s="71"/>
      <c r="F525" s="72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</row>
    <row r="526" spans="1:42" ht="12.75" customHeight="1">
      <c r="A526" s="71"/>
      <c r="B526" s="71"/>
      <c r="C526" s="71"/>
      <c r="D526" s="71"/>
      <c r="E526" s="71"/>
      <c r="F526" s="72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</row>
    <row r="527" spans="1:42" ht="12.75" customHeight="1">
      <c r="A527" s="71"/>
      <c r="B527" s="71"/>
      <c r="C527" s="71"/>
      <c r="D527" s="71"/>
      <c r="E527" s="71"/>
      <c r="F527" s="72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</row>
    <row r="528" spans="1:42" ht="12.75" customHeight="1">
      <c r="A528" s="71"/>
      <c r="B528" s="71"/>
      <c r="C528" s="71"/>
      <c r="D528" s="71"/>
      <c r="E528" s="71"/>
      <c r="F528" s="72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</row>
    <row r="529" spans="1:42" ht="12.75" customHeight="1">
      <c r="A529" s="71"/>
      <c r="B529" s="71"/>
      <c r="C529" s="71"/>
      <c r="D529" s="71"/>
      <c r="E529" s="71"/>
      <c r="F529" s="72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</row>
    <row r="530" spans="1:42" ht="12.75" customHeight="1">
      <c r="A530" s="71"/>
      <c r="B530" s="71"/>
      <c r="C530" s="71"/>
      <c r="D530" s="71"/>
      <c r="E530" s="71"/>
      <c r="F530" s="72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</row>
    <row r="531" spans="1:42" ht="12.75" customHeight="1">
      <c r="A531" s="71"/>
      <c r="B531" s="71"/>
      <c r="C531" s="71"/>
      <c r="D531" s="71"/>
      <c r="E531" s="71"/>
      <c r="F531" s="72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</row>
    <row r="532" spans="1:42" ht="12.75" customHeight="1">
      <c r="A532" s="71"/>
      <c r="B532" s="71"/>
      <c r="C532" s="71"/>
      <c r="D532" s="71"/>
      <c r="E532" s="71"/>
      <c r="F532" s="72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</row>
    <row r="533" spans="1:42" ht="12.75" customHeight="1">
      <c r="A533" s="71"/>
      <c r="B533" s="71"/>
      <c r="C533" s="71"/>
      <c r="D533" s="71"/>
      <c r="E533" s="71"/>
      <c r="F533" s="72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</row>
    <row r="534" spans="1:42" ht="12.75" customHeight="1">
      <c r="A534" s="71"/>
      <c r="B534" s="71"/>
      <c r="C534" s="71"/>
      <c r="D534" s="71"/>
      <c r="E534" s="71"/>
      <c r="F534" s="72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</row>
    <row r="535" spans="1:42" ht="12.75" customHeight="1">
      <c r="A535" s="71"/>
      <c r="B535" s="71"/>
      <c r="C535" s="71"/>
      <c r="D535" s="71"/>
      <c r="E535" s="71"/>
      <c r="F535" s="72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</row>
    <row r="536" spans="1:42" ht="12.75" customHeight="1">
      <c r="A536" s="71"/>
      <c r="B536" s="71"/>
      <c r="C536" s="71"/>
      <c r="D536" s="71"/>
      <c r="E536" s="71"/>
      <c r="F536" s="72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</row>
    <row r="537" spans="1:42" ht="12.75" customHeight="1">
      <c r="A537" s="71"/>
      <c r="B537" s="71"/>
      <c r="C537" s="71"/>
      <c r="D537" s="71"/>
      <c r="E537" s="71"/>
      <c r="F537" s="72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</row>
    <row r="538" spans="1:42" ht="12.75" customHeight="1">
      <c r="A538" s="71"/>
      <c r="B538" s="71"/>
      <c r="C538" s="71"/>
      <c r="D538" s="71"/>
      <c r="E538" s="71"/>
      <c r="F538" s="72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</row>
    <row r="539" spans="1:42" ht="12.75" customHeight="1">
      <c r="A539" s="71"/>
      <c r="B539" s="71"/>
      <c r="C539" s="71"/>
      <c r="D539" s="71"/>
      <c r="E539" s="71"/>
      <c r="F539" s="72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</row>
    <row r="540" spans="1:42" ht="12.75" customHeight="1">
      <c r="A540" s="71"/>
      <c r="B540" s="71"/>
      <c r="C540" s="71"/>
      <c r="D540" s="71"/>
      <c r="E540" s="71"/>
      <c r="F540" s="72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</row>
    <row r="541" spans="1:42" ht="12.75" customHeight="1">
      <c r="A541" s="71"/>
      <c r="B541" s="71"/>
      <c r="C541" s="71"/>
      <c r="D541" s="71"/>
      <c r="E541" s="71"/>
      <c r="F541" s="72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</row>
    <row r="542" spans="1:42" ht="12.75" customHeight="1">
      <c r="A542" s="71"/>
      <c r="B542" s="71"/>
      <c r="C542" s="71"/>
      <c r="D542" s="71"/>
      <c r="E542" s="71"/>
      <c r="F542" s="72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</row>
    <row r="543" spans="1:42" ht="12.75" customHeight="1">
      <c r="A543" s="71"/>
      <c r="B543" s="71"/>
      <c r="C543" s="71"/>
      <c r="D543" s="71"/>
      <c r="E543" s="71"/>
      <c r="F543" s="72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</row>
    <row r="544" spans="1:42" ht="12.75" customHeight="1">
      <c r="A544" s="71"/>
      <c r="B544" s="71"/>
      <c r="C544" s="71"/>
      <c r="D544" s="71"/>
      <c r="E544" s="71"/>
      <c r="F544" s="72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</row>
    <row r="545" spans="1:42" ht="12.75" customHeight="1">
      <c r="A545" s="71"/>
      <c r="B545" s="71"/>
      <c r="C545" s="71"/>
      <c r="D545" s="71"/>
      <c r="E545" s="71"/>
      <c r="F545" s="72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</row>
    <row r="546" spans="1:42" ht="12.75" customHeight="1">
      <c r="A546" s="71"/>
      <c r="B546" s="71"/>
      <c r="C546" s="71"/>
      <c r="D546" s="71"/>
      <c r="E546" s="71"/>
      <c r="F546" s="72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</row>
    <row r="547" spans="1:42" ht="12.75" customHeight="1">
      <c r="A547" s="71"/>
      <c r="B547" s="71"/>
      <c r="C547" s="71"/>
      <c r="D547" s="71"/>
      <c r="E547" s="71"/>
      <c r="F547" s="72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</row>
    <row r="548" spans="1:42" ht="12.75" customHeight="1">
      <c r="A548" s="71"/>
      <c r="B548" s="71"/>
      <c r="C548" s="71"/>
      <c r="D548" s="71"/>
      <c r="E548" s="71"/>
      <c r="F548" s="72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</row>
    <row r="549" spans="1:42" ht="12.75" customHeight="1">
      <c r="A549" s="71"/>
      <c r="B549" s="71"/>
      <c r="C549" s="71"/>
      <c r="D549" s="71"/>
      <c r="E549" s="71"/>
      <c r="F549" s="72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</row>
    <row r="550" spans="1:42" ht="12.75" customHeight="1">
      <c r="A550" s="71"/>
      <c r="B550" s="71"/>
      <c r="C550" s="71"/>
      <c r="D550" s="71"/>
      <c r="E550" s="71"/>
      <c r="F550" s="72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</row>
    <row r="551" spans="1:42" ht="12.75" customHeight="1">
      <c r="A551" s="71"/>
      <c r="B551" s="71"/>
      <c r="C551" s="71"/>
      <c r="D551" s="71"/>
      <c r="E551" s="71"/>
      <c r="F551" s="72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</row>
    <row r="552" spans="1:42" ht="12.75" customHeight="1">
      <c r="A552" s="71"/>
      <c r="B552" s="71"/>
      <c r="C552" s="71"/>
      <c r="D552" s="71"/>
      <c r="E552" s="71"/>
      <c r="F552" s="72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</row>
    <row r="553" spans="1:42" ht="12.75" customHeight="1">
      <c r="A553" s="71"/>
      <c r="B553" s="71"/>
      <c r="C553" s="71"/>
      <c r="D553" s="71"/>
      <c r="E553" s="71"/>
      <c r="F553" s="72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</row>
    <row r="554" spans="1:42" ht="12.75" customHeight="1">
      <c r="A554" s="71"/>
      <c r="B554" s="71"/>
      <c r="C554" s="71"/>
      <c r="D554" s="71"/>
      <c r="E554" s="71"/>
      <c r="F554" s="72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</row>
    <row r="555" spans="1:42" ht="12.75" customHeight="1">
      <c r="A555" s="71"/>
      <c r="B555" s="71"/>
      <c r="C555" s="71"/>
      <c r="D555" s="71"/>
      <c r="E555" s="71"/>
      <c r="F555" s="72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</row>
    <row r="556" spans="1:42" ht="12.75" customHeight="1">
      <c r="A556" s="71"/>
      <c r="B556" s="71"/>
      <c r="C556" s="71"/>
      <c r="D556" s="71"/>
      <c r="E556" s="71"/>
      <c r="F556" s="72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</row>
    <row r="557" spans="1:42" ht="12.75" customHeight="1">
      <c r="A557" s="71"/>
      <c r="B557" s="71"/>
      <c r="C557" s="71"/>
      <c r="D557" s="71"/>
      <c r="E557" s="71"/>
      <c r="F557" s="72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</row>
    <row r="558" spans="1:42" ht="12.75" customHeight="1">
      <c r="A558" s="71"/>
      <c r="B558" s="71"/>
      <c r="C558" s="71"/>
      <c r="D558" s="71"/>
      <c r="E558" s="71"/>
      <c r="F558" s="72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</row>
    <row r="559" spans="1:42" ht="12.75" customHeight="1">
      <c r="A559" s="71"/>
      <c r="B559" s="71"/>
      <c r="C559" s="71"/>
      <c r="D559" s="71"/>
      <c r="E559" s="71"/>
      <c r="F559" s="72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</row>
    <row r="560" spans="1:42" ht="12.75" customHeight="1">
      <c r="A560" s="71"/>
      <c r="B560" s="71"/>
      <c r="C560" s="71"/>
      <c r="D560" s="71"/>
      <c r="E560" s="71"/>
      <c r="F560" s="72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</row>
    <row r="561" spans="1:42" ht="12.75" customHeight="1">
      <c r="A561" s="71"/>
      <c r="B561" s="71"/>
      <c r="C561" s="71"/>
      <c r="D561" s="71"/>
      <c r="E561" s="71"/>
      <c r="F561" s="72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</row>
    <row r="562" spans="1:42" ht="12.75" customHeight="1">
      <c r="A562" s="71"/>
      <c r="B562" s="71"/>
      <c r="C562" s="71"/>
      <c r="D562" s="71"/>
      <c r="E562" s="71"/>
      <c r="F562" s="72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</row>
    <row r="563" spans="1:42" ht="12.75" customHeight="1">
      <c r="A563" s="71"/>
      <c r="B563" s="71"/>
      <c r="C563" s="71"/>
      <c r="D563" s="71"/>
      <c r="E563" s="71"/>
      <c r="F563" s="72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</row>
    <row r="564" spans="1:42" ht="12.75" customHeight="1">
      <c r="A564" s="71"/>
      <c r="B564" s="71"/>
      <c r="C564" s="71"/>
      <c r="D564" s="71"/>
      <c r="E564" s="71"/>
      <c r="F564" s="72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</row>
    <row r="565" spans="1:42" ht="12.75" customHeight="1">
      <c r="A565" s="71"/>
      <c r="B565" s="71"/>
      <c r="C565" s="71"/>
      <c r="D565" s="71"/>
      <c r="E565" s="71"/>
      <c r="F565" s="72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</row>
    <row r="566" spans="1:42" ht="12.75" customHeight="1">
      <c r="A566" s="71"/>
      <c r="B566" s="71"/>
      <c r="C566" s="71"/>
      <c r="D566" s="71"/>
      <c r="E566" s="71"/>
      <c r="F566" s="72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</row>
    <row r="567" spans="1:42" ht="12.75" customHeight="1">
      <c r="A567" s="71"/>
      <c r="B567" s="71"/>
      <c r="C567" s="71"/>
      <c r="D567" s="71"/>
      <c r="E567" s="71"/>
      <c r="F567" s="72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</row>
    <row r="568" spans="1:42" ht="12.75" customHeight="1">
      <c r="A568" s="71"/>
      <c r="B568" s="71"/>
      <c r="C568" s="71"/>
      <c r="D568" s="71"/>
      <c r="E568" s="71"/>
      <c r="F568" s="72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</row>
    <row r="569" spans="1:42" ht="12.75" customHeight="1">
      <c r="A569" s="71"/>
      <c r="B569" s="71"/>
      <c r="C569" s="71"/>
      <c r="D569" s="71"/>
      <c r="E569" s="71"/>
      <c r="F569" s="72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</row>
    <row r="570" spans="1:42" ht="12.75" customHeight="1">
      <c r="A570" s="71"/>
      <c r="B570" s="71"/>
      <c r="C570" s="71"/>
      <c r="D570" s="71"/>
      <c r="E570" s="71"/>
      <c r="F570" s="72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</row>
    <row r="571" spans="1:42" ht="12.75" customHeight="1">
      <c r="A571" s="71"/>
      <c r="B571" s="71"/>
      <c r="C571" s="71"/>
      <c r="D571" s="71"/>
      <c r="E571" s="71"/>
      <c r="F571" s="72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</row>
    <row r="572" spans="1:42" ht="12.75" customHeight="1">
      <c r="A572" s="71"/>
      <c r="B572" s="71"/>
      <c r="C572" s="71"/>
      <c r="D572" s="71"/>
      <c r="E572" s="71"/>
      <c r="F572" s="72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</row>
    <row r="573" spans="1:42" ht="12.75" customHeight="1">
      <c r="A573" s="71"/>
      <c r="B573" s="71"/>
      <c r="C573" s="71"/>
      <c r="D573" s="71"/>
      <c r="E573" s="71"/>
      <c r="F573" s="72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</row>
    <row r="574" spans="1:42" ht="12.75" customHeight="1">
      <c r="A574" s="71"/>
      <c r="B574" s="71"/>
      <c r="C574" s="71"/>
      <c r="D574" s="71"/>
      <c r="E574" s="71"/>
      <c r="F574" s="72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</row>
    <row r="575" spans="1:42" ht="12.75" customHeight="1">
      <c r="A575" s="71"/>
      <c r="B575" s="71"/>
      <c r="C575" s="71"/>
      <c r="D575" s="71"/>
      <c r="E575" s="71"/>
      <c r="F575" s="72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</row>
    <row r="576" spans="1:42" ht="12.75" customHeight="1">
      <c r="A576" s="71"/>
      <c r="B576" s="71"/>
      <c r="C576" s="71"/>
      <c r="D576" s="71"/>
      <c r="E576" s="71"/>
      <c r="F576" s="72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</row>
    <row r="577" spans="1:42" ht="12.75" customHeight="1">
      <c r="A577" s="71"/>
      <c r="B577" s="71"/>
      <c r="C577" s="71"/>
      <c r="D577" s="71"/>
      <c r="E577" s="71"/>
      <c r="F577" s="72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</row>
    <row r="578" spans="1:42" ht="12.75" customHeight="1">
      <c r="A578" s="71"/>
      <c r="B578" s="71"/>
      <c r="C578" s="71"/>
      <c r="D578" s="71"/>
      <c r="E578" s="71"/>
      <c r="F578" s="72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</row>
    <row r="579" spans="1:42" ht="12.75" customHeight="1">
      <c r="A579" s="71"/>
      <c r="B579" s="71"/>
      <c r="C579" s="71"/>
      <c r="D579" s="71"/>
      <c r="E579" s="71"/>
      <c r="F579" s="72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</row>
    <row r="580" spans="1:42" ht="12.75" customHeight="1">
      <c r="A580" s="71"/>
      <c r="B580" s="71"/>
      <c r="C580" s="71"/>
      <c r="D580" s="71"/>
      <c r="E580" s="71"/>
      <c r="F580" s="72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</row>
    <row r="581" spans="1:42" ht="12.75" customHeight="1">
      <c r="A581" s="71"/>
      <c r="B581" s="71"/>
      <c r="C581" s="71"/>
      <c r="D581" s="71"/>
      <c r="E581" s="71"/>
      <c r="F581" s="72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</row>
    <row r="582" spans="1:42" ht="12.75" customHeight="1">
      <c r="A582" s="71"/>
      <c r="B582" s="71"/>
      <c r="C582" s="71"/>
      <c r="D582" s="71"/>
      <c r="E582" s="71"/>
      <c r="F582" s="72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</row>
    <row r="583" spans="1:42" ht="12.75" customHeight="1">
      <c r="A583" s="71"/>
      <c r="B583" s="71"/>
      <c r="C583" s="71"/>
      <c r="D583" s="71"/>
      <c r="E583" s="71"/>
      <c r="F583" s="72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</row>
    <row r="584" spans="1:42" ht="12.75" customHeight="1">
      <c r="A584" s="71"/>
      <c r="B584" s="71"/>
      <c r="C584" s="71"/>
      <c r="D584" s="71"/>
      <c r="E584" s="71"/>
      <c r="F584" s="72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</row>
    <row r="585" spans="1:42" ht="12.75" customHeight="1">
      <c r="A585" s="71"/>
      <c r="B585" s="71"/>
      <c r="C585" s="71"/>
      <c r="D585" s="71"/>
      <c r="E585" s="71"/>
      <c r="F585" s="72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</row>
    <row r="586" spans="1:42" ht="12.75" customHeight="1">
      <c r="A586" s="71"/>
      <c r="B586" s="71"/>
      <c r="C586" s="71"/>
      <c r="D586" s="71"/>
      <c r="E586" s="71"/>
      <c r="F586" s="72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</row>
    <row r="587" spans="1:42" ht="12.75" customHeight="1">
      <c r="A587" s="71"/>
      <c r="B587" s="71"/>
      <c r="C587" s="71"/>
      <c r="D587" s="71"/>
      <c r="E587" s="71"/>
      <c r="F587" s="72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</row>
    <row r="588" spans="1:42" ht="12.75" customHeight="1">
      <c r="A588" s="71"/>
      <c r="B588" s="71"/>
      <c r="C588" s="71"/>
      <c r="D588" s="71"/>
      <c r="E588" s="71"/>
      <c r="F588" s="72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</row>
    <row r="589" spans="1:42" ht="12.75" customHeight="1">
      <c r="A589" s="71"/>
      <c r="B589" s="71"/>
      <c r="C589" s="71"/>
      <c r="D589" s="71"/>
      <c r="E589" s="71"/>
      <c r="F589" s="72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</row>
    <row r="590" spans="1:42" ht="12.75" customHeight="1">
      <c r="A590" s="71"/>
      <c r="B590" s="71"/>
      <c r="C590" s="71"/>
      <c r="D590" s="71"/>
      <c r="E590" s="71"/>
      <c r="F590" s="72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</row>
    <row r="591" spans="1:42" ht="12.75" customHeight="1">
      <c r="A591" s="71"/>
      <c r="B591" s="71"/>
      <c r="C591" s="71"/>
      <c r="D591" s="71"/>
      <c r="E591" s="71"/>
      <c r="F591" s="72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</row>
    <row r="592" spans="1:42" ht="12.75" customHeight="1">
      <c r="A592" s="71"/>
      <c r="B592" s="71"/>
      <c r="C592" s="71"/>
      <c r="D592" s="71"/>
      <c r="E592" s="71"/>
      <c r="F592" s="72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</row>
    <row r="593" spans="1:42" ht="12.75" customHeight="1">
      <c r="A593" s="71"/>
      <c r="B593" s="71"/>
      <c r="C593" s="71"/>
      <c r="D593" s="71"/>
      <c r="E593" s="71"/>
      <c r="F593" s="72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</row>
    <row r="594" spans="1:42" ht="12.75" customHeight="1">
      <c r="A594" s="71"/>
      <c r="B594" s="71"/>
      <c r="C594" s="71"/>
      <c r="D594" s="71"/>
      <c r="E594" s="71"/>
      <c r="F594" s="72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</row>
    <row r="595" spans="1:42" ht="12.75" customHeight="1">
      <c r="A595" s="71"/>
      <c r="B595" s="71"/>
      <c r="C595" s="71"/>
      <c r="D595" s="71"/>
      <c r="E595" s="71"/>
      <c r="F595" s="72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</row>
    <row r="596" spans="1:42" ht="12.75" customHeight="1">
      <c r="A596" s="71"/>
      <c r="B596" s="71"/>
      <c r="C596" s="71"/>
      <c r="D596" s="71"/>
      <c r="E596" s="71"/>
      <c r="F596" s="72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</row>
    <row r="597" spans="1:42" ht="12.75" customHeight="1">
      <c r="A597" s="71"/>
      <c r="B597" s="71"/>
      <c r="C597" s="71"/>
      <c r="D597" s="71"/>
      <c r="E597" s="71"/>
      <c r="F597" s="72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</row>
    <row r="598" spans="1:42" ht="12.75" customHeight="1">
      <c r="A598" s="71"/>
      <c r="B598" s="71"/>
      <c r="C598" s="71"/>
      <c r="D598" s="71"/>
      <c r="E598" s="71"/>
      <c r="F598" s="72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</row>
    <row r="599" spans="1:42" ht="12.75" customHeight="1">
      <c r="A599" s="71"/>
      <c r="B599" s="71"/>
      <c r="C599" s="71"/>
      <c r="D599" s="71"/>
      <c r="E599" s="71"/>
      <c r="F599" s="72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</row>
    <row r="600" spans="1:42" ht="12.75" customHeight="1">
      <c r="A600" s="71"/>
      <c r="B600" s="71"/>
      <c r="C600" s="71"/>
      <c r="D600" s="71"/>
      <c r="E600" s="71"/>
      <c r="F600" s="72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</row>
    <row r="601" spans="1:42" ht="12.75" customHeight="1">
      <c r="A601" s="71"/>
      <c r="B601" s="71"/>
      <c r="C601" s="71"/>
      <c r="D601" s="71"/>
      <c r="E601" s="71"/>
      <c r="F601" s="72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</row>
    <row r="602" spans="1:42" ht="12.75" customHeight="1">
      <c r="A602" s="71"/>
      <c r="B602" s="71"/>
      <c r="C602" s="71"/>
      <c r="D602" s="71"/>
      <c r="E602" s="71"/>
      <c r="F602" s="72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</row>
    <row r="603" spans="1:42" ht="12.75" customHeight="1">
      <c r="A603" s="71"/>
      <c r="B603" s="71"/>
      <c r="C603" s="71"/>
      <c r="D603" s="71"/>
      <c r="E603" s="71"/>
      <c r="F603" s="72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</row>
    <row r="604" spans="1:42" ht="12.75" customHeight="1">
      <c r="A604" s="71"/>
      <c r="B604" s="71"/>
      <c r="C604" s="71"/>
      <c r="D604" s="71"/>
      <c r="E604" s="71"/>
      <c r="F604" s="72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</row>
    <row r="605" spans="1:42" ht="12.75" customHeight="1">
      <c r="A605" s="71"/>
      <c r="B605" s="71"/>
      <c r="C605" s="71"/>
      <c r="D605" s="71"/>
      <c r="E605" s="71"/>
      <c r="F605" s="72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</row>
    <row r="606" spans="1:42" ht="12.75" customHeight="1">
      <c r="A606" s="71"/>
      <c r="B606" s="71"/>
      <c r="C606" s="71"/>
      <c r="D606" s="71"/>
      <c r="E606" s="71"/>
      <c r="F606" s="72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</row>
    <row r="607" spans="1:42" ht="12.75" customHeight="1">
      <c r="A607" s="71"/>
      <c r="B607" s="71"/>
      <c r="C607" s="71"/>
      <c r="D607" s="71"/>
      <c r="E607" s="71"/>
      <c r="F607" s="72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</row>
    <row r="608" spans="1:42" ht="12.75" customHeight="1">
      <c r="A608" s="71"/>
      <c r="B608" s="71"/>
      <c r="C608" s="71"/>
      <c r="D608" s="71"/>
      <c r="E608" s="71"/>
      <c r="F608" s="72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</row>
    <row r="609" spans="1:42" ht="12.75" customHeight="1">
      <c r="A609" s="71"/>
      <c r="B609" s="71"/>
      <c r="C609" s="71"/>
      <c r="D609" s="71"/>
      <c r="E609" s="71"/>
      <c r="F609" s="72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</row>
    <row r="610" spans="1:42" ht="12.75" customHeight="1">
      <c r="A610" s="71"/>
      <c r="B610" s="71"/>
      <c r="C610" s="71"/>
      <c r="D610" s="71"/>
      <c r="E610" s="71"/>
      <c r="F610" s="72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</row>
    <row r="611" spans="1:42" ht="12.75" customHeight="1">
      <c r="A611" s="71"/>
      <c r="B611" s="71"/>
      <c r="C611" s="71"/>
      <c r="D611" s="71"/>
      <c r="E611" s="71"/>
      <c r="F611" s="72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</row>
    <row r="612" spans="1:42" ht="12.75" customHeight="1">
      <c r="A612" s="71"/>
      <c r="B612" s="71"/>
      <c r="C612" s="71"/>
      <c r="D612" s="71"/>
      <c r="E612" s="71"/>
      <c r="F612" s="72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</row>
    <row r="613" spans="1:42" ht="12.75" customHeight="1">
      <c r="A613" s="71"/>
      <c r="B613" s="71"/>
      <c r="C613" s="71"/>
      <c r="D613" s="71"/>
      <c r="E613" s="71"/>
      <c r="F613" s="72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</row>
    <row r="614" spans="1:42" ht="12.75" customHeight="1">
      <c r="A614" s="71"/>
      <c r="B614" s="71"/>
      <c r="C614" s="71"/>
      <c r="D614" s="71"/>
      <c r="E614" s="71"/>
      <c r="F614" s="72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</row>
    <row r="615" spans="1:42" ht="12.75" customHeight="1">
      <c r="A615" s="71"/>
      <c r="B615" s="71"/>
      <c r="C615" s="71"/>
      <c r="D615" s="71"/>
      <c r="E615" s="71"/>
      <c r="F615" s="72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</row>
    <row r="616" spans="1:42" ht="12.75" customHeight="1">
      <c r="A616" s="71"/>
      <c r="B616" s="71"/>
      <c r="C616" s="71"/>
      <c r="D616" s="71"/>
      <c r="E616" s="71"/>
      <c r="F616" s="72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</row>
    <row r="617" spans="1:42" ht="12.75" customHeight="1">
      <c r="A617" s="71"/>
      <c r="B617" s="71"/>
      <c r="C617" s="71"/>
      <c r="D617" s="71"/>
      <c r="E617" s="71"/>
      <c r="F617" s="72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</row>
    <row r="618" spans="1:42" ht="12.75" customHeight="1">
      <c r="A618" s="71"/>
      <c r="B618" s="71"/>
      <c r="C618" s="71"/>
      <c r="D618" s="71"/>
      <c r="E618" s="71"/>
      <c r="F618" s="72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</row>
    <row r="619" spans="1:42" ht="12.75" customHeight="1">
      <c r="A619" s="71"/>
      <c r="B619" s="71"/>
      <c r="C619" s="71"/>
      <c r="D619" s="71"/>
      <c r="E619" s="71"/>
      <c r="F619" s="72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</row>
    <row r="620" spans="1:42" ht="12.75" customHeight="1">
      <c r="A620" s="71"/>
      <c r="B620" s="71"/>
      <c r="C620" s="71"/>
      <c r="D620" s="71"/>
      <c r="E620" s="71"/>
      <c r="F620" s="72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</row>
    <row r="621" spans="1:42" ht="12.75" customHeight="1">
      <c r="A621" s="71"/>
      <c r="B621" s="71"/>
      <c r="C621" s="71"/>
      <c r="D621" s="71"/>
      <c r="E621" s="71"/>
      <c r="F621" s="72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</row>
    <row r="622" spans="1:42" ht="12.75" customHeight="1">
      <c r="A622" s="71"/>
      <c r="B622" s="71"/>
      <c r="C622" s="71"/>
      <c r="D622" s="71"/>
      <c r="E622" s="71"/>
      <c r="F622" s="72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</row>
    <row r="623" spans="1:42" ht="12.75" customHeight="1">
      <c r="A623" s="71"/>
      <c r="B623" s="71"/>
      <c r="C623" s="71"/>
      <c r="D623" s="71"/>
      <c r="E623" s="71"/>
      <c r="F623" s="72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</row>
    <row r="624" spans="1:42" ht="12.75" customHeight="1">
      <c r="A624" s="71"/>
      <c r="B624" s="71"/>
      <c r="C624" s="71"/>
      <c r="D624" s="71"/>
      <c r="E624" s="71"/>
      <c r="F624" s="72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</row>
    <row r="625" spans="1:42" ht="12.75" customHeight="1">
      <c r="A625" s="71"/>
      <c r="B625" s="71"/>
      <c r="C625" s="71"/>
      <c r="D625" s="71"/>
      <c r="E625" s="71"/>
      <c r="F625" s="72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</row>
    <row r="626" spans="1:42" ht="12.75" customHeight="1">
      <c r="A626" s="71"/>
      <c r="B626" s="71"/>
      <c r="C626" s="71"/>
      <c r="D626" s="71"/>
      <c r="E626" s="71"/>
      <c r="F626" s="72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</row>
    <row r="627" spans="1:42" ht="12.75" customHeight="1">
      <c r="A627" s="71"/>
      <c r="B627" s="71"/>
      <c r="C627" s="71"/>
      <c r="D627" s="71"/>
      <c r="E627" s="71"/>
      <c r="F627" s="72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</row>
    <row r="628" spans="1:42" ht="12.75" customHeight="1">
      <c r="A628" s="71"/>
      <c r="B628" s="71"/>
      <c r="C628" s="71"/>
      <c r="D628" s="71"/>
      <c r="E628" s="71"/>
      <c r="F628" s="72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</row>
    <row r="629" spans="1:42" ht="12.75" customHeight="1">
      <c r="A629" s="71"/>
      <c r="B629" s="71"/>
      <c r="C629" s="71"/>
      <c r="D629" s="71"/>
      <c r="E629" s="71"/>
      <c r="F629" s="72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</row>
    <row r="630" spans="1:42" ht="12.75" customHeight="1">
      <c r="A630" s="71"/>
      <c r="B630" s="71"/>
      <c r="C630" s="71"/>
      <c r="D630" s="71"/>
      <c r="E630" s="71"/>
      <c r="F630" s="72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</row>
    <row r="631" spans="1:42" ht="12.75" customHeight="1">
      <c r="A631" s="71"/>
      <c r="B631" s="71"/>
      <c r="C631" s="71"/>
      <c r="D631" s="71"/>
      <c r="E631" s="71"/>
      <c r="F631" s="72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</row>
    <row r="632" spans="1:42" ht="12.75" customHeight="1">
      <c r="A632" s="71"/>
      <c r="B632" s="71"/>
      <c r="C632" s="71"/>
      <c r="D632" s="71"/>
      <c r="E632" s="71"/>
      <c r="F632" s="72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</row>
    <row r="633" spans="1:42" ht="12.75" customHeight="1">
      <c r="A633" s="71"/>
      <c r="B633" s="71"/>
      <c r="C633" s="71"/>
      <c r="D633" s="71"/>
      <c r="E633" s="71"/>
      <c r="F633" s="72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</row>
    <row r="634" spans="1:42" ht="12.75" customHeight="1">
      <c r="A634" s="71"/>
      <c r="B634" s="71"/>
      <c r="C634" s="71"/>
      <c r="D634" s="71"/>
      <c r="E634" s="71"/>
      <c r="F634" s="72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</row>
    <row r="635" spans="1:42" ht="12.75" customHeight="1">
      <c r="A635" s="71"/>
      <c r="B635" s="71"/>
      <c r="C635" s="71"/>
      <c r="D635" s="71"/>
      <c r="E635" s="71"/>
      <c r="F635" s="72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</row>
    <row r="636" spans="1:42" ht="12.75" customHeight="1">
      <c r="A636" s="71"/>
      <c r="B636" s="71"/>
      <c r="C636" s="71"/>
      <c r="D636" s="71"/>
      <c r="E636" s="71"/>
      <c r="F636" s="72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</row>
    <row r="637" spans="1:42" ht="12.75" customHeight="1">
      <c r="A637" s="71"/>
      <c r="B637" s="71"/>
      <c r="C637" s="71"/>
      <c r="D637" s="71"/>
      <c r="E637" s="71"/>
      <c r="F637" s="72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</row>
    <row r="638" spans="1:42" ht="12.75" customHeight="1">
      <c r="A638" s="71"/>
      <c r="B638" s="71"/>
      <c r="C638" s="71"/>
      <c r="D638" s="71"/>
      <c r="E638" s="71"/>
      <c r="F638" s="72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</row>
    <row r="639" spans="1:42" ht="12.75" customHeight="1">
      <c r="A639" s="71"/>
      <c r="B639" s="71"/>
      <c r="C639" s="71"/>
      <c r="D639" s="71"/>
      <c r="E639" s="71"/>
      <c r="F639" s="72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</row>
    <row r="640" spans="1:42" ht="12.75" customHeight="1">
      <c r="A640" s="71"/>
      <c r="B640" s="71"/>
      <c r="C640" s="71"/>
      <c r="D640" s="71"/>
      <c r="E640" s="71"/>
      <c r="F640" s="72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</row>
    <row r="641" spans="1:42" ht="12.75" customHeight="1">
      <c r="A641" s="71"/>
      <c r="B641" s="71"/>
      <c r="C641" s="71"/>
      <c r="D641" s="71"/>
      <c r="E641" s="71"/>
      <c r="F641" s="72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</row>
    <row r="642" spans="1:42" ht="12.75" customHeight="1">
      <c r="A642" s="71"/>
      <c r="B642" s="71"/>
      <c r="C642" s="71"/>
      <c r="D642" s="71"/>
      <c r="E642" s="71"/>
      <c r="F642" s="72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</row>
    <row r="643" spans="1:42" ht="12.75" customHeight="1">
      <c r="A643" s="71"/>
      <c r="B643" s="71"/>
      <c r="C643" s="71"/>
      <c r="D643" s="71"/>
      <c r="E643" s="71"/>
      <c r="F643" s="72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</row>
    <row r="644" spans="1:42" ht="12.75" customHeight="1">
      <c r="A644" s="71"/>
      <c r="B644" s="71"/>
      <c r="C644" s="71"/>
      <c r="D644" s="71"/>
      <c r="E644" s="71"/>
      <c r="F644" s="72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</row>
    <row r="645" spans="1:42" ht="12.75" customHeight="1">
      <c r="A645" s="71"/>
      <c r="B645" s="71"/>
      <c r="C645" s="71"/>
      <c r="D645" s="71"/>
      <c r="E645" s="71"/>
      <c r="F645" s="72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</row>
    <row r="646" spans="1:42" ht="12.75" customHeight="1">
      <c r="A646" s="71"/>
      <c r="B646" s="71"/>
      <c r="C646" s="71"/>
      <c r="D646" s="71"/>
      <c r="E646" s="71"/>
      <c r="F646" s="72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</row>
    <row r="647" spans="1:42" ht="12.75" customHeight="1">
      <c r="A647" s="71"/>
      <c r="B647" s="71"/>
      <c r="C647" s="71"/>
      <c r="D647" s="71"/>
      <c r="E647" s="71"/>
      <c r="F647" s="72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</row>
    <row r="648" spans="1:42" ht="12.75" customHeight="1">
      <c r="A648" s="71"/>
      <c r="B648" s="71"/>
      <c r="C648" s="71"/>
      <c r="D648" s="71"/>
      <c r="E648" s="71"/>
      <c r="F648" s="72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</row>
    <row r="649" spans="1:42" ht="12.75" customHeight="1">
      <c r="A649" s="71"/>
      <c r="B649" s="71"/>
      <c r="C649" s="71"/>
      <c r="D649" s="71"/>
      <c r="E649" s="71"/>
      <c r="F649" s="72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</row>
    <row r="650" spans="1:42" ht="12.75" customHeight="1">
      <c r="A650" s="71"/>
      <c r="B650" s="71"/>
      <c r="C650" s="71"/>
      <c r="D650" s="71"/>
      <c r="E650" s="71"/>
      <c r="F650" s="72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</row>
    <row r="651" spans="1:42" ht="12.75" customHeight="1">
      <c r="A651" s="71"/>
      <c r="B651" s="71"/>
      <c r="C651" s="71"/>
      <c r="D651" s="71"/>
      <c r="E651" s="71"/>
      <c r="F651" s="72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</row>
    <row r="652" spans="1:42" ht="12.75" customHeight="1">
      <c r="A652" s="71"/>
      <c r="B652" s="71"/>
      <c r="C652" s="71"/>
      <c r="D652" s="71"/>
      <c r="E652" s="71"/>
      <c r="F652" s="72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</row>
    <row r="653" spans="1:42" ht="12.75" customHeight="1">
      <c r="A653" s="71"/>
      <c r="B653" s="71"/>
      <c r="C653" s="71"/>
      <c r="D653" s="71"/>
      <c r="E653" s="71"/>
      <c r="F653" s="72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</row>
    <row r="654" spans="1:42" ht="12.75" customHeight="1">
      <c r="A654" s="71"/>
      <c r="B654" s="71"/>
      <c r="C654" s="71"/>
      <c r="D654" s="71"/>
      <c r="E654" s="71"/>
      <c r="F654" s="72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</row>
    <row r="655" spans="1:42" ht="12.75" customHeight="1">
      <c r="A655" s="71"/>
      <c r="B655" s="71"/>
      <c r="C655" s="71"/>
      <c r="D655" s="71"/>
      <c r="E655" s="71"/>
      <c r="F655" s="72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</row>
    <row r="656" spans="1:42" ht="12.75" customHeight="1">
      <c r="A656" s="71"/>
      <c r="B656" s="71"/>
      <c r="C656" s="71"/>
      <c r="D656" s="71"/>
      <c r="E656" s="71"/>
      <c r="F656" s="72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</row>
    <row r="657" spans="1:42" ht="12.75" customHeight="1">
      <c r="A657" s="71"/>
      <c r="B657" s="71"/>
      <c r="C657" s="71"/>
      <c r="D657" s="71"/>
      <c r="E657" s="71"/>
      <c r="F657" s="72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</row>
    <row r="658" spans="1:42" ht="12.75" customHeight="1">
      <c r="A658" s="71"/>
      <c r="B658" s="71"/>
      <c r="C658" s="71"/>
      <c r="D658" s="71"/>
      <c r="E658" s="71"/>
      <c r="F658" s="72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</row>
    <row r="659" spans="1:42" ht="12.75" customHeight="1">
      <c r="A659" s="71"/>
      <c r="B659" s="71"/>
      <c r="C659" s="71"/>
      <c r="D659" s="71"/>
      <c r="E659" s="71"/>
      <c r="F659" s="72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</row>
    <row r="660" spans="1:42" ht="12.75" customHeight="1">
      <c r="A660" s="71"/>
      <c r="B660" s="71"/>
      <c r="C660" s="71"/>
      <c r="D660" s="71"/>
      <c r="E660" s="71"/>
      <c r="F660" s="72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</row>
    <row r="661" spans="1:42" ht="12.75" customHeight="1">
      <c r="A661" s="71"/>
      <c r="B661" s="71"/>
      <c r="C661" s="71"/>
      <c r="D661" s="71"/>
      <c r="E661" s="71"/>
      <c r="F661" s="72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</row>
    <row r="662" spans="1:42" ht="12.75" customHeight="1">
      <c r="A662" s="71"/>
      <c r="B662" s="71"/>
      <c r="C662" s="71"/>
      <c r="D662" s="71"/>
      <c r="E662" s="71"/>
      <c r="F662" s="72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</row>
    <row r="663" spans="1:42" ht="12.75" customHeight="1">
      <c r="A663" s="71"/>
      <c r="B663" s="71"/>
      <c r="C663" s="71"/>
      <c r="D663" s="71"/>
      <c r="E663" s="71"/>
      <c r="F663" s="72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</row>
    <row r="664" spans="1:42" ht="12.75" customHeight="1">
      <c r="A664" s="71"/>
      <c r="B664" s="71"/>
      <c r="C664" s="71"/>
      <c r="D664" s="71"/>
      <c r="E664" s="71"/>
      <c r="F664" s="72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</row>
    <row r="665" spans="1:42" ht="12.75" customHeight="1">
      <c r="A665" s="71"/>
      <c r="B665" s="71"/>
      <c r="C665" s="71"/>
      <c r="D665" s="71"/>
      <c r="E665" s="71"/>
      <c r="F665" s="72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</row>
    <row r="666" spans="1:42" ht="12.75" customHeight="1">
      <c r="A666" s="71"/>
      <c r="B666" s="71"/>
      <c r="C666" s="71"/>
      <c r="D666" s="71"/>
      <c r="E666" s="71"/>
      <c r="F666" s="72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</row>
    <row r="667" spans="1:42" ht="12.75" customHeight="1">
      <c r="A667" s="71"/>
      <c r="B667" s="71"/>
      <c r="C667" s="71"/>
      <c r="D667" s="71"/>
      <c r="E667" s="71"/>
      <c r="F667" s="72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</row>
    <row r="668" spans="1:42" ht="12.75" customHeight="1">
      <c r="A668" s="71"/>
      <c r="B668" s="71"/>
      <c r="C668" s="71"/>
      <c r="D668" s="71"/>
      <c r="E668" s="71"/>
      <c r="F668" s="72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</row>
    <row r="669" spans="1:42" ht="12.75" customHeight="1">
      <c r="A669" s="71"/>
      <c r="B669" s="71"/>
      <c r="C669" s="71"/>
      <c r="D669" s="71"/>
      <c r="E669" s="71"/>
      <c r="F669" s="72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</row>
    <row r="670" spans="1:42" ht="12.75" customHeight="1">
      <c r="A670" s="71"/>
      <c r="B670" s="71"/>
      <c r="C670" s="71"/>
      <c r="D670" s="71"/>
      <c r="E670" s="71"/>
      <c r="F670" s="72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</row>
    <row r="671" spans="1:42" ht="12.75" customHeight="1">
      <c r="A671" s="71"/>
      <c r="B671" s="71"/>
      <c r="C671" s="71"/>
      <c r="D671" s="71"/>
      <c r="E671" s="71"/>
      <c r="F671" s="72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</row>
    <row r="672" spans="1:42" ht="12.75" customHeight="1">
      <c r="A672" s="71"/>
      <c r="B672" s="71"/>
      <c r="C672" s="71"/>
      <c r="D672" s="71"/>
      <c r="E672" s="71"/>
      <c r="F672" s="72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</row>
    <row r="673" spans="1:42" ht="12.75" customHeight="1">
      <c r="A673" s="71"/>
      <c r="B673" s="71"/>
      <c r="C673" s="71"/>
      <c r="D673" s="71"/>
      <c r="E673" s="71"/>
      <c r="F673" s="72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</row>
    <row r="674" spans="1:42" ht="12.75" customHeight="1">
      <c r="A674" s="71"/>
      <c r="B674" s="71"/>
      <c r="C674" s="71"/>
      <c r="D674" s="71"/>
      <c r="E674" s="71"/>
      <c r="F674" s="72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</row>
    <row r="675" spans="1:42" ht="12.75" customHeight="1">
      <c r="A675" s="71"/>
      <c r="B675" s="71"/>
      <c r="C675" s="71"/>
      <c r="D675" s="71"/>
      <c r="E675" s="71"/>
      <c r="F675" s="72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</row>
    <row r="676" spans="1:42" ht="12.75" customHeight="1">
      <c r="A676" s="71"/>
      <c r="B676" s="71"/>
      <c r="C676" s="71"/>
      <c r="D676" s="71"/>
      <c r="E676" s="71"/>
      <c r="F676" s="72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</row>
    <row r="677" spans="1:42" ht="12.75" customHeight="1">
      <c r="A677" s="71"/>
      <c r="B677" s="71"/>
      <c r="C677" s="71"/>
      <c r="D677" s="71"/>
      <c r="E677" s="71"/>
      <c r="F677" s="72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</row>
    <row r="678" spans="1:42" ht="12.75" customHeight="1">
      <c r="A678" s="71"/>
      <c r="B678" s="71"/>
      <c r="C678" s="71"/>
      <c r="D678" s="71"/>
      <c r="E678" s="71"/>
      <c r="F678" s="72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</row>
    <row r="679" spans="1:42" ht="12.75" customHeight="1">
      <c r="A679" s="71"/>
      <c r="B679" s="71"/>
      <c r="C679" s="71"/>
      <c r="D679" s="71"/>
      <c r="E679" s="71"/>
      <c r="F679" s="72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</row>
    <row r="680" spans="1:42" ht="12.75" customHeight="1">
      <c r="A680" s="71"/>
      <c r="B680" s="71"/>
      <c r="C680" s="71"/>
      <c r="D680" s="71"/>
      <c r="E680" s="71"/>
      <c r="F680" s="72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</row>
    <row r="681" spans="1:42" ht="12.75" customHeight="1">
      <c r="A681" s="71"/>
      <c r="B681" s="71"/>
      <c r="C681" s="71"/>
      <c r="D681" s="71"/>
      <c r="E681" s="71"/>
      <c r="F681" s="72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</row>
    <row r="682" spans="1:42" ht="12.75" customHeight="1">
      <c r="A682" s="71"/>
      <c r="B682" s="71"/>
      <c r="C682" s="71"/>
      <c r="D682" s="71"/>
      <c r="E682" s="71"/>
      <c r="F682" s="72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</row>
    <row r="683" spans="1:42" ht="12.75" customHeight="1">
      <c r="A683" s="71"/>
      <c r="B683" s="71"/>
      <c r="C683" s="71"/>
      <c r="D683" s="71"/>
      <c r="E683" s="71"/>
      <c r="F683" s="72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</row>
    <row r="684" spans="1:42" ht="12.75" customHeight="1">
      <c r="A684" s="71"/>
      <c r="B684" s="71"/>
      <c r="C684" s="71"/>
      <c r="D684" s="71"/>
      <c r="E684" s="71"/>
      <c r="F684" s="72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</row>
    <row r="685" spans="1:42" ht="12.75" customHeight="1">
      <c r="A685" s="71"/>
      <c r="B685" s="71"/>
      <c r="C685" s="71"/>
      <c r="D685" s="71"/>
      <c r="E685" s="71"/>
      <c r="F685" s="72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</row>
    <row r="686" spans="1:42" ht="12.75" customHeight="1">
      <c r="A686" s="71"/>
      <c r="B686" s="71"/>
      <c r="C686" s="71"/>
      <c r="D686" s="71"/>
      <c r="E686" s="71"/>
      <c r="F686" s="72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</row>
    <row r="687" spans="1:42" ht="12.75" customHeight="1">
      <c r="A687" s="71"/>
      <c r="B687" s="71"/>
      <c r="C687" s="71"/>
      <c r="D687" s="71"/>
      <c r="E687" s="71"/>
      <c r="F687" s="72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</row>
    <row r="688" spans="1:42" ht="12.75" customHeight="1">
      <c r="A688" s="71"/>
      <c r="B688" s="71"/>
      <c r="C688" s="71"/>
      <c r="D688" s="71"/>
      <c r="E688" s="71"/>
      <c r="F688" s="72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</row>
    <row r="689" spans="1:42" ht="12.75" customHeight="1">
      <c r="A689" s="71"/>
      <c r="B689" s="71"/>
      <c r="C689" s="71"/>
      <c r="D689" s="71"/>
      <c r="E689" s="71"/>
      <c r="F689" s="72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</row>
    <row r="690" spans="1:42" ht="12.75" customHeight="1">
      <c r="A690" s="71"/>
      <c r="B690" s="71"/>
      <c r="C690" s="71"/>
      <c r="D690" s="71"/>
      <c r="E690" s="71"/>
      <c r="F690" s="72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</row>
    <row r="691" spans="1:42" ht="12.75" customHeight="1">
      <c r="A691" s="71"/>
      <c r="B691" s="71"/>
      <c r="C691" s="71"/>
      <c r="D691" s="71"/>
      <c r="E691" s="71"/>
      <c r="F691" s="72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</row>
    <row r="692" spans="1:42" ht="12.75" customHeight="1">
      <c r="A692" s="71"/>
      <c r="B692" s="71"/>
      <c r="C692" s="71"/>
      <c r="D692" s="71"/>
      <c r="E692" s="71"/>
      <c r="F692" s="72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</row>
    <row r="693" spans="1:42" ht="12.75" customHeight="1">
      <c r="A693" s="71"/>
      <c r="B693" s="71"/>
      <c r="C693" s="71"/>
      <c r="D693" s="71"/>
      <c r="E693" s="71"/>
      <c r="F693" s="72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</row>
    <row r="694" spans="1:42" ht="12.75" customHeight="1">
      <c r="A694" s="71"/>
      <c r="B694" s="71"/>
      <c r="C694" s="71"/>
      <c r="D694" s="71"/>
      <c r="E694" s="71"/>
      <c r="F694" s="72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</row>
    <row r="695" spans="1:42" ht="12.75" customHeight="1">
      <c r="A695" s="71"/>
      <c r="B695" s="71"/>
      <c r="C695" s="71"/>
      <c r="D695" s="71"/>
      <c r="E695" s="71"/>
      <c r="F695" s="72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</row>
    <row r="696" spans="1:42" ht="12.75" customHeight="1">
      <c r="A696" s="71"/>
      <c r="B696" s="71"/>
      <c r="C696" s="71"/>
      <c r="D696" s="71"/>
      <c r="E696" s="71"/>
      <c r="F696" s="72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</row>
    <row r="697" spans="1:42" ht="12.75" customHeight="1">
      <c r="A697" s="71"/>
      <c r="B697" s="71"/>
      <c r="C697" s="71"/>
      <c r="D697" s="71"/>
      <c r="E697" s="71"/>
      <c r="F697" s="72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</row>
    <row r="698" spans="1:42" ht="12.75" customHeight="1">
      <c r="A698" s="71"/>
      <c r="B698" s="71"/>
      <c r="C698" s="71"/>
      <c r="D698" s="71"/>
      <c r="E698" s="71"/>
      <c r="F698" s="72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</row>
    <row r="699" spans="1:42" ht="12.75" customHeight="1">
      <c r="A699" s="71"/>
      <c r="B699" s="71"/>
      <c r="C699" s="71"/>
      <c r="D699" s="71"/>
      <c r="E699" s="71"/>
      <c r="F699" s="72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</row>
    <row r="700" spans="1:42" ht="12.75" customHeight="1">
      <c r="A700" s="71"/>
      <c r="B700" s="71"/>
      <c r="C700" s="71"/>
      <c r="D700" s="71"/>
      <c r="E700" s="71"/>
      <c r="F700" s="72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</row>
    <row r="701" spans="1:42" ht="12.75" customHeight="1">
      <c r="A701" s="71"/>
      <c r="B701" s="71"/>
      <c r="C701" s="71"/>
      <c r="D701" s="71"/>
      <c r="E701" s="71"/>
      <c r="F701" s="72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</row>
    <row r="702" spans="1:42" ht="12.75" customHeight="1">
      <c r="A702" s="71"/>
      <c r="B702" s="71"/>
      <c r="C702" s="71"/>
      <c r="D702" s="71"/>
      <c r="E702" s="71"/>
      <c r="F702" s="72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</row>
    <row r="703" spans="1:42" ht="12.75" customHeight="1">
      <c r="A703" s="71"/>
      <c r="B703" s="71"/>
      <c r="C703" s="71"/>
      <c r="D703" s="71"/>
      <c r="E703" s="71"/>
      <c r="F703" s="72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</row>
    <row r="704" spans="1:42" ht="12.75" customHeight="1">
      <c r="A704" s="71"/>
      <c r="B704" s="71"/>
      <c r="C704" s="71"/>
      <c r="D704" s="71"/>
      <c r="E704" s="71"/>
      <c r="F704" s="72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</row>
    <row r="705" spans="1:42" ht="12.75" customHeight="1">
      <c r="A705" s="71"/>
      <c r="B705" s="71"/>
      <c r="C705" s="71"/>
      <c r="D705" s="71"/>
      <c r="E705" s="71"/>
      <c r="F705" s="72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</row>
    <row r="706" spans="1:42" ht="12.75" customHeight="1">
      <c r="A706" s="71"/>
      <c r="B706" s="71"/>
      <c r="C706" s="71"/>
      <c r="D706" s="71"/>
      <c r="E706" s="71"/>
      <c r="F706" s="72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</row>
    <row r="707" spans="1:42" ht="12.75" customHeight="1">
      <c r="A707" s="71"/>
      <c r="B707" s="71"/>
      <c r="C707" s="71"/>
      <c r="D707" s="71"/>
      <c r="E707" s="71"/>
      <c r="F707" s="72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</row>
    <row r="708" spans="1:42" ht="12.75" customHeight="1">
      <c r="A708" s="71"/>
      <c r="B708" s="71"/>
      <c r="C708" s="71"/>
      <c r="D708" s="71"/>
      <c r="E708" s="71"/>
      <c r="F708" s="72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</row>
    <row r="709" spans="1:42" ht="12.75" customHeight="1">
      <c r="A709" s="71"/>
      <c r="B709" s="71"/>
      <c r="C709" s="71"/>
      <c r="D709" s="71"/>
      <c r="E709" s="71"/>
      <c r="F709" s="72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</row>
    <row r="710" spans="1:42" ht="12.75" customHeight="1">
      <c r="A710" s="71"/>
      <c r="B710" s="71"/>
      <c r="C710" s="71"/>
      <c r="D710" s="71"/>
      <c r="E710" s="71"/>
      <c r="F710" s="72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</row>
    <row r="711" spans="1:42" ht="12.75" customHeight="1">
      <c r="A711" s="71"/>
      <c r="B711" s="71"/>
      <c r="C711" s="71"/>
      <c r="D711" s="71"/>
      <c r="E711" s="71"/>
      <c r="F711" s="72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</row>
    <row r="712" spans="1:42" ht="12.75" customHeight="1">
      <c r="A712" s="71"/>
      <c r="B712" s="71"/>
      <c r="C712" s="71"/>
      <c r="D712" s="71"/>
      <c r="E712" s="71"/>
      <c r="F712" s="72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</row>
    <row r="713" spans="1:42" ht="12.75" customHeight="1">
      <c r="A713" s="71"/>
      <c r="B713" s="71"/>
      <c r="C713" s="71"/>
      <c r="D713" s="71"/>
      <c r="E713" s="71"/>
      <c r="F713" s="72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</row>
    <row r="714" spans="1:42" ht="12.75" customHeight="1">
      <c r="A714" s="71"/>
      <c r="B714" s="71"/>
      <c r="C714" s="71"/>
      <c r="D714" s="71"/>
      <c r="E714" s="71"/>
      <c r="F714" s="72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</row>
    <row r="715" spans="1:42" ht="12.75" customHeight="1">
      <c r="A715" s="71"/>
      <c r="B715" s="71"/>
      <c r="C715" s="71"/>
      <c r="D715" s="71"/>
      <c r="E715" s="71"/>
      <c r="F715" s="72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</row>
    <row r="716" spans="1:42" ht="12.75" customHeight="1">
      <c r="A716" s="71"/>
      <c r="B716" s="71"/>
      <c r="C716" s="71"/>
      <c r="D716" s="71"/>
      <c r="E716" s="71"/>
      <c r="F716" s="72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</row>
    <row r="717" spans="1:42" ht="12.75" customHeight="1">
      <c r="A717" s="71"/>
      <c r="B717" s="71"/>
      <c r="C717" s="71"/>
      <c r="D717" s="71"/>
      <c r="E717" s="71"/>
      <c r="F717" s="72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</row>
    <row r="718" spans="1:42" ht="12.75" customHeight="1">
      <c r="A718" s="71"/>
      <c r="B718" s="71"/>
      <c r="C718" s="71"/>
      <c r="D718" s="71"/>
      <c r="E718" s="71"/>
      <c r="F718" s="72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</row>
    <row r="719" spans="1:42" ht="12.75" customHeight="1">
      <c r="A719" s="71"/>
      <c r="B719" s="71"/>
      <c r="C719" s="71"/>
      <c r="D719" s="71"/>
      <c r="E719" s="71"/>
      <c r="F719" s="72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</row>
    <row r="720" spans="1:42" ht="12.75" customHeight="1">
      <c r="A720" s="71"/>
      <c r="B720" s="71"/>
      <c r="C720" s="71"/>
      <c r="D720" s="71"/>
      <c r="E720" s="71"/>
      <c r="F720" s="72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</row>
    <row r="721" spans="1:42" ht="12.75" customHeight="1">
      <c r="A721" s="71"/>
      <c r="B721" s="71"/>
      <c r="C721" s="71"/>
      <c r="D721" s="71"/>
      <c r="E721" s="71"/>
      <c r="F721" s="72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</row>
    <row r="722" spans="1:42" ht="12.75" customHeight="1">
      <c r="A722" s="71"/>
      <c r="B722" s="71"/>
      <c r="C722" s="71"/>
      <c r="D722" s="71"/>
      <c r="E722" s="71"/>
      <c r="F722" s="72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</row>
    <row r="723" spans="1:42" ht="12.75" customHeight="1">
      <c r="A723" s="71"/>
      <c r="B723" s="71"/>
      <c r="C723" s="71"/>
      <c r="D723" s="71"/>
      <c r="E723" s="71"/>
      <c r="F723" s="72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</row>
    <row r="724" spans="1:42" ht="12.75" customHeight="1">
      <c r="A724" s="71"/>
      <c r="B724" s="71"/>
      <c r="C724" s="71"/>
      <c r="D724" s="71"/>
      <c r="E724" s="71"/>
      <c r="F724" s="72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</row>
    <row r="725" spans="1:42" ht="12.75" customHeight="1">
      <c r="A725" s="71"/>
      <c r="B725" s="71"/>
      <c r="C725" s="71"/>
      <c r="D725" s="71"/>
      <c r="E725" s="71"/>
      <c r="F725" s="72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</row>
    <row r="726" spans="1:42" ht="12.75" customHeight="1">
      <c r="A726" s="71"/>
      <c r="B726" s="71"/>
      <c r="C726" s="71"/>
      <c r="D726" s="71"/>
      <c r="E726" s="71"/>
      <c r="F726" s="72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</row>
    <row r="727" spans="1:42" ht="12.75" customHeight="1">
      <c r="A727" s="71"/>
      <c r="B727" s="71"/>
      <c r="C727" s="71"/>
      <c r="D727" s="71"/>
      <c r="E727" s="71"/>
      <c r="F727" s="72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</row>
    <row r="728" spans="1:42" ht="12.75" customHeight="1">
      <c r="A728" s="71"/>
      <c r="B728" s="71"/>
      <c r="C728" s="71"/>
      <c r="D728" s="71"/>
      <c r="E728" s="71"/>
      <c r="F728" s="72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</row>
    <row r="729" spans="1:42" ht="12.75" customHeight="1">
      <c r="A729" s="71"/>
      <c r="B729" s="71"/>
      <c r="C729" s="71"/>
      <c r="D729" s="71"/>
      <c r="E729" s="71"/>
      <c r="F729" s="72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</row>
    <row r="730" spans="1:42" ht="12.75" customHeight="1">
      <c r="A730" s="71"/>
      <c r="B730" s="71"/>
      <c r="C730" s="71"/>
      <c r="D730" s="71"/>
      <c r="E730" s="71"/>
      <c r="F730" s="72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</row>
    <row r="731" spans="1:42" ht="12.75" customHeight="1">
      <c r="A731" s="71"/>
      <c r="B731" s="71"/>
      <c r="C731" s="71"/>
      <c r="D731" s="71"/>
      <c r="E731" s="71"/>
      <c r="F731" s="72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</row>
    <row r="732" spans="1:42" ht="12.75" customHeight="1">
      <c r="A732" s="71"/>
      <c r="B732" s="71"/>
      <c r="C732" s="71"/>
      <c r="D732" s="71"/>
      <c r="E732" s="71"/>
      <c r="F732" s="72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</row>
    <row r="733" spans="1:42" ht="12.75" customHeight="1">
      <c r="A733" s="71"/>
      <c r="B733" s="71"/>
      <c r="C733" s="71"/>
      <c r="D733" s="71"/>
      <c r="E733" s="71"/>
      <c r="F733" s="72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</row>
    <row r="734" spans="1:42" ht="12.75" customHeight="1">
      <c r="A734" s="71"/>
      <c r="B734" s="71"/>
      <c r="C734" s="71"/>
      <c r="D734" s="71"/>
      <c r="E734" s="71"/>
      <c r="F734" s="72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</row>
    <row r="735" spans="1:42" ht="12.75" customHeight="1">
      <c r="A735" s="71"/>
      <c r="B735" s="71"/>
      <c r="C735" s="71"/>
      <c r="D735" s="71"/>
      <c r="E735" s="71"/>
      <c r="F735" s="72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</row>
    <row r="736" spans="1:42" ht="12.75" customHeight="1">
      <c r="A736" s="71"/>
      <c r="B736" s="71"/>
      <c r="C736" s="71"/>
      <c r="D736" s="71"/>
      <c r="E736" s="71"/>
      <c r="F736" s="72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</row>
    <row r="737" spans="1:42" ht="12.75" customHeight="1">
      <c r="A737" s="71"/>
      <c r="B737" s="71"/>
      <c r="C737" s="71"/>
      <c r="D737" s="71"/>
      <c r="E737" s="71"/>
      <c r="F737" s="72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</row>
    <row r="738" spans="1:42" ht="12.75" customHeight="1">
      <c r="A738" s="71"/>
      <c r="B738" s="71"/>
      <c r="C738" s="71"/>
      <c r="D738" s="71"/>
      <c r="E738" s="71"/>
      <c r="F738" s="72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</row>
    <row r="739" spans="1:42" ht="12.75" customHeight="1">
      <c r="A739" s="71"/>
      <c r="B739" s="71"/>
      <c r="C739" s="71"/>
      <c r="D739" s="71"/>
      <c r="E739" s="71"/>
      <c r="F739" s="72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</row>
    <row r="740" spans="1:42" ht="12.75" customHeight="1">
      <c r="A740" s="71"/>
      <c r="B740" s="71"/>
      <c r="C740" s="71"/>
      <c r="D740" s="71"/>
      <c r="E740" s="71"/>
      <c r="F740" s="72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</row>
    <row r="741" spans="1:42" ht="12.75" customHeight="1">
      <c r="A741" s="71"/>
      <c r="B741" s="71"/>
      <c r="C741" s="71"/>
      <c r="D741" s="71"/>
      <c r="E741" s="71"/>
      <c r="F741" s="72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</row>
    <row r="742" spans="1:42" ht="12.75" customHeight="1">
      <c r="A742" s="71"/>
      <c r="B742" s="71"/>
      <c r="C742" s="71"/>
      <c r="D742" s="71"/>
      <c r="E742" s="71"/>
      <c r="F742" s="72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</row>
    <row r="743" spans="1:42" ht="12.75" customHeight="1">
      <c r="A743" s="71"/>
      <c r="B743" s="71"/>
      <c r="C743" s="71"/>
      <c r="D743" s="71"/>
      <c r="E743" s="71"/>
      <c r="F743" s="72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</row>
    <row r="744" spans="1:42" ht="12.75" customHeight="1">
      <c r="A744" s="71"/>
      <c r="B744" s="71"/>
      <c r="C744" s="71"/>
      <c r="D744" s="71"/>
      <c r="E744" s="71"/>
      <c r="F744" s="72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</row>
    <row r="745" spans="1:42" ht="12.75" customHeight="1">
      <c r="A745" s="71"/>
      <c r="B745" s="71"/>
      <c r="C745" s="71"/>
      <c r="D745" s="71"/>
      <c r="E745" s="71"/>
      <c r="F745" s="72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</row>
    <row r="746" spans="1:42" ht="12.75" customHeight="1">
      <c r="A746" s="71"/>
      <c r="B746" s="71"/>
      <c r="C746" s="71"/>
      <c r="D746" s="71"/>
      <c r="E746" s="71"/>
      <c r="F746" s="72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</row>
    <row r="747" spans="1:42" ht="12.75" customHeight="1">
      <c r="A747" s="71"/>
      <c r="B747" s="71"/>
      <c r="C747" s="71"/>
      <c r="D747" s="71"/>
      <c r="E747" s="71"/>
      <c r="F747" s="72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</row>
    <row r="748" spans="1:42" ht="12.75" customHeight="1">
      <c r="A748" s="71"/>
      <c r="B748" s="71"/>
      <c r="C748" s="71"/>
      <c r="D748" s="71"/>
      <c r="E748" s="71"/>
      <c r="F748" s="72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</row>
    <row r="749" spans="1:42" ht="12.75" customHeight="1">
      <c r="A749" s="71"/>
      <c r="B749" s="71"/>
      <c r="C749" s="71"/>
      <c r="D749" s="71"/>
      <c r="E749" s="71"/>
      <c r="F749" s="72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</row>
    <row r="750" spans="1:42" ht="12.75" customHeight="1">
      <c r="A750" s="71"/>
      <c r="B750" s="71"/>
      <c r="C750" s="71"/>
      <c r="D750" s="71"/>
      <c r="E750" s="71"/>
      <c r="F750" s="72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</row>
    <row r="751" spans="1:42" ht="12.75" customHeight="1">
      <c r="A751" s="71"/>
      <c r="B751" s="71"/>
      <c r="C751" s="71"/>
      <c r="D751" s="71"/>
      <c r="E751" s="71"/>
      <c r="F751" s="72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</row>
    <row r="752" spans="1:42" ht="12.75" customHeight="1">
      <c r="A752" s="71"/>
      <c r="B752" s="71"/>
      <c r="C752" s="71"/>
      <c r="D752" s="71"/>
      <c r="E752" s="71"/>
      <c r="F752" s="72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</row>
    <row r="753" spans="1:42" ht="12.75" customHeight="1">
      <c r="A753" s="71"/>
      <c r="B753" s="71"/>
      <c r="C753" s="71"/>
      <c r="D753" s="71"/>
      <c r="E753" s="71"/>
      <c r="F753" s="72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</row>
    <row r="754" spans="1:42" ht="12.75" customHeight="1">
      <c r="A754" s="71"/>
      <c r="B754" s="71"/>
      <c r="C754" s="71"/>
      <c r="D754" s="71"/>
      <c r="E754" s="71"/>
      <c r="F754" s="72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</row>
    <row r="755" spans="1:42" ht="12.75" customHeight="1">
      <c r="A755" s="71"/>
      <c r="B755" s="71"/>
      <c r="C755" s="71"/>
      <c r="D755" s="71"/>
      <c r="E755" s="71"/>
      <c r="F755" s="72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</row>
    <row r="756" spans="1:42" ht="12.75" customHeight="1">
      <c r="A756" s="71"/>
      <c r="B756" s="71"/>
      <c r="C756" s="71"/>
      <c r="D756" s="71"/>
      <c r="E756" s="71"/>
      <c r="F756" s="72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</row>
    <row r="757" spans="1:42" ht="12.75" customHeight="1">
      <c r="A757" s="71"/>
      <c r="B757" s="71"/>
      <c r="C757" s="71"/>
      <c r="D757" s="71"/>
      <c r="E757" s="71"/>
      <c r="F757" s="72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</row>
    <row r="758" spans="1:42" ht="12.75" customHeight="1">
      <c r="A758" s="71"/>
      <c r="B758" s="71"/>
      <c r="C758" s="71"/>
      <c r="D758" s="71"/>
      <c r="E758" s="71"/>
      <c r="F758" s="72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</row>
    <row r="759" spans="1:42" ht="12.75" customHeight="1">
      <c r="A759" s="71"/>
      <c r="B759" s="71"/>
      <c r="C759" s="71"/>
      <c r="D759" s="71"/>
      <c r="E759" s="71"/>
      <c r="F759" s="72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</row>
    <row r="760" spans="1:42" ht="12.75" customHeight="1">
      <c r="A760" s="71"/>
      <c r="B760" s="71"/>
      <c r="C760" s="71"/>
      <c r="D760" s="71"/>
      <c r="E760" s="71"/>
      <c r="F760" s="72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</row>
    <row r="761" spans="1:42" ht="12.75" customHeight="1">
      <c r="A761" s="71"/>
      <c r="B761" s="71"/>
      <c r="C761" s="71"/>
      <c r="D761" s="71"/>
      <c r="E761" s="71"/>
      <c r="F761" s="72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</row>
    <row r="762" spans="1:42" ht="12.75" customHeight="1">
      <c r="A762" s="71"/>
      <c r="B762" s="71"/>
      <c r="C762" s="71"/>
      <c r="D762" s="71"/>
      <c r="E762" s="71"/>
      <c r="F762" s="72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</row>
    <row r="763" spans="1:42" ht="12.75" customHeight="1">
      <c r="A763" s="71"/>
      <c r="B763" s="71"/>
      <c r="C763" s="71"/>
      <c r="D763" s="71"/>
      <c r="E763" s="71"/>
      <c r="F763" s="72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</row>
    <row r="764" spans="1:42" ht="12.75" customHeight="1">
      <c r="A764" s="71"/>
      <c r="B764" s="71"/>
      <c r="C764" s="71"/>
      <c r="D764" s="71"/>
      <c r="E764" s="71"/>
      <c r="F764" s="72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</row>
    <row r="765" spans="1:42" ht="12.75" customHeight="1">
      <c r="A765" s="71"/>
      <c r="B765" s="71"/>
      <c r="C765" s="71"/>
      <c r="D765" s="71"/>
      <c r="E765" s="71"/>
      <c r="F765" s="72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</row>
    <row r="766" spans="1:42" ht="12.75" customHeight="1">
      <c r="A766" s="71"/>
      <c r="B766" s="71"/>
      <c r="C766" s="71"/>
      <c r="D766" s="71"/>
      <c r="E766" s="71"/>
      <c r="F766" s="72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</row>
    <row r="767" spans="1:42" ht="12.75" customHeight="1">
      <c r="A767" s="71"/>
      <c r="B767" s="71"/>
      <c r="C767" s="71"/>
      <c r="D767" s="71"/>
      <c r="E767" s="71"/>
      <c r="F767" s="72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</row>
    <row r="768" spans="1:42" ht="12.75" customHeight="1">
      <c r="A768" s="71"/>
      <c r="B768" s="71"/>
      <c r="C768" s="71"/>
      <c r="D768" s="71"/>
      <c r="E768" s="71"/>
      <c r="F768" s="72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</row>
    <row r="769" spans="1:42" ht="12.75" customHeight="1">
      <c r="A769" s="71"/>
      <c r="B769" s="71"/>
      <c r="C769" s="71"/>
      <c r="D769" s="71"/>
      <c r="E769" s="71"/>
      <c r="F769" s="72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</row>
    <row r="770" spans="1:42" ht="12.75" customHeight="1">
      <c r="A770" s="71"/>
      <c r="B770" s="71"/>
      <c r="C770" s="71"/>
      <c r="D770" s="71"/>
      <c r="E770" s="71"/>
      <c r="F770" s="72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</row>
    <row r="771" spans="1:42" ht="12.75" customHeight="1">
      <c r="A771" s="71"/>
      <c r="B771" s="71"/>
      <c r="C771" s="71"/>
      <c r="D771" s="71"/>
      <c r="E771" s="71"/>
      <c r="F771" s="72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</row>
    <row r="772" spans="1:42" ht="12.75" customHeight="1">
      <c r="A772" s="71"/>
      <c r="B772" s="71"/>
      <c r="C772" s="71"/>
      <c r="D772" s="71"/>
      <c r="E772" s="71"/>
      <c r="F772" s="72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</row>
    <row r="773" spans="1:42" ht="12.75" customHeight="1">
      <c r="A773" s="71"/>
      <c r="B773" s="71"/>
      <c r="C773" s="71"/>
      <c r="D773" s="71"/>
      <c r="E773" s="71"/>
      <c r="F773" s="72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</row>
    <row r="774" spans="1:42" ht="12.75" customHeight="1">
      <c r="A774" s="71"/>
      <c r="B774" s="71"/>
      <c r="C774" s="71"/>
      <c r="D774" s="71"/>
      <c r="E774" s="71"/>
      <c r="F774" s="72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</row>
    <row r="775" spans="1:42" ht="12.75" customHeight="1">
      <c r="A775" s="71"/>
      <c r="B775" s="71"/>
      <c r="C775" s="71"/>
      <c r="D775" s="71"/>
      <c r="E775" s="71"/>
      <c r="F775" s="72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</row>
    <row r="776" spans="1:42" ht="12.75" customHeight="1">
      <c r="A776" s="71"/>
      <c r="B776" s="71"/>
      <c r="C776" s="71"/>
      <c r="D776" s="71"/>
      <c r="E776" s="71"/>
      <c r="F776" s="72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</row>
    <row r="777" spans="1:42" ht="12.75" customHeight="1">
      <c r="A777" s="71"/>
      <c r="B777" s="71"/>
      <c r="C777" s="71"/>
      <c r="D777" s="71"/>
      <c r="E777" s="71"/>
      <c r="F777" s="72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</row>
    <row r="778" spans="1:42" ht="12.75" customHeight="1">
      <c r="A778" s="71"/>
      <c r="B778" s="71"/>
      <c r="C778" s="71"/>
      <c r="D778" s="71"/>
      <c r="E778" s="71"/>
      <c r="F778" s="72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</row>
    <row r="779" spans="1:42" ht="12.75" customHeight="1">
      <c r="A779" s="71"/>
      <c r="B779" s="71"/>
      <c r="C779" s="71"/>
      <c r="D779" s="71"/>
      <c r="E779" s="71"/>
      <c r="F779" s="72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</row>
    <row r="780" spans="1:42" ht="12.75" customHeight="1">
      <c r="A780" s="71"/>
      <c r="B780" s="71"/>
      <c r="C780" s="71"/>
      <c r="D780" s="71"/>
      <c r="E780" s="71"/>
      <c r="F780" s="72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</row>
    <row r="781" spans="1:42" ht="12.75" customHeight="1">
      <c r="A781" s="71"/>
      <c r="B781" s="71"/>
      <c r="C781" s="71"/>
      <c r="D781" s="71"/>
      <c r="E781" s="71"/>
      <c r="F781" s="72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</row>
    <row r="782" spans="1:42" ht="12.75" customHeight="1">
      <c r="A782" s="71"/>
      <c r="B782" s="71"/>
      <c r="C782" s="71"/>
      <c r="D782" s="71"/>
      <c r="E782" s="71"/>
      <c r="F782" s="72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</row>
    <row r="783" spans="1:42" ht="12.75" customHeight="1">
      <c r="A783" s="71"/>
      <c r="B783" s="71"/>
      <c r="C783" s="71"/>
      <c r="D783" s="71"/>
      <c r="E783" s="71"/>
      <c r="F783" s="72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</row>
    <row r="784" spans="1:42" ht="12.75" customHeight="1">
      <c r="A784" s="71"/>
      <c r="B784" s="71"/>
      <c r="C784" s="71"/>
      <c r="D784" s="71"/>
      <c r="E784" s="71"/>
      <c r="F784" s="72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</row>
    <row r="785" spans="1:42" ht="12.75" customHeight="1">
      <c r="A785" s="71"/>
      <c r="B785" s="71"/>
      <c r="C785" s="71"/>
      <c r="D785" s="71"/>
      <c r="E785" s="71"/>
      <c r="F785" s="72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</row>
    <row r="786" spans="1:42" ht="12.75" customHeight="1">
      <c r="A786" s="71"/>
      <c r="B786" s="71"/>
      <c r="C786" s="71"/>
      <c r="D786" s="71"/>
      <c r="E786" s="71"/>
      <c r="F786" s="72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</row>
    <row r="787" spans="1:42" ht="12.75" customHeight="1">
      <c r="A787" s="71"/>
      <c r="B787" s="71"/>
      <c r="C787" s="71"/>
      <c r="D787" s="71"/>
      <c r="E787" s="71"/>
      <c r="F787" s="72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</row>
    <row r="788" spans="1:42" ht="12.75" customHeight="1">
      <c r="A788" s="71"/>
      <c r="B788" s="71"/>
      <c r="C788" s="71"/>
      <c r="D788" s="71"/>
      <c r="E788" s="71"/>
      <c r="F788" s="72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</row>
    <row r="789" spans="1:42" ht="12.75" customHeight="1">
      <c r="A789" s="71"/>
      <c r="B789" s="71"/>
      <c r="C789" s="71"/>
      <c r="D789" s="71"/>
      <c r="E789" s="71"/>
      <c r="F789" s="72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</row>
    <row r="790" spans="1:42" ht="12.75" customHeight="1">
      <c r="A790" s="71"/>
      <c r="B790" s="71"/>
      <c r="C790" s="71"/>
      <c r="D790" s="71"/>
      <c r="E790" s="71"/>
      <c r="F790" s="72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</row>
    <row r="791" spans="1:42" ht="12.75" customHeight="1">
      <c r="A791" s="71"/>
      <c r="B791" s="71"/>
      <c r="C791" s="71"/>
      <c r="D791" s="71"/>
      <c r="E791" s="71"/>
      <c r="F791" s="72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</row>
    <row r="792" spans="1:42" ht="12.75" customHeight="1">
      <c r="A792" s="71"/>
      <c r="B792" s="71"/>
      <c r="C792" s="71"/>
      <c r="D792" s="71"/>
      <c r="E792" s="71"/>
      <c r="F792" s="72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</row>
    <row r="793" spans="1:42" ht="12.75" customHeight="1">
      <c r="A793" s="71"/>
      <c r="B793" s="71"/>
      <c r="C793" s="71"/>
      <c r="D793" s="71"/>
      <c r="E793" s="71"/>
      <c r="F793" s="72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</row>
    <row r="794" spans="1:42" ht="12.75" customHeight="1">
      <c r="A794" s="71"/>
      <c r="B794" s="71"/>
      <c r="C794" s="71"/>
      <c r="D794" s="71"/>
      <c r="E794" s="71"/>
      <c r="F794" s="72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</row>
    <row r="795" spans="1:42" ht="12.75" customHeight="1">
      <c r="A795" s="71"/>
      <c r="B795" s="71"/>
      <c r="C795" s="71"/>
      <c r="D795" s="71"/>
      <c r="E795" s="71"/>
      <c r="F795" s="72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</row>
    <row r="796" spans="1:42" ht="12.75" customHeight="1">
      <c r="A796" s="71"/>
      <c r="B796" s="71"/>
      <c r="C796" s="71"/>
      <c r="D796" s="71"/>
      <c r="E796" s="71"/>
      <c r="F796" s="72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</row>
    <row r="797" spans="1:42" ht="12.75" customHeight="1">
      <c r="A797" s="71"/>
      <c r="B797" s="71"/>
      <c r="C797" s="71"/>
      <c r="D797" s="71"/>
      <c r="E797" s="71"/>
      <c r="F797" s="72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</row>
    <row r="798" spans="1:42" ht="12.75" customHeight="1">
      <c r="A798" s="71"/>
      <c r="B798" s="71"/>
      <c r="C798" s="71"/>
      <c r="D798" s="71"/>
      <c r="E798" s="71"/>
      <c r="F798" s="72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</row>
    <row r="799" spans="1:42" ht="12.75" customHeight="1">
      <c r="A799" s="71"/>
      <c r="B799" s="71"/>
      <c r="C799" s="71"/>
      <c r="D799" s="71"/>
      <c r="E799" s="71"/>
      <c r="F799" s="72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</row>
    <row r="800" spans="1:42" ht="12.75" customHeight="1">
      <c r="A800" s="71"/>
      <c r="B800" s="71"/>
      <c r="C800" s="71"/>
      <c r="D800" s="71"/>
      <c r="E800" s="71"/>
      <c r="F800" s="72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</row>
    <row r="801" spans="1:42" ht="12.75" customHeight="1">
      <c r="A801" s="71"/>
      <c r="B801" s="71"/>
      <c r="C801" s="71"/>
      <c r="D801" s="71"/>
      <c r="E801" s="71"/>
      <c r="F801" s="72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</row>
    <row r="802" spans="1:42" ht="12.75" customHeight="1">
      <c r="A802" s="71"/>
      <c r="B802" s="71"/>
      <c r="C802" s="71"/>
      <c r="D802" s="71"/>
      <c r="E802" s="71"/>
      <c r="F802" s="72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</row>
    <row r="803" spans="1:42" ht="12.75" customHeight="1">
      <c r="A803" s="71"/>
      <c r="B803" s="71"/>
      <c r="C803" s="71"/>
      <c r="D803" s="71"/>
      <c r="E803" s="71"/>
      <c r="F803" s="72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</row>
    <row r="804" spans="1:42" ht="12.75" customHeight="1">
      <c r="A804" s="71"/>
      <c r="B804" s="71"/>
      <c r="C804" s="71"/>
      <c r="D804" s="71"/>
      <c r="E804" s="71"/>
      <c r="F804" s="72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</row>
    <row r="805" spans="1:42" ht="12.75" customHeight="1">
      <c r="A805" s="71"/>
      <c r="B805" s="71"/>
      <c r="C805" s="71"/>
      <c r="D805" s="71"/>
      <c r="E805" s="71"/>
      <c r="F805" s="72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</row>
    <row r="806" spans="1:42" ht="12.75" customHeight="1">
      <c r="A806" s="71"/>
      <c r="B806" s="71"/>
      <c r="C806" s="71"/>
      <c r="D806" s="71"/>
      <c r="E806" s="71"/>
      <c r="F806" s="72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</row>
    <row r="807" spans="1:42" ht="12.75" customHeight="1">
      <c r="A807" s="71"/>
      <c r="B807" s="71"/>
      <c r="C807" s="71"/>
      <c r="D807" s="71"/>
      <c r="E807" s="71"/>
      <c r="F807" s="72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</row>
    <row r="808" spans="1:42" ht="12.75" customHeight="1">
      <c r="A808" s="71"/>
      <c r="B808" s="71"/>
      <c r="C808" s="71"/>
      <c r="D808" s="71"/>
      <c r="E808" s="71"/>
      <c r="F808" s="72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</row>
    <row r="809" spans="1:42" ht="12.75" customHeight="1">
      <c r="A809" s="71"/>
      <c r="B809" s="71"/>
      <c r="C809" s="71"/>
      <c r="D809" s="71"/>
      <c r="E809" s="71"/>
      <c r="F809" s="72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</row>
    <row r="810" spans="1:42" ht="12.75" customHeight="1">
      <c r="A810" s="71"/>
      <c r="B810" s="71"/>
      <c r="C810" s="71"/>
      <c r="D810" s="71"/>
      <c r="E810" s="71"/>
      <c r="F810" s="72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</row>
    <row r="811" spans="1:42" ht="12.75" customHeight="1">
      <c r="A811" s="71"/>
      <c r="B811" s="71"/>
      <c r="C811" s="71"/>
      <c r="D811" s="71"/>
      <c r="E811" s="71"/>
      <c r="F811" s="72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</row>
    <row r="812" spans="1:42" ht="12.75" customHeight="1">
      <c r="A812" s="71"/>
      <c r="B812" s="71"/>
      <c r="C812" s="71"/>
      <c r="D812" s="71"/>
      <c r="E812" s="71"/>
      <c r="F812" s="72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</row>
    <row r="813" spans="1:42" ht="12.75" customHeight="1">
      <c r="A813" s="71"/>
      <c r="B813" s="71"/>
      <c r="C813" s="71"/>
      <c r="D813" s="71"/>
      <c r="E813" s="71"/>
      <c r="F813" s="72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</row>
    <row r="814" spans="1:42" ht="12.75" customHeight="1">
      <c r="A814" s="71"/>
      <c r="B814" s="71"/>
      <c r="C814" s="71"/>
      <c r="D814" s="71"/>
      <c r="E814" s="71"/>
      <c r="F814" s="72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</row>
    <row r="815" spans="1:42" ht="12.75" customHeight="1">
      <c r="A815" s="71"/>
      <c r="B815" s="71"/>
      <c r="C815" s="71"/>
      <c r="D815" s="71"/>
      <c r="E815" s="71"/>
      <c r="F815" s="72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</row>
    <row r="816" spans="1:42" ht="12.75" customHeight="1">
      <c r="A816" s="71"/>
      <c r="B816" s="71"/>
      <c r="C816" s="71"/>
      <c r="D816" s="71"/>
      <c r="E816" s="71"/>
      <c r="F816" s="72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</row>
    <row r="817" spans="1:42" ht="12.75" customHeight="1">
      <c r="A817" s="71"/>
      <c r="B817" s="71"/>
      <c r="C817" s="71"/>
      <c r="D817" s="71"/>
      <c r="E817" s="71"/>
      <c r="F817" s="72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</row>
    <row r="818" spans="1:42" ht="12.75" customHeight="1">
      <c r="A818" s="71"/>
      <c r="B818" s="71"/>
      <c r="C818" s="71"/>
      <c r="D818" s="71"/>
      <c r="E818" s="71"/>
      <c r="F818" s="72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</row>
    <row r="819" spans="1:42" ht="12.75" customHeight="1">
      <c r="A819" s="71"/>
      <c r="B819" s="71"/>
      <c r="C819" s="71"/>
      <c r="D819" s="71"/>
      <c r="E819" s="71"/>
      <c r="F819" s="72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</row>
    <row r="820" spans="1:42" ht="12.75" customHeight="1">
      <c r="A820" s="71"/>
      <c r="B820" s="71"/>
      <c r="C820" s="71"/>
      <c r="D820" s="71"/>
      <c r="E820" s="71"/>
      <c r="F820" s="72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</row>
    <row r="821" spans="1:42" ht="12.75" customHeight="1">
      <c r="A821" s="71"/>
      <c r="B821" s="71"/>
      <c r="C821" s="71"/>
      <c r="D821" s="71"/>
      <c r="E821" s="71"/>
      <c r="F821" s="72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</row>
    <row r="822" spans="1:42" ht="12.75" customHeight="1">
      <c r="A822" s="71"/>
      <c r="B822" s="71"/>
      <c r="C822" s="71"/>
      <c r="D822" s="71"/>
      <c r="E822" s="71"/>
      <c r="F822" s="72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</row>
    <row r="823" spans="1:42" ht="12.75" customHeight="1">
      <c r="A823" s="71"/>
      <c r="B823" s="71"/>
      <c r="C823" s="71"/>
      <c r="D823" s="71"/>
      <c r="E823" s="71"/>
      <c r="F823" s="72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</row>
    <row r="824" spans="1:42" ht="12.75" customHeight="1">
      <c r="A824" s="71"/>
      <c r="B824" s="71"/>
      <c r="C824" s="71"/>
      <c r="D824" s="71"/>
      <c r="E824" s="71"/>
      <c r="F824" s="72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</row>
    <row r="825" spans="1:42" ht="12.75" customHeight="1">
      <c r="A825" s="71"/>
      <c r="B825" s="71"/>
      <c r="C825" s="71"/>
      <c r="D825" s="71"/>
      <c r="E825" s="71"/>
      <c r="F825" s="72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</row>
    <row r="826" spans="1:42" ht="12.75" customHeight="1">
      <c r="A826" s="71"/>
      <c r="B826" s="71"/>
      <c r="C826" s="71"/>
      <c r="D826" s="71"/>
      <c r="E826" s="71"/>
      <c r="F826" s="72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</row>
    <row r="827" spans="1:42" ht="12.75" customHeight="1">
      <c r="A827" s="71"/>
      <c r="B827" s="71"/>
      <c r="C827" s="71"/>
      <c r="D827" s="71"/>
      <c r="E827" s="71"/>
      <c r="F827" s="72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</row>
    <row r="828" spans="1:42" ht="12.75" customHeight="1">
      <c r="A828" s="71"/>
      <c r="B828" s="71"/>
      <c r="C828" s="71"/>
      <c r="D828" s="71"/>
      <c r="E828" s="71"/>
      <c r="F828" s="72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</row>
    <row r="829" spans="1:42" ht="12.75" customHeight="1">
      <c r="A829" s="71"/>
      <c r="B829" s="71"/>
      <c r="C829" s="71"/>
      <c r="D829" s="71"/>
      <c r="E829" s="71"/>
      <c r="F829" s="72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</row>
    <row r="830" spans="1:42" ht="12.75" customHeight="1">
      <c r="A830" s="71"/>
      <c r="B830" s="71"/>
      <c r="C830" s="71"/>
      <c r="D830" s="71"/>
      <c r="E830" s="71"/>
      <c r="F830" s="72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</row>
    <row r="831" spans="1:42" ht="12.75" customHeight="1">
      <c r="A831" s="71"/>
      <c r="B831" s="71"/>
      <c r="C831" s="71"/>
      <c r="D831" s="71"/>
      <c r="E831" s="71"/>
      <c r="F831" s="72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</row>
    <row r="832" spans="1:42" ht="12.75" customHeight="1">
      <c r="A832" s="71"/>
      <c r="B832" s="71"/>
      <c r="C832" s="71"/>
      <c r="D832" s="71"/>
      <c r="E832" s="71"/>
      <c r="F832" s="72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</row>
    <row r="833" spans="1:42" ht="12.75" customHeight="1">
      <c r="A833" s="71"/>
      <c r="B833" s="71"/>
      <c r="C833" s="71"/>
      <c r="D833" s="71"/>
      <c r="E833" s="71"/>
      <c r="F833" s="72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</row>
    <row r="834" spans="1:42" ht="12.75" customHeight="1">
      <c r="A834" s="71"/>
      <c r="B834" s="71"/>
      <c r="C834" s="71"/>
      <c r="D834" s="71"/>
      <c r="E834" s="71"/>
      <c r="F834" s="72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</row>
    <row r="835" spans="1:42" ht="12.75" customHeight="1">
      <c r="A835" s="71"/>
      <c r="B835" s="71"/>
      <c r="C835" s="71"/>
      <c r="D835" s="71"/>
      <c r="E835" s="71"/>
      <c r="F835" s="72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</row>
    <row r="836" spans="1:42" ht="12.75" customHeight="1">
      <c r="A836" s="71"/>
      <c r="B836" s="71"/>
      <c r="C836" s="71"/>
      <c r="D836" s="71"/>
      <c r="E836" s="71"/>
      <c r="F836" s="72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</row>
    <row r="837" spans="1:42" ht="12.75" customHeight="1">
      <c r="A837" s="71"/>
      <c r="B837" s="71"/>
      <c r="C837" s="71"/>
      <c r="D837" s="71"/>
      <c r="E837" s="71"/>
      <c r="F837" s="72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</row>
    <row r="838" spans="1:42" ht="12.75" customHeight="1">
      <c r="A838" s="71"/>
      <c r="B838" s="71"/>
      <c r="C838" s="71"/>
      <c r="D838" s="71"/>
      <c r="E838" s="71"/>
      <c r="F838" s="72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</row>
    <row r="839" spans="1:42" ht="12.75" customHeight="1">
      <c r="A839" s="71"/>
      <c r="B839" s="71"/>
      <c r="C839" s="71"/>
      <c r="D839" s="71"/>
      <c r="E839" s="71"/>
      <c r="F839" s="72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</row>
    <row r="840" spans="1:42" ht="12.75" customHeight="1">
      <c r="A840" s="71"/>
      <c r="B840" s="71"/>
      <c r="C840" s="71"/>
      <c r="D840" s="71"/>
      <c r="E840" s="71"/>
      <c r="F840" s="72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</row>
    <row r="841" spans="1:42" ht="12.75" customHeight="1">
      <c r="A841" s="71"/>
      <c r="B841" s="71"/>
      <c r="C841" s="71"/>
      <c r="D841" s="71"/>
      <c r="E841" s="71"/>
      <c r="F841" s="72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</row>
    <row r="842" spans="1:42" ht="12.75" customHeight="1">
      <c r="A842" s="71"/>
      <c r="B842" s="71"/>
      <c r="C842" s="71"/>
      <c r="D842" s="71"/>
      <c r="E842" s="71"/>
      <c r="F842" s="72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</row>
    <row r="843" spans="1:42" ht="12.75" customHeight="1">
      <c r="A843" s="71"/>
      <c r="B843" s="71"/>
      <c r="C843" s="71"/>
      <c r="D843" s="71"/>
      <c r="E843" s="71"/>
      <c r="F843" s="72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</row>
    <row r="844" spans="1:42" ht="12.75" customHeight="1">
      <c r="A844" s="71"/>
      <c r="B844" s="71"/>
      <c r="C844" s="71"/>
      <c r="D844" s="71"/>
      <c r="E844" s="71"/>
      <c r="F844" s="72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</row>
    <row r="845" spans="1:42" ht="12.75" customHeight="1">
      <c r="A845" s="71"/>
      <c r="B845" s="71"/>
      <c r="C845" s="71"/>
      <c r="D845" s="71"/>
      <c r="E845" s="71"/>
      <c r="F845" s="72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</row>
    <row r="846" spans="1:42" ht="12.75" customHeight="1">
      <c r="A846" s="71"/>
      <c r="B846" s="71"/>
      <c r="C846" s="71"/>
      <c r="D846" s="71"/>
      <c r="E846" s="71"/>
      <c r="F846" s="72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</row>
    <row r="847" spans="1:42" ht="12.75" customHeight="1">
      <c r="A847" s="71"/>
      <c r="B847" s="71"/>
      <c r="C847" s="71"/>
      <c r="D847" s="71"/>
      <c r="E847" s="71"/>
      <c r="F847" s="72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</row>
    <row r="848" spans="1:42" ht="12.75" customHeight="1">
      <c r="A848" s="71"/>
      <c r="B848" s="71"/>
      <c r="C848" s="71"/>
      <c r="D848" s="71"/>
      <c r="E848" s="71"/>
      <c r="F848" s="72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</row>
    <row r="849" spans="1:42" ht="12.75" customHeight="1">
      <c r="A849" s="71"/>
      <c r="B849" s="71"/>
      <c r="C849" s="71"/>
      <c r="D849" s="71"/>
      <c r="E849" s="71"/>
      <c r="F849" s="72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</row>
    <row r="850" spans="1:42" ht="12.75" customHeight="1">
      <c r="A850" s="71"/>
      <c r="B850" s="71"/>
      <c r="C850" s="71"/>
      <c r="D850" s="71"/>
      <c r="E850" s="71"/>
      <c r="F850" s="72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</row>
    <row r="851" spans="1:42" ht="12.75" customHeight="1">
      <c r="A851" s="71"/>
      <c r="B851" s="71"/>
      <c r="C851" s="71"/>
      <c r="D851" s="71"/>
      <c r="E851" s="71"/>
      <c r="F851" s="72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</row>
    <row r="852" spans="1:42" ht="12.75" customHeight="1">
      <c r="A852" s="71"/>
      <c r="B852" s="71"/>
      <c r="C852" s="71"/>
      <c r="D852" s="71"/>
      <c r="E852" s="71"/>
      <c r="F852" s="72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</row>
    <row r="853" spans="1:42" ht="12.75" customHeight="1">
      <c r="A853" s="71"/>
      <c r="B853" s="71"/>
      <c r="C853" s="71"/>
      <c r="D853" s="71"/>
      <c r="E853" s="71"/>
      <c r="F853" s="72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</row>
    <row r="854" spans="1:42" ht="12.75" customHeight="1">
      <c r="A854" s="71"/>
      <c r="B854" s="71"/>
      <c r="C854" s="71"/>
      <c r="D854" s="71"/>
      <c r="E854" s="71"/>
      <c r="F854" s="72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</row>
    <row r="855" spans="1:42" ht="12.75" customHeight="1">
      <c r="A855" s="71"/>
      <c r="B855" s="71"/>
      <c r="C855" s="71"/>
      <c r="D855" s="71"/>
      <c r="E855" s="71"/>
      <c r="F855" s="72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</row>
    <row r="856" spans="1:42" ht="12.75" customHeight="1">
      <c r="A856" s="71"/>
      <c r="B856" s="71"/>
      <c r="C856" s="71"/>
      <c r="D856" s="71"/>
      <c r="E856" s="71"/>
      <c r="F856" s="72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</row>
    <row r="857" spans="1:42" ht="12.75" customHeight="1">
      <c r="A857" s="71"/>
      <c r="B857" s="71"/>
      <c r="C857" s="71"/>
      <c r="D857" s="71"/>
      <c r="E857" s="71"/>
      <c r="F857" s="72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</row>
    <row r="858" spans="1:42" ht="12.75" customHeight="1">
      <c r="A858" s="71"/>
      <c r="B858" s="71"/>
      <c r="C858" s="71"/>
      <c r="D858" s="71"/>
      <c r="E858" s="71"/>
      <c r="F858" s="72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</row>
    <row r="859" spans="1:42" ht="12.75" customHeight="1">
      <c r="A859" s="71"/>
      <c r="B859" s="71"/>
      <c r="C859" s="71"/>
      <c r="D859" s="71"/>
      <c r="E859" s="71"/>
      <c r="F859" s="72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</row>
    <row r="860" spans="1:42" ht="12.75" customHeight="1">
      <c r="A860" s="71"/>
      <c r="B860" s="71"/>
      <c r="C860" s="71"/>
      <c r="D860" s="71"/>
      <c r="E860" s="71"/>
      <c r="F860" s="72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</row>
    <row r="861" spans="1:42" ht="12.75" customHeight="1">
      <c r="A861" s="71"/>
      <c r="B861" s="71"/>
      <c r="C861" s="71"/>
      <c r="D861" s="71"/>
      <c r="E861" s="71"/>
      <c r="F861" s="72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</row>
    <row r="862" spans="1:42" ht="12.75" customHeight="1">
      <c r="A862" s="71"/>
      <c r="B862" s="71"/>
      <c r="C862" s="71"/>
      <c r="D862" s="71"/>
      <c r="E862" s="71"/>
      <c r="F862" s="72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</row>
    <row r="863" spans="1:42" ht="12.75" customHeight="1">
      <c r="A863" s="71"/>
      <c r="B863" s="71"/>
      <c r="C863" s="71"/>
      <c r="D863" s="71"/>
      <c r="E863" s="71"/>
      <c r="F863" s="72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</row>
    <row r="864" spans="1:42" ht="12.75" customHeight="1">
      <c r="A864" s="71"/>
      <c r="B864" s="71"/>
      <c r="C864" s="71"/>
      <c r="D864" s="71"/>
      <c r="E864" s="71"/>
      <c r="F864" s="72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</row>
    <row r="865" spans="1:42" ht="12.75" customHeight="1">
      <c r="A865" s="71"/>
      <c r="B865" s="71"/>
      <c r="C865" s="71"/>
      <c r="D865" s="71"/>
      <c r="E865" s="71"/>
      <c r="F865" s="72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</row>
    <row r="866" spans="1:42" ht="12.75" customHeight="1">
      <c r="A866" s="71"/>
      <c r="B866" s="71"/>
      <c r="C866" s="71"/>
      <c r="D866" s="71"/>
      <c r="E866" s="71"/>
      <c r="F866" s="72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</row>
    <row r="867" spans="1:42" ht="12.75" customHeight="1">
      <c r="A867" s="71"/>
      <c r="B867" s="71"/>
      <c r="C867" s="71"/>
      <c r="D867" s="71"/>
      <c r="E867" s="71"/>
      <c r="F867" s="72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</row>
    <row r="868" spans="1:42" ht="12.75" customHeight="1">
      <c r="A868" s="71"/>
      <c r="B868" s="71"/>
      <c r="C868" s="71"/>
      <c r="D868" s="71"/>
      <c r="E868" s="71"/>
      <c r="F868" s="72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</row>
    <row r="869" spans="1:42" ht="12.75" customHeight="1">
      <c r="A869" s="71"/>
      <c r="B869" s="71"/>
      <c r="C869" s="71"/>
      <c r="D869" s="71"/>
      <c r="E869" s="71"/>
      <c r="F869" s="72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</row>
    <row r="870" spans="1:42" ht="12.75" customHeight="1">
      <c r="A870" s="71"/>
      <c r="B870" s="71"/>
      <c r="C870" s="71"/>
      <c r="D870" s="71"/>
      <c r="E870" s="71"/>
      <c r="F870" s="72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</row>
    <row r="871" spans="1:42" ht="12.75" customHeight="1">
      <c r="A871" s="71"/>
      <c r="B871" s="71"/>
      <c r="C871" s="71"/>
      <c r="D871" s="71"/>
      <c r="E871" s="71"/>
      <c r="F871" s="72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</row>
    <row r="872" spans="1:42" ht="12.75" customHeight="1">
      <c r="A872" s="71"/>
      <c r="B872" s="71"/>
      <c r="C872" s="71"/>
      <c r="D872" s="71"/>
      <c r="E872" s="71"/>
      <c r="F872" s="72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</row>
    <row r="873" spans="1:42" ht="12.75" customHeight="1">
      <c r="A873" s="71"/>
      <c r="B873" s="71"/>
      <c r="C873" s="71"/>
      <c r="D873" s="71"/>
      <c r="E873" s="71"/>
      <c r="F873" s="72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</row>
    <row r="874" spans="1:42" ht="12.75" customHeight="1">
      <c r="A874" s="71"/>
      <c r="B874" s="71"/>
      <c r="C874" s="71"/>
      <c r="D874" s="71"/>
      <c r="E874" s="71"/>
      <c r="F874" s="72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</row>
    <row r="875" spans="1:42" ht="12.75" customHeight="1">
      <c r="A875" s="71"/>
      <c r="B875" s="71"/>
      <c r="C875" s="71"/>
      <c r="D875" s="71"/>
      <c r="E875" s="71"/>
      <c r="F875" s="72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</row>
    <row r="876" spans="1:42" ht="12.75" customHeight="1">
      <c r="A876" s="71"/>
      <c r="B876" s="71"/>
      <c r="C876" s="71"/>
      <c r="D876" s="71"/>
      <c r="E876" s="71"/>
      <c r="F876" s="72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</row>
    <row r="877" spans="1:42" ht="12.75" customHeight="1">
      <c r="A877" s="71"/>
      <c r="B877" s="71"/>
      <c r="C877" s="71"/>
      <c r="D877" s="71"/>
      <c r="E877" s="71"/>
      <c r="F877" s="72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</row>
    <row r="878" spans="1:42" ht="12.75" customHeight="1">
      <c r="A878" s="71"/>
      <c r="B878" s="71"/>
      <c r="C878" s="71"/>
      <c r="D878" s="71"/>
      <c r="E878" s="71"/>
      <c r="F878" s="72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</row>
    <row r="879" spans="1:42" ht="12.75" customHeight="1">
      <c r="A879" s="71"/>
      <c r="B879" s="71"/>
      <c r="C879" s="71"/>
      <c r="D879" s="71"/>
      <c r="E879" s="71"/>
      <c r="F879" s="72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</row>
    <row r="880" spans="1:42" ht="12.75" customHeight="1">
      <c r="A880" s="71"/>
      <c r="B880" s="71"/>
      <c r="C880" s="71"/>
      <c r="D880" s="71"/>
      <c r="E880" s="71"/>
      <c r="F880" s="72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</row>
    <row r="881" spans="1:42" ht="12.75" customHeight="1">
      <c r="A881" s="71"/>
      <c r="B881" s="71"/>
      <c r="C881" s="71"/>
      <c r="D881" s="71"/>
      <c r="E881" s="71"/>
      <c r="F881" s="72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</row>
    <row r="882" spans="1:42" ht="12.75" customHeight="1">
      <c r="A882" s="71"/>
      <c r="B882" s="71"/>
      <c r="C882" s="71"/>
      <c r="D882" s="71"/>
      <c r="E882" s="71"/>
      <c r="F882" s="72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</row>
    <row r="883" spans="1:42" ht="12.75" customHeight="1">
      <c r="A883" s="71"/>
      <c r="B883" s="71"/>
      <c r="C883" s="71"/>
      <c r="D883" s="71"/>
      <c r="E883" s="71"/>
      <c r="F883" s="72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</row>
    <row r="884" spans="1:42" ht="12.75" customHeight="1">
      <c r="A884" s="71"/>
      <c r="B884" s="71"/>
      <c r="C884" s="71"/>
      <c r="D884" s="71"/>
      <c r="E884" s="71"/>
      <c r="F884" s="72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</row>
    <row r="885" spans="1:42" ht="12.75" customHeight="1">
      <c r="A885" s="71"/>
      <c r="B885" s="71"/>
      <c r="C885" s="71"/>
      <c r="D885" s="71"/>
      <c r="E885" s="71"/>
      <c r="F885" s="72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</row>
    <row r="886" spans="1:42" ht="12.75" customHeight="1">
      <c r="A886" s="71"/>
      <c r="B886" s="71"/>
      <c r="C886" s="71"/>
      <c r="D886" s="71"/>
      <c r="E886" s="71"/>
      <c r="F886" s="72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</row>
    <row r="887" spans="1:42" ht="12.75" customHeight="1">
      <c r="A887" s="71"/>
      <c r="B887" s="71"/>
      <c r="C887" s="71"/>
      <c r="D887" s="71"/>
      <c r="E887" s="71"/>
      <c r="F887" s="72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</row>
    <row r="888" spans="1:42" ht="12.75" customHeight="1">
      <c r="A888" s="71"/>
      <c r="B888" s="71"/>
      <c r="C888" s="71"/>
      <c r="D888" s="71"/>
      <c r="E888" s="71"/>
      <c r="F888" s="72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</row>
    <row r="889" spans="1:42" ht="12.75" customHeight="1">
      <c r="A889" s="71"/>
      <c r="B889" s="71"/>
      <c r="C889" s="71"/>
      <c r="D889" s="71"/>
      <c r="E889" s="71"/>
      <c r="F889" s="72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</row>
    <row r="890" spans="1:42" ht="12.75" customHeight="1">
      <c r="A890" s="71"/>
      <c r="B890" s="71"/>
      <c r="C890" s="71"/>
      <c r="D890" s="71"/>
      <c r="E890" s="71"/>
      <c r="F890" s="72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</row>
    <row r="891" spans="1:42" ht="12.75" customHeight="1">
      <c r="A891" s="71"/>
      <c r="B891" s="71"/>
      <c r="C891" s="71"/>
      <c r="D891" s="71"/>
      <c r="E891" s="71"/>
      <c r="F891" s="72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</row>
    <row r="892" spans="1:42" ht="12.75" customHeight="1">
      <c r="A892" s="71"/>
      <c r="B892" s="71"/>
      <c r="C892" s="71"/>
      <c r="D892" s="71"/>
      <c r="E892" s="71"/>
      <c r="F892" s="72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</row>
    <row r="893" spans="1:42" ht="12.75" customHeight="1">
      <c r="A893" s="71"/>
      <c r="B893" s="71"/>
      <c r="C893" s="71"/>
      <c r="D893" s="71"/>
      <c r="E893" s="71"/>
      <c r="F893" s="72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</row>
    <row r="894" spans="1:42" ht="12.75" customHeight="1">
      <c r="A894" s="71"/>
      <c r="B894" s="71"/>
      <c r="C894" s="71"/>
      <c r="D894" s="71"/>
      <c r="E894" s="71"/>
      <c r="F894" s="72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</row>
    <row r="895" spans="1:42" ht="12.75" customHeight="1">
      <c r="A895" s="71"/>
      <c r="B895" s="71"/>
      <c r="C895" s="71"/>
      <c r="D895" s="71"/>
      <c r="E895" s="71"/>
      <c r="F895" s="72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</row>
    <row r="896" spans="1:42" ht="12.75" customHeight="1">
      <c r="A896" s="71"/>
      <c r="B896" s="71"/>
      <c r="C896" s="71"/>
      <c r="D896" s="71"/>
      <c r="E896" s="71"/>
      <c r="F896" s="72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</row>
    <row r="897" spans="1:42" ht="12.75" customHeight="1">
      <c r="A897" s="71"/>
      <c r="B897" s="71"/>
      <c r="C897" s="71"/>
      <c r="D897" s="71"/>
      <c r="E897" s="71"/>
      <c r="F897" s="72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</row>
    <row r="898" spans="1:42" ht="12.75" customHeight="1">
      <c r="A898" s="71"/>
      <c r="B898" s="71"/>
      <c r="C898" s="71"/>
      <c r="D898" s="71"/>
      <c r="E898" s="71"/>
      <c r="F898" s="72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</row>
    <row r="899" spans="1:42" ht="12.75" customHeight="1">
      <c r="A899" s="71"/>
      <c r="B899" s="71"/>
      <c r="C899" s="71"/>
      <c r="D899" s="71"/>
      <c r="E899" s="71"/>
      <c r="F899" s="72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</row>
    <row r="900" spans="1:42" ht="12.75" customHeight="1">
      <c r="A900" s="71"/>
      <c r="B900" s="71"/>
      <c r="C900" s="71"/>
      <c r="D900" s="71"/>
      <c r="E900" s="71"/>
      <c r="F900" s="72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</row>
    <row r="901" spans="1:42" ht="12.75" customHeight="1">
      <c r="A901" s="71"/>
      <c r="B901" s="71"/>
      <c r="C901" s="71"/>
      <c r="D901" s="71"/>
      <c r="E901" s="71"/>
      <c r="F901" s="72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</row>
    <row r="902" spans="1:42" ht="12.75" customHeight="1">
      <c r="A902" s="71"/>
      <c r="B902" s="71"/>
      <c r="C902" s="71"/>
      <c r="D902" s="71"/>
      <c r="E902" s="71"/>
      <c r="F902" s="72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</row>
    <row r="903" spans="1:42" ht="12.75" customHeight="1">
      <c r="A903" s="71"/>
      <c r="B903" s="71"/>
      <c r="C903" s="71"/>
      <c r="D903" s="71"/>
      <c r="E903" s="71"/>
      <c r="F903" s="72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</row>
    <row r="904" spans="1:42" ht="12.75" customHeight="1">
      <c r="A904" s="71"/>
      <c r="B904" s="71"/>
      <c r="C904" s="71"/>
      <c r="D904" s="71"/>
      <c r="E904" s="71"/>
      <c r="F904" s="72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</row>
    <row r="905" spans="1:42" ht="12.75" customHeight="1">
      <c r="A905" s="71"/>
      <c r="B905" s="71"/>
      <c r="C905" s="71"/>
      <c r="D905" s="71"/>
      <c r="E905" s="71"/>
      <c r="F905" s="72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</row>
    <row r="906" spans="1:42" ht="12.75" customHeight="1">
      <c r="A906" s="71"/>
      <c r="B906" s="71"/>
      <c r="C906" s="71"/>
      <c r="D906" s="71"/>
      <c r="E906" s="71"/>
      <c r="F906" s="72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</row>
    <row r="907" spans="1:42" ht="12.75" customHeight="1">
      <c r="A907" s="71"/>
      <c r="B907" s="71"/>
      <c r="C907" s="71"/>
      <c r="D907" s="71"/>
      <c r="E907" s="71"/>
      <c r="F907" s="72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</row>
    <row r="908" spans="1:42" ht="12.75" customHeight="1">
      <c r="A908" s="71"/>
      <c r="B908" s="71"/>
      <c r="C908" s="71"/>
      <c r="D908" s="71"/>
      <c r="E908" s="71"/>
      <c r="F908" s="72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</row>
    <row r="909" spans="1:42" ht="12.75" customHeight="1">
      <c r="A909" s="71"/>
      <c r="B909" s="71"/>
      <c r="C909" s="71"/>
      <c r="D909" s="71"/>
      <c r="E909" s="71"/>
      <c r="F909" s="72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</row>
    <row r="910" spans="1:42" ht="12.75" customHeight="1">
      <c r="A910" s="71"/>
      <c r="B910" s="71"/>
      <c r="C910" s="71"/>
      <c r="D910" s="71"/>
      <c r="E910" s="71"/>
      <c r="F910" s="72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</row>
    <row r="911" spans="1:42" ht="12.75" customHeight="1">
      <c r="A911" s="71"/>
      <c r="B911" s="71"/>
      <c r="C911" s="71"/>
      <c r="D911" s="71"/>
      <c r="E911" s="71"/>
      <c r="F911" s="72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</row>
    <row r="912" spans="1:42" ht="12.75" customHeight="1">
      <c r="A912" s="71"/>
      <c r="B912" s="71"/>
      <c r="C912" s="71"/>
      <c r="D912" s="71"/>
      <c r="E912" s="71"/>
      <c r="F912" s="72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</row>
    <row r="913" spans="1:42" ht="12.75" customHeight="1">
      <c r="A913" s="71"/>
      <c r="B913" s="71"/>
      <c r="C913" s="71"/>
      <c r="D913" s="71"/>
      <c r="E913" s="71"/>
      <c r="F913" s="72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</row>
    <row r="914" spans="1:42" ht="12.75" customHeight="1">
      <c r="A914" s="71"/>
      <c r="B914" s="71"/>
      <c r="C914" s="71"/>
      <c r="D914" s="71"/>
      <c r="E914" s="71"/>
      <c r="F914" s="72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</row>
    <row r="915" spans="1:42" ht="12.75" customHeight="1">
      <c r="A915" s="71"/>
      <c r="B915" s="71"/>
      <c r="C915" s="71"/>
      <c r="D915" s="71"/>
      <c r="E915" s="71"/>
      <c r="F915" s="72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</row>
    <row r="916" spans="1:42" ht="12.75" customHeight="1">
      <c r="A916" s="71"/>
      <c r="B916" s="71"/>
      <c r="C916" s="71"/>
      <c r="D916" s="71"/>
      <c r="E916" s="71"/>
      <c r="F916" s="72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</row>
    <row r="917" spans="1:42" ht="12.75" customHeight="1">
      <c r="A917" s="71"/>
      <c r="B917" s="71"/>
      <c r="C917" s="71"/>
      <c r="D917" s="71"/>
      <c r="E917" s="71"/>
      <c r="F917" s="72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</row>
    <row r="918" spans="1:42" ht="12.75" customHeight="1">
      <c r="A918" s="71"/>
      <c r="B918" s="71"/>
      <c r="C918" s="71"/>
      <c r="D918" s="71"/>
      <c r="E918" s="71"/>
      <c r="F918" s="72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</row>
    <row r="919" spans="1:42" ht="12.75" customHeight="1">
      <c r="A919" s="71"/>
      <c r="B919" s="71"/>
      <c r="C919" s="71"/>
      <c r="D919" s="71"/>
      <c r="E919" s="71"/>
      <c r="F919" s="72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</row>
    <row r="920" spans="1:42" ht="12.75" customHeight="1">
      <c r="A920" s="71"/>
      <c r="B920" s="71"/>
      <c r="C920" s="71"/>
      <c r="D920" s="71"/>
      <c r="E920" s="71"/>
      <c r="F920" s="72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</row>
    <row r="921" spans="1:42" ht="12.75" customHeight="1">
      <c r="A921" s="71"/>
      <c r="B921" s="71"/>
      <c r="C921" s="71"/>
      <c r="D921" s="71"/>
      <c r="E921" s="71"/>
      <c r="F921" s="72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</row>
    <row r="922" spans="1:42" ht="12.75" customHeight="1">
      <c r="A922" s="71"/>
      <c r="B922" s="71"/>
      <c r="C922" s="71"/>
      <c r="D922" s="71"/>
      <c r="E922" s="71"/>
      <c r="F922" s="72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</row>
    <row r="923" spans="1:42" ht="12.75" customHeight="1">
      <c r="A923" s="71"/>
      <c r="B923" s="71"/>
      <c r="C923" s="71"/>
      <c r="D923" s="71"/>
      <c r="E923" s="71"/>
      <c r="F923" s="72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</row>
    <row r="924" spans="1:42" ht="12.75" customHeight="1">
      <c r="A924" s="71"/>
      <c r="B924" s="71"/>
      <c r="C924" s="71"/>
      <c r="D924" s="71"/>
      <c r="E924" s="71"/>
      <c r="F924" s="72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</row>
    <row r="925" spans="1:42" ht="12.75" customHeight="1">
      <c r="A925" s="71"/>
      <c r="B925" s="71"/>
      <c r="C925" s="71"/>
      <c r="D925" s="71"/>
      <c r="E925" s="71"/>
      <c r="F925" s="72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</row>
    <row r="926" spans="1:42" ht="12.75" customHeight="1">
      <c r="A926" s="71"/>
      <c r="B926" s="71"/>
      <c r="C926" s="71"/>
      <c r="D926" s="71"/>
      <c r="E926" s="71"/>
      <c r="F926" s="72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</row>
    <row r="927" spans="1:42" ht="12.75" customHeight="1">
      <c r="A927" s="71"/>
      <c r="B927" s="71"/>
      <c r="C927" s="71"/>
      <c r="D927" s="71"/>
      <c r="E927" s="71"/>
      <c r="F927" s="72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</row>
    <row r="928" spans="1:42" ht="12.75" customHeight="1">
      <c r="A928" s="71"/>
      <c r="B928" s="71"/>
      <c r="C928" s="71"/>
      <c r="D928" s="71"/>
      <c r="E928" s="71"/>
      <c r="F928" s="72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</row>
    <row r="929" spans="1:42" ht="12.75" customHeight="1">
      <c r="A929" s="71"/>
      <c r="B929" s="71"/>
      <c r="C929" s="71"/>
      <c r="D929" s="71"/>
      <c r="E929" s="71"/>
      <c r="F929" s="72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</row>
    <row r="930" spans="1:42" ht="12.75" customHeight="1">
      <c r="A930" s="71"/>
      <c r="B930" s="71"/>
      <c r="C930" s="71"/>
      <c r="D930" s="71"/>
      <c r="E930" s="71"/>
      <c r="F930" s="72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</row>
    <row r="931" spans="1:42" ht="12.75" customHeight="1">
      <c r="A931" s="71"/>
      <c r="B931" s="71"/>
      <c r="C931" s="71"/>
      <c r="D931" s="71"/>
      <c r="E931" s="71"/>
      <c r="F931" s="72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</row>
    <row r="932" spans="1:42" ht="12.75" customHeight="1">
      <c r="A932" s="71"/>
      <c r="B932" s="71"/>
      <c r="C932" s="71"/>
      <c r="D932" s="71"/>
      <c r="E932" s="71"/>
      <c r="F932" s="72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</row>
    <row r="933" spans="1:42" ht="12.75" customHeight="1">
      <c r="A933" s="71"/>
      <c r="B933" s="71"/>
      <c r="C933" s="71"/>
      <c r="D933" s="71"/>
      <c r="E933" s="71"/>
      <c r="F933" s="72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</row>
    <row r="934" spans="1:42" ht="12.75" customHeight="1">
      <c r="A934" s="71"/>
      <c r="B934" s="71"/>
      <c r="C934" s="71"/>
      <c r="D934" s="71"/>
      <c r="E934" s="71"/>
      <c r="F934" s="72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</row>
    <row r="935" spans="1:42" ht="12.75" customHeight="1">
      <c r="A935" s="71"/>
      <c r="B935" s="71"/>
      <c r="C935" s="71"/>
      <c r="D935" s="71"/>
      <c r="E935" s="71"/>
      <c r="F935" s="72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</row>
    <row r="936" spans="1:42" ht="12.75" customHeight="1">
      <c r="A936" s="71"/>
      <c r="B936" s="71"/>
      <c r="C936" s="71"/>
      <c r="D936" s="71"/>
      <c r="E936" s="71"/>
      <c r="F936" s="72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</row>
    <row r="937" spans="1:42" ht="12.75" customHeight="1">
      <c r="A937" s="71"/>
      <c r="B937" s="71"/>
      <c r="C937" s="71"/>
      <c r="D937" s="71"/>
      <c r="E937" s="71"/>
      <c r="F937" s="72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</row>
    <row r="938" spans="1:42" ht="12.75" customHeight="1">
      <c r="A938" s="71"/>
      <c r="B938" s="71"/>
      <c r="C938" s="71"/>
      <c r="D938" s="71"/>
      <c r="E938" s="71"/>
      <c r="F938" s="72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</row>
    <row r="939" spans="1:42" ht="12.75" customHeight="1">
      <c r="A939" s="71"/>
      <c r="B939" s="71"/>
      <c r="C939" s="71"/>
      <c r="D939" s="71"/>
      <c r="E939" s="71"/>
      <c r="F939" s="72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</row>
    <row r="940" spans="1:42" ht="12.75" customHeight="1">
      <c r="A940" s="71"/>
      <c r="B940" s="71"/>
      <c r="C940" s="71"/>
      <c r="D940" s="71"/>
      <c r="E940" s="71"/>
      <c r="F940" s="72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</row>
    <row r="941" spans="1:42" ht="12.75" customHeight="1">
      <c r="A941" s="71"/>
      <c r="B941" s="71"/>
      <c r="C941" s="71"/>
      <c r="D941" s="71"/>
      <c r="E941" s="71"/>
      <c r="F941" s="72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</row>
    <row r="942" spans="1:42" ht="12.75" customHeight="1">
      <c r="A942" s="71"/>
      <c r="B942" s="71"/>
      <c r="C942" s="71"/>
      <c r="D942" s="71"/>
      <c r="E942" s="71"/>
      <c r="F942" s="72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</row>
    <row r="943" spans="1:42" ht="12.75" customHeight="1">
      <c r="A943" s="71"/>
      <c r="B943" s="71"/>
      <c r="C943" s="71"/>
      <c r="D943" s="71"/>
      <c r="E943" s="71"/>
      <c r="F943" s="72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</row>
    <row r="944" spans="1:42" ht="12.75" customHeight="1">
      <c r="A944" s="71"/>
      <c r="B944" s="71"/>
      <c r="C944" s="71"/>
      <c r="D944" s="71"/>
      <c r="E944" s="71"/>
      <c r="F944" s="72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</row>
    <row r="945" spans="1:42" ht="12.75" customHeight="1">
      <c r="A945" s="71"/>
      <c r="B945" s="71"/>
      <c r="C945" s="71"/>
      <c r="D945" s="71"/>
      <c r="E945" s="71"/>
      <c r="F945" s="72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</row>
    <row r="946" spans="1:42" ht="12.75" customHeight="1">
      <c r="A946" s="71"/>
      <c r="B946" s="71"/>
      <c r="C946" s="71"/>
      <c r="D946" s="71"/>
      <c r="E946" s="71"/>
      <c r="F946" s="72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</row>
    <row r="947" spans="1:42" ht="12.75" customHeight="1">
      <c r="A947" s="71"/>
      <c r="B947" s="71"/>
      <c r="C947" s="71"/>
      <c r="D947" s="71"/>
      <c r="E947" s="71"/>
      <c r="F947" s="72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</row>
    <row r="948" spans="1:42" ht="12.75" customHeight="1">
      <c r="A948" s="71"/>
      <c r="B948" s="71"/>
      <c r="C948" s="71"/>
      <c r="D948" s="71"/>
      <c r="E948" s="71"/>
      <c r="F948" s="72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</row>
    <row r="949" spans="1:42" ht="12.75" customHeight="1">
      <c r="A949" s="71"/>
      <c r="B949" s="71"/>
      <c r="C949" s="71"/>
      <c r="D949" s="71"/>
      <c r="E949" s="71"/>
      <c r="F949" s="72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</row>
    <row r="950" spans="1:42" ht="12.75" customHeight="1">
      <c r="A950" s="71"/>
      <c r="B950" s="71"/>
      <c r="C950" s="71"/>
      <c r="D950" s="71"/>
      <c r="E950" s="71"/>
      <c r="F950" s="72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</row>
    <row r="951" spans="1:42" ht="12.75" customHeight="1">
      <c r="A951" s="71"/>
      <c r="B951" s="71"/>
      <c r="C951" s="71"/>
      <c r="D951" s="71"/>
      <c r="E951" s="71"/>
      <c r="F951" s="72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</row>
    <row r="952" spans="1:42" ht="12.75" customHeight="1">
      <c r="A952" s="71"/>
      <c r="B952" s="71"/>
      <c r="C952" s="71"/>
      <c r="D952" s="71"/>
      <c r="E952" s="71"/>
      <c r="F952" s="72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</row>
    <row r="953" spans="1:42" ht="12.75" customHeight="1">
      <c r="A953" s="71"/>
      <c r="B953" s="71"/>
      <c r="C953" s="71"/>
      <c r="D953" s="71"/>
      <c r="E953" s="71"/>
      <c r="F953" s="72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</row>
    <row r="954" spans="1:42" ht="12.75" customHeight="1">
      <c r="A954" s="71"/>
      <c r="B954" s="71"/>
      <c r="C954" s="71"/>
      <c r="D954" s="71"/>
      <c r="E954" s="71"/>
      <c r="F954" s="72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</row>
    <row r="955" spans="1:42" ht="12.75" customHeight="1">
      <c r="A955" s="71"/>
      <c r="B955" s="71"/>
      <c r="C955" s="71"/>
      <c r="D955" s="71"/>
      <c r="E955" s="71"/>
      <c r="F955" s="72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</row>
    <row r="956" spans="1:42" ht="12.75" customHeight="1">
      <c r="A956" s="71"/>
      <c r="B956" s="71"/>
      <c r="C956" s="71"/>
      <c r="D956" s="71"/>
      <c r="E956" s="71"/>
      <c r="F956" s="72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</row>
    <row r="957" spans="1:42" ht="12.75" customHeight="1">
      <c r="A957" s="71"/>
      <c r="B957" s="71"/>
      <c r="C957" s="71"/>
      <c r="D957" s="71"/>
      <c r="E957" s="71"/>
      <c r="F957" s="72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</row>
    <row r="958" spans="1:42" ht="12.75" customHeight="1">
      <c r="A958" s="71"/>
      <c r="B958" s="71"/>
      <c r="C958" s="71"/>
      <c r="D958" s="71"/>
      <c r="E958" s="71"/>
      <c r="F958" s="72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</row>
    <row r="959" spans="1:42" ht="12.75" customHeight="1">
      <c r="A959" s="71"/>
      <c r="B959" s="71"/>
      <c r="C959" s="71"/>
      <c r="D959" s="71"/>
      <c r="E959" s="71"/>
      <c r="F959" s="72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</row>
    <row r="960" spans="1:42" ht="12.75" customHeight="1">
      <c r="A960" s="71"/>
      <c r="B960" s="71"/>
      <c r="C960" s="71"/>
      <c r="D960" s="71"/>
      <c r="E960" s="71"/>
      <c r="F960" s="72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</row>
    <row r="961" spans="1:42" ht="12.75" customHeight="1">
      <c r="A961" s="71"/>
      <c r="B961" s="71"/>
      <c r="C961" s="71"/>
      <c r="D961" s="71"/>
      <c r="E961" s="71"/>
      <c r="F961" s="72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</row>
    <row r="962" spans="1:42" ht="12.75" customHeight="1">
      <c r="A962" s="71"/>
      <c r="B962" s="71"/>
      <c r="C962" s="71"/>
      <c r="D962" s="71"/>
      <c r="E962" s="71"/>
      <c r="F962" s="72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</row>
    <row r="963" spans="1:42" ht="12.75" customHeight="1">
      <c r="A963" s="71"/>
      <c r="B963" s="71"/>
      <c r="C963" s="71"/>
      <c r="D963" s="71"/>
      <c r="E963" s="71"/>
      <c r="F963" s="72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</row>
    <row r="964" spans="1:42" ht="12.75" customHeight="1">
      <c r="A964" s="71"/>
      <c r="B964" s="71"/>
      <c r="C964" s="71"/>
      <c r="D964" s="71"/>
      <c r="E964" s="71"/>
      <c r="F964" s="72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</row>
    <row r="965" spans="1:42" ht="12.75" customHeight="1">
      <c r="A965" s="71"/>
      <c r="B965" s="71"/>
      <c r="C965" s="71"/>
      <c r="D965" s="71"/>
      <c r="E965" s="71"/>
      <c r="F965" s="72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</row>
    <row r="966" spans="1:42" ht="12.75" customHeight="1">
      <c r="A966" s="71"/>
      <c r="B966" s="71"/>
      <c r="C966" s="71"/>
      <c r="D966" s="71"/>
      <c r="E966" s="71"/>
      <c r="F966" s="72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</row>
    <row r="967" spans="1:42" ht="12.75" customHeight="1">
      <c r="A967" s="71"/>
      <c r="B967" s="71"/>
      <c r="C967" s="71"/>
      <c r="D967" s="71"/>
      <c r="E967" s="71"/>
      <c r="F967" s="72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</row>
    <row r="968" spans="1:42" ht="12.75" customHeight="1">
      <c r="A968" s="71"/>
      <c r="B968" s="71"/>
      <c r="C968" s="71"/>
      <c r="D968" s="71"/>
      <c r="E968" s="71"/>
      <c r="F968" s="72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</row>
    <row r="969" spans="1:42" ht="12.75" customHeight="1">
      <c r="A969" s="71"/>
      <c r="B969" s="71"/>
      <c r="C969" s="71"/>
      <c r="D969" s="71"/>
      <c r="E969" s="71"/>
      <c r="F969" s="72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</row>
    <row r="970" spans="1:42" ht="12.75" customHeight="1">
      <c r="A970" s="71"/>
      <c r="B970" s="71"/>
      <c r="C970" s="71"/>
      <c r="D970" s="71"/>
      <c r="E970" s="71"/>
      <c r="F970" s="72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</row>
    <row r="971" spans="1:42" ht="12.75" customHeight="1">
      <c r="A971" s="71"/>
      <c r="B971" s="71"/>
      <c r="C971" s="71"/>
      <c r="D971" s="71"/>
      <c r="E971" s="71"/>
      <c r="F971" s="72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</row>
    <row r="972" spans="1:42" ht="12.75" customHeight="1">
      <c r="A972" s="71"/>
      <c r="B972" s="71"/>
      <c r="C972" s="71"/>
      <c r="D972" s="71"/>
      <c r="E972" s="71"/>
      <c r="F972" s="72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</row>
    <row r="973" spans="1:42" ht="12.75" customHeight="1">
      <c r="A973" s="71"/>
      <c r="B973" s="71"/>
      <c r="C973" s="71"/>
      <c r="D973" s="71"/>
      <c r="E973" s="71"/>
      <c r="F973" s="72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</row>
    <row r="974" spans="1:42" ht="12.75" customHeight="1">
      <c r="A974" s="71"/>
      <c r="B974" s="71"/>
      <c r="C974" s="71"/>
      <c r="D974" s="71"/>
      <c r="E974" s="71"/>
      <c r="F974" s="72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</row>
    <row r="975" spans="1:42" ht="12.75" customHeight="1">
      <c r="A975" s="71"/>
      <c r="B975" s="71"/>
      <c r="C975" s="71"/>
      <c r="D975" s="71"/>
      <c r="E975" s="71"/>
      <c r="F975" s="72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</row>
    <row r="976" spans="1:42" ht="12.75" customHeight="1">
      <c r="A976" s="71"/>
      <c r="B976" s="71"/>
      <c r="C976" s="71"/>
      <c r="D976" s="71"/>
      <c r="E976" s="71"/>
      <c r="F976" s="72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</row>
    <row r="977" spans="1:42" ht="12.75" customHeight="1">
      <c r="A977" s="71"/>
      <c r="B977" s="71"/>
      <c r="C977" s="71"/>
      <c r="D977" s="71"/>
      <c r="E977" s="71"/>
      <c r="F977" s="72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</row>
    <row r="978" spans="1:42" ht="12.75" customHeight="1">
      <c r="A978" s="71"/>
      <c r="B978" s="71"/>
      <c r="C978" s="71"/>
      <c r="D978" s="71"/>
      <c r="E978" s="71"/>
      <c r="F978" s="72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</row>
    <row r="979" spans="1:42" ht="12.75" customHeight="1">
      <c r="A979" s="71"/>
      <c r="B979" s="71"/>
      <c r="C979" s="71"/>
      <c r="D979" s="71"/>
      <c r="E979" s="71"/>
      <c r="F979" s="72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</row>
    <row r="980" spans="1:42" ht="12.75" customHeight="1">
      <c r="A980" s="71"/>
      <c r="B980" s="71"/>
      <c r="C980" s="71"/>
      <c r="D980" s="71"/>
      <c r="E980" s="71"/>
      <c r="F980" s="72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</row>
    <row r="981" spans="1:42" ht="12.75" customHeight="1">
      <c r="A981" s="71"/>
      <c r="B981" s="71"/>
      <c r="C981" s="71"/>
      <c r="D981" s="71"/>
      <c r="E981" s="71"/>
      <c r="F981" s="72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</row>
    <row r="982" spans="1:42" ht="12.75" customHeight="1">
      <c r="A982" s="71"/>
      <c r="B982" s="71"/>
      <c r="C982" s="71"/>
      <c r="D982" s="71"/>
      <c r="E982" s="71"/>
      <c r="F982" s="72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</row>
    <row r="983" spans="1:42" ht="12.75" customHeight="1">
      <c r="A983" s="71"/>
      <c r="B983" s="71"/>
      <c r="C983" s="71"/>
      <c r="D983" s="71"/>
      <c r="E983" s="71"/>
      <c r="F983" s="72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</row>
    <row r="984" spans="1:42" ht="12.75" customHeight="1">
      <c r="A984" s="71"/>
      <c r="B984" s="71"/>
      <c r="C984" s="71"/>
      <c r="D984" s="71"/>
      <c r="E984" s="71"/>
      <c r="F984" s="72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</row>
    <row r="985" spans="1:42" ht="12.75" customHeight="1">
      <c r="A985" s="71"/>
      <c r="B985" s="71"/>
      <c r="C985" s="71"/>
      <c r="D985" s="71"/>
      <c r="E985" s="71"/>
      <c r="F985" s="72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</row>
    <row r="986" spans="1:42" ht="12.75" customHeight="1">
      <c r="A986" s="71"/>
      <c r="B986" s="71"/>
      <c r="C986" s="71"/>
      <c r="D986" s="71"/>
      <c r="E986" s="71"/>
      <c r="F986" s="72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</row>
    <row r="987" spans="1:42" ht="12.75" customHeight="1">
      <c r="A987" s="71"/>
      <c r="B987" s="71"/>
      <c r="C987" s="71"/>
      <c r="D987" s="71"/>
      <c r="E987" s="71"/>
      <c r="F987" s="72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</row>
    <row r="988" spans="1:42" ht="12.75" customHeight="1">
      <c r="A988" s="71"/>
      <c r="B988" s="71"/>
      <c r="C988" s="71"/>
      <c r="D988" s="71"/>
      <c r="E988" s="71"/>
      <c r="F988" s="72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</row>
    <row r="989" spans="1:42" ht="12.75" customHeight="1">
      <c r="A989" s="71"/>
      <c r="B989" s="71"/>
      <c r="C989" s="71"/>
      <c r="D989" s="71"/>
      <c r="E989" s="71"/>
      <c r="F989" s="72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</row>
    <row r="990" spans="1:42" ht="12.75" customHeight="1">
      <c r="A990" s="71"/>
      <c r="B990" s="71"/>
      <c r="C990" s="71"/>
      <c r="D990" s="71"/>
      <c r="E990" s="71"/>
      <c r="F990" s="72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</row>
    <row r="991" spans="1:42" ht="12.75" customHeight="1">
      <c r="A991" s="71"/>
      <c r="B991" s="71"/>
      <c r="C991" s="71"/>
      <c r="D991" s="71"/>
      <c r="E991" s="71"/>
      <c r="F991" s="72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</row>
    <row r="992" spans="1:42" ht="12.75" customHeight="1">
      <c r="A992" s="71"/>
      <c r="B992" s="71"/>
      <c r="C992" s="71"/>
      <c r="D992" s="71"/>
      <c r="E992" s="71"/>
      <c r="F992" s="72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</row>
    <row r="993" spans="1:42" ht="12.75" customHeight="1">
      <c r="A993" s="71"/>
      <c r="B993" s="71"/>
      <c r="C993" s="71"/>
      <c r="D993" s="71"/>
      <c r="E993" s="71"/>
      <c r="F993" s="72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</row>
    <row r="994" spans="1:42" ht="12.75" customHeight="1">
      <c r="A994" s="71"/>
      <c r="B994" s="71"/>
      <c r="C994" s="71"/>
      <c r="D994" s="71"/>
      <c r="E994" s="71"/>
      <c r="F994" s="72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</row>
    <row r="995" spans="1:42" ht="12.75" customHeight="1">
      <c r="A995" s="71"/>
      <c r="B995" s="71"/>
      <c r="C995" s="71"/>
      <c r="D995" s="71"/>
      <c r="E995" s="71"/>
      <c r="F995" s="72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</row>
    <row r="996" spans="1:42" ht="12.75" customHeight="1">
      <c r="A996" s="71"/>
      <c r="B996" s="71"/>
      <c r="C996" s="71"/>
      <c r="D996" s="71"/>
      <c r="E996" s="71"/>
      <c r="F996" s="72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</row>
    <row r="997" spans="1:42" ht="12.75" customHeight="1">
      <c r="A997" s="71"/>
      <c r="B997" s="71"/>
      <c r="C997" s="71"/>
      <c r="D997" s="71"/>
      <c r="E997" s="71"/>
      <c r="F997" s="72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</row>
    <row r="998" spans="1:42" ht="12.75" customHeight="1">
      <c r="A998" s="71"/>
      <c r="B998" s="71"/>
      <c r="C998" s="71"/>
      <c r="D998" s="71"/>
      <c r="E998" s="71"/>
      <c r="F998" s="72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</row>
    <row r="999" spans="1:42" ht="12.75" customHeight="1">
      <c r="A999" s="71"/>
      <c r="B999" s="71"/>
      <c r="C999" s="71"/>
      <c r="D999" s="71"/>
      <c r="E999" s="71"/>
      <c r="F999" s="72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</row>
    <row r="1000" spans="1:42" ht="12.75" customHeight="1">
      <c r="A1000" s="71"/>
      <c r="B1000" s="71"/>
      <c r="C1000" s="71"/>
      <c r="D1000" s="71"/>
      <c r="E1000" s="71"/>
      <c r="F1000" s="72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</row>
  </sheetData>
  <mergeCells count="171">
    <mergeCell ref="A10:A11"/>
    <mergeCell ref="D10:D11"/>
    <mergeCell ref="E10:E11"/>
    <mergeCell ref="F10:F11"/>
    <mergeCell ref="G10:G11"/>
    <mergeCell ref="H10:H11"/>
    <mergeCell ref="A1:AL2"/>
    <mergeCell ref="AB10:AJ11"/>
    <mergeCell ref="O164:U169"/>
    <mergeCell ref="AB154:AJ154"/>
    <mergeCell ref="AB155:AJ155"/>
    <mergeCell ref="AB156:AJ156"/>
    <mergeCell ref="AB157:AJ157"/>
    <mergeCell ref="AB158:AJ158"/>
    <mergeCell ref="AB159:AJ159"/>
    <mergeCell ref="AB160:AJ160"/>
    <mergeCell ref="AB161:AJ161"/>
    <mergeCell ref="AB162:AJ162"/>
    <mergeCell ref="AB145:AJ145"/>
    <mergeCell ref="AB146:AJ146"/>
    <mergeCell ref="AB147:AJ147"/>
    <mergeCell ref="AB148:AJ148"/>
    <mergeCell ref="AB149:AJ149"/>
    <mergeCell ref="AB150:AJ150"/>
    <mergeCell ref="AB151:AJ151"/>
    <mergeCell ref="AB152:AJ152"/>
    <mergeCell ref="AB153:AJ153"/>
    <mergeCell ref="AB136:AJ136"/>
    <mergeCell ref="AB137:AJ137"/>
    <mergeCell ref="AB138:AJ138"/>
    <mergeCell ref="AB139:AJ139"/>
    <mergeCell ref="AB140:AJ140"/>
    <mergeCell ref="AB141:AJ141"/>
    <mergeCell ref="AB142:AJ142"/>
    <mergeCell ref="AB143:AJ143"/>
    <mergeCell ref="AB144:AJ144"/>
    <mergeCell ref="AB127:AJ127"/>
    <mergeCell ref="AB128:AJ128"/>
    <mergeCell ref="AB129:AJ129"/>
    <mergeCell ref="AB130:AJ130"/>
    <mergeCell ref="AB131:AJ131"/>
    <mergeCell ref="AB132:AJ132"/>
    <mergeCell ref="AB133:AJ133"/>
    <mergeCell ref="AB134:AJ134"/>
    <mergeCell ref="AB135:AJ135"/>
    <mergeCell ref="AB118:AJ118"/>
    <mergeCell ref="AB119:AJ119"/>
    <mergeCell ref="AB120:AJ120"/>
    <mergeCell ref="AB121:AJ121"/>
    <mergeCell ref="AB122:AJ122"/>
    <mergeCell ref="AB123:AJ123"/>
    <mergeCell ref="AB124:AJ124"/>
    <mergeCell ref="AB125:AJ125"/>
    <mergeCell ref="AB126:AJ126"/>
    <mergeCell ref="AB109:AJ109"/>
    <mergeCell ref="AB110:AJ110"/>
    <mergeCell ref="AB111:AJ111"/>
    <mergeCell ref="AB112:AJ112"/>
    <mergeCell ref="AB113:AJ113"/>
    <mergeCell ref="AB114:AJ114"/>
    <mergeCell ref="AB115:AJ115"/>
    <mergeCell ref="AB116:AJ116"/>
    <mergeCell ref="AB117:AJ117"/>
    <mergeCell ref="AB100:AJ100"/>
    <mergeCell ref="AB101:AJ101"/>
    <mergeCell ref="AB102:AJ102"/>
    <mergeCell ref="AB103:AJ103"/>
    <mergeCell ref="AB104:AJ104"/>
    <mergeCell ref="AB105:AJ105"/>
    <mergeCell ref="AB106:AJ106"/>
    <mergeCell ref="AB107:AJ107"/>
    <mergeCell ref="AB108:AJ108"/>
    <mergeCell ref="AB91:AJ91"/>
    <mergeCell ref="AB92:AJ92"/>
    <mergeCell ref="AB93:AJ93"/>
    <mergeCell ref="AB94:AJ94"/>
    <mergeCell ref="AB95:AJ95"/>
    <mergeCell ref="AB96:AJ96"/>
    <mergeCell ref="AB97:AJ97"/>
    <mergeCell ref="AB98:AJ98"/>
    <mergeCell ref="AB99:AJ99"/>
    <mergeCell ref="AB82:AJ82"/>
    <mergeCell ref="AB83:AJ83"/>
    <mergeCell ref="AB84:AJ84"/>
    <mergeCell ref="AB85:AJ85"/>
    <mergeCell ref="AB86:AJ86"/>
    <mergeCell ref="AB87:AJ87"/>
    <mergeCell ref="AB88:AJ88"/>
    <mergeCell ref="AB89:AJ89"/>
    <mergeCell ref="AB90:AJ90"/>
    <mergeCell ref="AB73:AJ73"/>
    <mergeCell ref="AB74:AJ74"/>
    <mergeCell ref="AB75:AJ75"/>
    <mergeCell ref="AB76:AJ76"/>
    <mergeCell ref="AB77:AJ77"/>
    <mergeCell ref="AB78:AJ78"/>
    <mergeCell ref="AB79:AJ79"/>
    <mergeCell ref="AB80:AJ80"/>
    <mergeCell ref="AB81:AJ81"/>
    <mergeCell ref="AB64:AJ64"/>
    <mergeCell ref="AB65:AJ65"/>
    <mergeCell ref="AB66:AJ66"/>
    <mergeCell ref="AB67:AJ67"/>
    <mergeCell ref="AB68:AJ68"/>
    <mergeCell ref="AB69:AJ69"/>
    <mergeCell ref="AB70:AJ70"/>
    <mergeCell ref="AB71:AJ71"/>
    <mergeCell ref="AB72:AJ72"/>
    <mergeCell ref="AB55:AJ55"/>
    <mergeCell ref="AB56:AJ56"/>
    <mergeCell ref="AB57:AJ57"/>
    <mergeCell ref="AB58:AJ58"/>
    <mergeCell ref="AB59:AJ59"/>
    <mergeCell ref="AB60:AJ60"/>
    <mergeCell ref="AB61:AJ61"/>
    <mergeCell ref="AB62:AJ62"/>
    <mergeCell ref="AB63:AJ63"/>
    <mergeCell ref="AB46:AJ46"/>
    <mergeCell ref="AB47:AJ47"/>
    <mergeCell ref="AB48:AJ48"/>
    <mergeCell ref="AB49:AJ49"/>
    <mergeCell ref="AB50:AJ50"/>
    <mergeCell ref="AB51:AJ51"/>
    <mergeCell ref="AB52:AJ52"/>
    <mergeCell ref="AB53:AJ53"/>
    <mergeCell ref="AB54:AJ54"/>
    <mergeCell ref="AB37:AJ37"/>
    <mergeCell ref="AB38:AJ38"/>
    <mergeCell ref="AB39:AJ39"/>
    <mergeCell ref="AB40:AJ40"/>
    <mergeCell ref="AB41:AJ41"/>
    <mergeCell ref="AB42:AJ42"/>
    <mergeCell ref="AB43:AJ43"/>
    <mergeCell ref="AB44:AJ44"/>
    <mergeCell ref="AB45:AJ45"/>
    <mergeCell ref="AB28:AJ28"/>
    <mergeCell ref="AB29:AJ29"/>
    <mergeCell ref="AB30:AJ30"/>
    <mergeCell ref="AB31:AJ31"/>
    <mergeCell ref="AB32:AJ32"/>
    <mergeCell ref="AB33:AJ33"/>
    <mergeCell ref="AB34:AJ34"/>
    <mergeCell ref="AB35:AJ35"/>
    <mergeCell ref="AB36:AJ36"/>
    <mergeCell ref="AB19:AJ19"/>
    <mergeCell ref="AB20:AJ20"/>
    <mergeCell ref="AB21:AJ21"/>
    <mergeCell ref="AB22:AJ22"/>
    <mergeCell ref="AB23:AJ23"/>
    <mergeCell ref="AB24:AJ24"/>
    <mergeCell ref="AB25:AJ25"/>
    <mergeCell ref="AB26:AJ26"/>
    <mergeCell ref="AB27:AJ27"/>
    <mergeCell ref="L10:N10"/>
    <mergeCell ref="T10:U10"/>
    <mergeCell ref="W10:X10"/>
    <mergeCell ref="AB13:AJ13"/>
    <mergeCell ref="AB14:AJ14"/>
    <mergeCell ref="AB15:AJ15"/>
    <mergeCell ref="AB16:AJ16"/>
    <mergeCell ref="AB17:AJ17"/>
    <mergeCell ref="AB18:AJ18"/>
    <mergeCell ref="A3:AK3"/>
    <mergeCell ref="E4:AI4"/>
    <mergeCell ref="G5:K5"/>
    <mergeCell ref="AA5:AH5"/>
    <mergeCell ref="F6:AH6"/>
    <mergeCell ref="F7:H7"/>
    <mergeCell ref="L7:S7"/>
    <mergeCell ref="F8:H8"/>
    <mergeCell ref="L8:S8"/>
  </mergeCells>
  <conditionalFormatting sqref="M13:M162 R13:R162 T13:T162">
    <cfRule type="cellIs" dxfId="11" priority="1" operator="greaterThan">
      <formula>0</formula>
    </cfRule>
  </conditionalFormatting>
  <conditionalFormatting sqref="U13:U162 W13:X162 Z13:Z162">
    <cfRule type="cellIs" dxfId="10" priority="2" operator="greaterThan">
      <formula>0</formula>
    </cfRule>
  </conditionalFormatting>
  <dataValidations count="1">
    <dataValidation type="list" allowBlank="1" showErrorMessage="1" sqref="C12:D12 C163:D163 C13:C162" xr:uid="{00000000-0002-0000-0200-000000000000}">
      <formula1>$B$329:$B$340</formula1>
    </dataValidation>
  </dataValidations>
  <pageMargins left="0.23622047244094499" right="0.15748031496063" top="0.31496062992126" bottom="0.15748031496063" header="0" footer="0"/>
  <pageSetup paperSize="9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1:A1000"/>
  <sheetViews>
    <sheetView workbookViewId="0"/>
  </sheetViews>
  <sheetFormatPr baseColWidth="10" defaultColWidth="14.42578125" defaultRowHeight="15" customHeight="1"/>
  <cols>
    <col min="1" max="6" width="11.42578125" customWidth="1"/>
    <col min="7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0866141732283505" right="0.70866141732283505" top="0.74803149606299202" bottom="0.74803149606299202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1000"/>
  <sheetViews>
    <sheetView topLeftCell="CE1" workbookViewId="0"/>
  </sheetViews>
  <sheetFormatPr baseColWidth="10" defaultColWidth="14.42578125" defaultRowHeight="15" customHeight="1"/>
  <cols>
    <col min="1" max="1" width="3" hidden="1" customWidth="1"/>
    <col min="2" max="2" width="7.7109375" hidden="1" customWidth="1"/>
    <col min="3" max="3" width="4.7109375" hidden="1" customWidth="1"/>
    <col min="4" max="4" width="37.28515625" hidden="1" customWidth="1"/>
    <col min="5" max="5" width="10.5703125" hidden="1" customWidth="1"/>
    <col min="6" max="10" width="2.7109375" hidden="1" customWidth="1"/>
    <col min="11" max="11" width="5.42578125" hidden="1" customWidth="1"/>
    <col min="12" max="12" width="4.7109375" hidden="1" customWidth="1"/>
    <col min="13" max="13" width="4.28515625" hidden="1" customWidth="1"/>
    <col min="14" max="14" width="7.5703125" hidden="1" customWidth="1"/>
    <col min="15" max="45" width="3.28515625" hidden="1" customWidth="1"/>
    <col min="46" max="46" width="9.5703125" hidden="1" customWidth="1"/>
    <col min="47" max="47" width="1.7109375" hidden="1" customWidth="1"/>
    <col min="48" max="49" width="10.7109375" hidden="1" customWidth="1"/>
    <col min="50" max="80" width="3.28515625" hidden="1" customWidth="1"/>
    <col min="81" max="81" width="9.5703125" hidden="1" customWidth="1"/>
    <col min="82" max="82" width="10.7109375" hidden="1" customWidth="1"/>
  </cols>
  <sheetData>
    <row r="1" spans="1:82" ht="17.25" customHeight="1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 t="s">
        <v>130</v>
      </c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1"/>
      <c r="AV1" s="21"/>
      <c r="AW1" s="21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1"/>
    </row>
    <row r="2" spans="1:82" ht="17.25" customHeight="1">
      <c r="A2" s="22"/>
      <c r="B2" s="22"/>
      <c r="C2" s="22"/>
      <c r="D2" s="22"/>
      <c r="E2" s="22" t="s">
        <v>131</v>
      </c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1"/>
      <c r="AV2" s="21"/>
      <c r="AW2" s="21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1"/>
    </row>
    <row r="3" spans="1:82" ht="17.25" customHeight="1">
      <c r="A3" s="23"/>
      <c r="B3" s="22"/>
      <c r="C3" s="22"/>
      <c r="D3" s="22"/>
      <c r="E3" s="22"/>
      <c r="F3" s="22"/>
      <c r="G3" s="22"/>
      <c r="H3" s="22" t="s">
        <v>132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1"/>
      <c r="AV3" s="21"/>
      <c r="AW3" s="21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1"/>
    </row>
    <row r="4" spans="1:82" ht="17.25" customHeight="1">
      <c r="A4" s="23"/>
      <c r="B4" s="22"/>
      <c r="C4" s="22"/>
      <c r="D4" s="22"/>
      <c r="E4" s="22" t="e">
        <f>ASISTENCIA!#REF!</f>
        <v>#REF!</v>
      </c>
      <c r="F4" s="22"/>
      <c r="G4" s="22"/>
      <c r="H4" s="22"/>
      <c r="I4" s="22"/>
      <c r="J4" s="22"/>
      <c r="K4" s="22"/>
      <c r="L4" s="22"/>
      <c r="M4" s="22"/>
      <c r="N4" s="22"/>
      <c r="O4" s="73" t="str">
        <f>ASISTENCIA!$F$6</f>
        <v>PERU BIRF</v>
      </c>
      <c r="P4" s="22"/>
      <c r="Q4" s="22"/>
      <c r="R4" s="22"/>
      <c r="S4" s="21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22"/>
      <c r="AO4" s="22"/>
      <c r="AP4" s="22"/>
      <c r="AQ4" s="22"/>
      <c r="AR4" s="22"/>
      <c r="AS4" s="22"/>
      <c r="AT4" s="22"/>
      <c r="AU4" s="21"/>
      <c r="AV4" s="21"/>
      <c r="AW4" s="21"/>
      <c r="AX4" s="73" t="str">
        <f>ASISTENCIA!$F$6</f>
        <v>PERU BIRF</v>
      </c>
      <c r="AY4" s="22"/>
      <c r="AZ4" s="22"/>
      <c r="BA4" s="22"/>
      <c r="BB4" s="21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22"/>
      <c r="BX4" s="22"/>
      <c r="BY4" s="22"/>
      <c r="BZ4" s="22"/>
      <c r="CA4" s="22"/>
      <c r="CB4" s="22"/>
      <c r="CC4" s="22"/>
      <c r="CD4" s="21"/>
    </row>
    <row r="5" spans="1:82" ht="7.5" customHeight="1">
      <c r="A5" s="24"/>
      <c r="B5" s="24"/>
      <c r="C5" s="24"/>
      <c r="D5" s="25"/>
      <c r="E5" s="26"/>
      <c r="F5" s="26"/>
      <c r="G5" s="26"/>
      <c r="H5" s="26"/>
      <c r="I5" s="26"/>
      <c r="J5" s="26"/>
      <c r="K5" s="74"/>
      <c r="L5" s="74"/>
      <c r="M5" s="74"/>
      <c r="N5" s="74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1"/>
      <c r="AV5" s="21"/>
      <c r="AW5" s="21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1"/>
    </row>
    <row r="6" spans="1:82" ht="15" customHeight="1">
      <c r="A6" s="25" t="s">
        <v>133</v>
      </c>
      <c r="B6" s="25"/>
      <c r="C6" s="25"/>
      <c r="D6" s="27" t="e">
        <f>CONCATENATE(VLOOKUP($O$4,DATA!$A$1:$S$1,6,FALSE))</f>
        <v>#N/A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6" t="s">
        <v>134</v>
      </c>
      <c r="Q6" s="26"/>
      <c r="R6" s="26"/>
      <c r="S6" s="26"/>
      <c r="T6" s="21"/>
      <c r="U6" s="21"/>
      <c r="V6" s="21"/>
      <c r="W6" s="21"/>
      <c r="X6" s="27" t="e">
        <f>VLOOKUP($O$4,DATA!$A$1:$S$1,9,FALSE)</f>
        <v>#N/A</v>
      </c>
      <c r="Y6" s="27"/>
      <c r="Z6" s="27"/>
      <c r="AA6" s="27"/>
      <c r="AB6" s="27"/>
      <c r="AC6" s="25"/>
      <c r="AD6" s="27"/>
      <c r="AE6" s="27"/>
      <c r="AF6" s="27"/>
      <c r="AG6" s="27"/>
      <c r="AH6" s="27"/>
      <c r="AI6" s="27"/>
      <c r="AJ6" s="27"/>
      <c r="AK6" s="27"/>
      <c r="AL6" s="21"/>
      <c r="AM6" s="21"/>
      <c r="AN6" s="21"/>
      <c r="AO6" s="21"/>
      <c r="AP6" s="25"/>
      <c r="AQ6" s="25"/>
      <c r="AR6" s="21"/>
      <c r="AS6" s="25"/>
      <c r="AT6" s="25"/>
      <c r="AU6" s="21"/>
      <c r="AV6" s="21"/>
      <c r="AW6" s="21"/>
      <c r="AX6" s="28"/>
      <c r="AY6" s="26" t="s">
        <v>134</v>
      </c>
      <c r="AZ6" s="26"/>
      <c r="BA6" s="26"/>
      <c r="BB6" s="26"/>
      <c r="BC6" s="21"/>
      <c r="BD6" s="21"/>
      <c r="BE6" s="21"/>
      <c r="BF6" s="21"/>
      <c r="BG6" s="27" t="e">
        <f>VLOOKUP($O$4,DATA!$A$1:$S$1,9,FALSE)</f>
        <v>#N/A</v>
      </c>
      <c r="BH6" s="27"/>
      <c r="BI6" s="27"/>
      <c r="BJ6" s="27"/>
      <c r="BK6" s="27"/>
      <c r="BL6" s="25"/>
      <c r="BM6" s="27"/>
      <c r="BN6" s="27"/>
      <c r="BO6" s="27"/>
      <c r="BP6" s="27"/>
      <c r="BQ6" s="27"/>
      <c r="BR6" s="27"/>
      <c r="BS6" s="27"/>
      <c r="BT6" s="27"/>
      <c r="BU6" s="21"/>
      <c r="BV6" s="21"/>
      <c r="BW6" s="21"/>
      <c r="BX6" s="21"/>
      <c r="BY6" s="25"/>
      <c r="BZ6" s="25"/>
      <c r="CA6" s="21"/>
      <c r="CB6" s="25"/>
      <c r="CC6" s="25"/>
      <c r="CD6" s="21"/>
    </row>
    <row r="7" spans="1:82" ht="7.5" customHeight="1">
      <c r="A7" s="29"/>
      <c r="B7" s="29"/>
      <c r="C7" s="29"/>
      <c r="D7" s="21"/>
      <c r="E7" s="26"/>
      <c r="F7" s="26"/>
      <c r="G7" s="26"/>
      <c r="H7" s="26"/>
      <c r="I7" s="26"/>
      <c r="J7" s="26"/>
      <c r="K7" s="75"/>
      <c r="L7" s="75"/>
      <c r="M7" s="75"/>
      <c r="N7" s="75"/>
      <c r="O7" s="75"/>
      <c r="P7" s="75"/>
      <c r="Q7" s="75"/>
      <c r="R7" s="75"/>
      <c r="S7" s="74"/>
      <c r="T7" s="74"/>
      <c r="U7" s="94"/>
      <c r="V7" s="94"/>
      <c r="W7" s="94"/>
      <c r="X7" s="94"/>
      <c r="Y7" s="94"/>
      <c r="Z7" s="94"/>
      <c r="AA7" s="94"/>
      <c r="AB7" s="94"/>
      <c r="AC7" s="9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25"/>
      <c r="AP7" s="25"/>
      <c r="AQ7" s="25"/>
      <c r="AR7" s="25"/>
      <c r="AS7" s="25"/>
      <c r="AT7" s="25"/>
      <c r="AU7" s="21"/>
      <c r="AV7" s="21"/>
      <c r="AW7" s="21"/>
      <c r="AX7" s="75"/>
      <c r="AY7" s="75"/>
      <c r="AZ7" s="75"/>
      <c r="BA7" s="75"/>
      <c r="BB7" s="74"/>
      <c r="BC7" s="74"/>
      <c r="BD7" s="94"/>
      <c r="BE7" s="94"/>
      <c r="BF7" s="94"/>
      <c r="BG7" s="94"/>
      <c r="BH7" s="94"/>
      <c r="BI7" s="94"/>
      <c r="BJ7" s="94"/>
      <c r="BK7" s="94"/>
      <c r="BL7" s="9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25"/>
      <c r="BY7" s="25"/>
      <c r="BZ7" s="25"/>
      <c r="CA7" s="25"/>
      <c r="CB7" s="25"/>
      <c r="CC7" s="25"/>
      <c r="CD7" s="21"/>
    </row>
    <row r="8" spans="1:82" ht="15" customHeight="1">
      <c r="A8" s="25"/>
      <c r="B8" s="25"/>
      <c r="C8" s="25"/>
      <c r="D8" s="30" t="s">
        <v>135</v>
      </c>
      <c r="E8" s="27" t="e">
        <f>VLOOKUP($O$4,DATA!$A$1:$S$1,4,FALSE)</f>
        <v>#N/A</v>
      </c>
      <c r="F8" s="27"/>
      <c r="G8" s="27"/>
      <c r="H8" s="27"/>
      <c r="I8" s="27"/>
      <c r="J8" s="27"/>
      <c r="K8" s="75" t="s">
        <v>136</v>
      </c>
      <c r="L8" s="75"/>
      <c r="M8" s="75"/>
      <c r="N8" s="76" t="str">
        <f>ASISTENCIA!$F$8</f>
        <v>1761857</v>
      </c>
      <c r="O8" s="75"/>
      <c r="P8" s="21"/>
      <c r="Q8" s="95"/>
      <c r="R8" s="21"/>
      <c r="S8" s="21"/>
      <c r="T8" s="21"/>
      <c r="U8" s="21"/>
      <c r="V8" s="21"/>
      <c r="W8" s="21"/>
      <c r="X8" s="21"/>
      <c r="Y8" s="74" t="s">
        <v>18</v>
      </c>
      <c r="Z8" s="74"/>
      <c r="AA8" s="274">
        <f>ASISTENCIA!S5</f>
        <v>2025</v>
      </c>
      <c r="AB8" s="212"/>
      <c r="AC8" s="96"/>
      <c r="AD8" s="74"/>
      <c r="AE8" s="74"/>
      <c r="AF8" s="74"/>
      <c r="AG8" s="74" t="s">
        <v>137</v>
      </c>
      <c r="AH8" s="74"/>
      <c r="AI8" s="74"/>
      <c r="AJ8" s="96" t="str">
        <f>ASISTENCIA!G5</f>
        <v>FEBRERO</v>
      </c>
      <c r="AK8" s="96"/>
      <c r="AL8" s="96"/>
      <c r="AM8" s="96"/>
      <c r="AN8" s="96"/>
      <c r="AO8" s="96"/>
      <c r="AP8" s="97"/>
      <c r="AQ8" s="97"/>
      <c r="AR8" s="25"/>
      <c r="AS8" s="97"/>
      <c r="AT8" s="25"/>
      <c r="AU8" s="21"/>
      <c r="AV8" s="21"/>
      <c r="AW8" s="21"/>
      <c r="AX8" s="75"/>
      <c r="AY8" s="21"/>
      <c r="AZ8" s="95"/>
      <c r="BA8" s="21"/>
      <c r="BB8" s="21"/>
      <c r="BC8" s="21"/>
      <c r="BD8" s="21"/>
      <c r="BE8" s="21"/>
      <c r="BF8" s="21"/>
      <c r="BG8" s="21"/>
      <c r="BH8" s="74" t="s">
        <v>18</v>
      </c>
      <c r="BI8" s="74"/>
      <c r="BJ8" s="274">
        <f>ASISTENCIA!S5</f>
        <v>2025</v>
      </c>
      <c r="BK8" s="212"/>
      <c r="BL8" s="96"/>
      <c r="BM8" s="74"/>
      <c r="BN8" s="74"/>
      <c r="BO8" s="74"/>
      <c r="BP8" s="74" t="s">
        <v>137</v>
      </c>
      <c r="BQ8" s="74"/>
      <c r="BR8" s="74"/>
      <c r="BS8" s="96" t="str">
        <f>AJ8</f>
        <v>FEBRERO</v>
      </c>
      <c r="BT8" s="96"/>
      <c r="BU8" s="96"/>
      <c r="BV8" s="96"/>
      <c r="BW8" s="96"/>
      <c r="BX8" s="96"/>
      <c r="BY8" s="97"/>
      <c r="BZ8" s="97"/>
      <c r="CA8" s="25"/>
      <c r="CB8" s="97"/>
      <c r="CC8" s="25"/>
      <c r="CD8" s="21"/>
    </row>
    <row r="9" spans="1:82" ht="10.5" customHeight="1">
      <c r="A9" s="31"/>
      <c r="B9" s="31"/>
      <c r="C9" s="31"/>
      <c r="D9" s="32"/>
      <c r="E9" s="33"/>
      <c r="F9" s="33"/>
      <c r="G9" s="33"/>
      <c r="H9" s="33"/>
      <c r="I9" s="33"/>
      <c r="J9" s="33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71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71"/>
      <c r="AV9" s="71"/>
      <c r="AW9" s="71"/>
      <c r="AX9" s="32"/>
      <c r="AY9" s="32"/>
      <c r="AZ9" s="32"/>
      <c r="BA9" s="32"/>
      <c r="BB9" s="32"/>
      <c r="BC9" s="32"/>
      <c r="BD9" s="32"/>
      <c r="BE9" s="32"/>
      <c r="BF9" s="71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71"/>
    </row>
    <row r="10" spans="1:82" ht="16.5" customHeight="1">
      <c r="A10" s="34"/>
      <c r="B10" s="35" t="s">
        <v>138</v>
      </c>
      <c r="C10" s="36"/>
      <c r="D10" s="37"/>
      <c r="E10" s="38"/>
      <c r="F10" s="39" t="s">
        <v>139</v>
      </c>
      <c r="G10" s="40"/>
      <c r="H10" s="40"/>
      <c r="I10" s="40"/>
      <c r="J10" s="77"/>
      <c r="K10" s="78" t="s">
        <v>140</v>
      </c>
      <c r="L10" s="278" t="s">
        <v>141</v>
      </c>
      <c r="M10" s="281" t="s">
        <v>142</v>
      </c>
      <c r="N10" s="278" t="s">
        <v>143</v>
      </c>
      <c r="O10" s="79"/>
      <c r="P10" s="79"/>
      <c r="Q10" s="79"/>
      <c r="R10" s="79"/>
      <c r="S10" s="79" t="s">
        <v>144</v>
      </c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98"/>
      <c r="AT10" s="99" t="s">
        <v>145</v>
      </c>
      <c r="AU10" s="100"/>
      <c r="AV10" s="100"/>
      <c r="AW10" s="100"/>
      <c r="AX10" s="79"/>
      <c r="AY10" s="79"/>
      <c r="AZ10" s="79"/>
      <c r="BA10" s="79"/>
      <c r="BB10" s="79" t="s">
        <v>144</v>
      </c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98"/>
      <c r="CC10" s="99" t="s">
        <v>145</v>
      </c>
      <c r="CD10" s="100"/>
    </row>
    <row r="11" spans="1:82" ht="16.5" customHeight="1">
      <c r="A11" s="41" t="s">
        <v>35</v>
      </c>
      <c r="B11" s="42" t="s">
        <v>146</v>
      </c>
      <c r="C11" s="277" t="s">
        <v>42</v>
      </c>
      <c r="D11" s="42" t="s">
        <v>147</v>
      </c>
      <c r="E11" s="43" t="s">
        <v>36</v>
      </c>
      <c r="F11" s="44" t="s">
        <v>148</v>
      </c>
      <c r="G11" s="45"/>
      <c r="H11" s="45"/>
      <c r="I11" s="45"/>
      <c r="J11" s="80"/>
      <c r="K11" s="81" t="s">
        <v>149</v>
      </c>
      <c r="L11" s="279"/>
      <c r="M11" s="279"/>
      <c r="N11" s="279"/>
      <c r="O11" s="82"/>
      <c r="P11" s="82"/>
      <c r="Q11" s="82"/>
      <c r="R11" s="82"/>
      <c r="S11" s="82"/>
      <c r="T11" s="82" t="s">
        <v>150</v>
      </c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101" t="s">
        <v>151</v>
      </c>
      <c r="AU11" s="100"/>
      <c r="AV11" s="100"/>
      <c r="AW11" s="100"/>
      <c r="AX11" s="82"/>
      <c r="AY11" s="82"/>
      <c r="AZ11" s="82"/>
      <c r="BA11" s="82"/>
      <c r="BB11" s="82"/>
      <c r="BC11" s="82" t="s">
        <v>150</v>
      </c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101" t="s">
        <v>151</v>
      </c>
      <c r="CD11" s="100"/>
    </row>
    <row r="12" spans="1:82" ht="16.5" customHeight="1">
      <c r="A12" s="41"/>
      <c r="B12" s="42"/>
      <c r="C12" s="251"/>
      <c r="D12" s="46"/>
      <c r="E12" s="43"/>
      <c r="F12" s="47"/>
      <c r="G12" s="47"/>
      <c r="H12" s="47"/>
      <c r="I12" s="47"/>
      <c r="J12" s="47"/>
      <c r="K12" s="81" t="s">
        <v>152</v>
      </c>
      <c r="L12" s="279"/>
      <c r="M12" s="279"/>
      <c r="N12" s="279"/>
      <c r="O12" s="83">
        <v>1</v>
      </c>
      <c r="P12" s="84">
        <v>2</v>
      </c>
      <c r="Q12" s="84">
        <v>3</v>
      </c>
      <c r="R12" s="84">
        <v>4</v>
      </c>
      <c r="S12" s="84">
        <v>5</v>
      </c>
      <c r="T12" s="84">
        <v>6</v>
      </c>
      <c r="U12" s="84">
        <v>7</v>
      </c>
      <c r="V12" s="84">
        <v>8</v>
      </c>
      <c r="W12" s="84">
        <v>9</v>
      </c>
      <c r="X12" s="84">
        <v>10</v>
      </c>
      <c r="Y12" s="84">
        <v>11</v>
      </c>
      <c r="Z12" s="84">
        <v>12</v>
      </c>
      <c r="AA12" s="84">
        <v>13</v>
      </c>
      <c r="AB12" s="84">
        <v>14</v>
      </c>
      <c r="AC12" s="84">
        <v>15</v>
      </c>
      <c r="AD12" s="84">
        <v>16</v>
      </c>
      <c r="AE12" s="84">
        <v>17</v>
      </c>
      <c r="AF12" s="84">
        <v>18</v>
      </c>
      <c r="AG12" s="84">
        <v>19</v>
      </c>
      <c r="AH12" s="84">
        <v>20</v>
      </c>
      <c r="AI12" s="84">
        <v>21</v>
      </c>
      <c r="AJ12" s="84">
        <v>22</v>
      </c>
      <c r="AK12" s="84">
        <v>23</v>
      </c>
      <c r="AL12" s="84">
        <v>24</v>
      </c>
      <c r="AM12" s="84">
        <v>25</v>
      </c>
      <c r="AN12" s="84">
        <v>26</v>
      </c>
      <c r="AO12" s="84">
        <v>27</v>
      </c>
      <c r="AP12" s="84">
        <v>28</v>
      </c>
      <c r="AQ12" s="84">
        <v>29</v>
      </c>
      <c r="AR12" s="84">
        <v>30</v>
      </c>
      <c r="AS12" s="102">
        <v>31</v>
      </c>
      <c r="AT12" s="101" t="s">
        <v>153</v>
      </c>
      <c r="AU12" s="100"/>
      <c r="AV12" s="100"/>
      <c r="AW12" s="100"/>
      <c r="AX12" s="83">
        <v>1</v>
      </c>
      <c r="AY12" s="84">
        <v>2</v>
      </c>
      <c r="AZ12" s="84">
        <v>3</v>
      </c>
      <c r="BA12" s="84">
        <v>4</v>
      </c>
      <c r="BB12" s="84">
        <v>5</v>
      </c>
      <c r="BC12" s="84">
        <v>6</v>
      </c>
      <c r="BD12" s="84">
        <v>7</v>
      </c>
      <c r="BE12" s="84">
        <v>8</v>
      </c>
      <c r="BF12" s="84">
        <v>9</v>
      </c>
      <c r="BG12" s="84">
        <v>10</v>
      </c>
      <c r="BH12" s="84">
        <v>11</v>
      </c>
      <c r="BI12" s="84">
        <v>12</v>
      </c>
      <c r="BJ12" s="84">
        <v>13</v>
      </c>
      <c r="BK12" s="84">
        <v>14</v>
      </c>
      <c r="BL12" s="84">
        <v>15</v>
      </c>
      <c r="BM12" s="84">
        <v>16</v>
      </c>
      <c r="BN12" s="84">
        <v>17</v>
      </c>
      <c r="BO12" s="84">
        <v>18</v>
      </c>
      <c r="BP12" s="84">
        <v>19</v>
      </c>
      <c r="BQ12" s="84">
        <v>20</v>
      </c>
      <c r="BR12" s="84">
        <v>21</v>
      </c>
      <c r="BS12" s="84">
        <v>22</v>
      </c>
      <c r="BT12" s="84">
        <v>23</v>
      </c>
      <c r="BU12" s="84">
        <v>24</v>
      </c>
      <c r="BV12" s="84">
        <v>25</v>
      </c>
      <c r="BW12" s="84">
        <v>26</v>
      </c>
      <c r="BX12" s="84">
        <v>27</v>
      </c>
      <c r="BY12" s="84">
        <v>28</v>
      </c>
      <c r="BZ12" s="84">
        <v>29</v>
      </c>
      <c r="CA12" s="84">
        <v>30</v>
      </c>
      <c r="CB12" s="102">
        <v>31</v>
      </c>
      <c r="CC12" s="101" t="s">
        <v>153</v>
      </c>
      <c r="CD12" s="100"/>
    </row>
    <row r="13" spans="1:82" ht="16.5" customHeight="1">
      <c r="A13" s="48"/>
      <c r="B13" s="49"/>
      <c r="C13" s="50"/>
      <c r="D13" s="51"/>
      <c r="E13" s="52"/>
      <c r="F13" s="53" t="s">
        <v>154</v>
      </c>
      <c r="G13" s="53" t="s">
        <v>155</v>
      </c>
      <c r="H13" s="53" t="s">
        <v>156</v>
      </c>
      <c r="I13" s="53" t="s">
        <v>157</v>
      </c>
      <c r="J13" s="53" t="s">
        <v>158</v>
      </c>
      <c r="K13" s="85" t="s">
        <v>159</v>
      </c>
      <c r="L13" s="280"/>
      <c r="M13" s="280"/>
      <c r="N13" s="280"/>
      <c r="O13" s="86" t="str">
        <f>ASISTENCIA!I$12</f>
        <v>sá</v>
      </c>
      <c r="P13" s="87" t="str">
        <f>ASISTENCIA!J$12</f>
        <v>do</v>
      </c>
      <c r="Q13" s="87" t="str">
        <f>ASISTENCIA!K$12</f>
        <v>lu</v>
      </c>
      <c r="R13" s="87" t="str">
        <f>ASISTENCIA!L$12</f>
        <v>ma</v>
      </c>
      <c r="S13" s="87" t="str">
        <f>ASISTENCIA!M$12</f>
        <v>mi</v>
      </c>
      <c r="T13" s="87" t="str">
        <f>ASISTENCIA!N$12</f>
        <v>ju</v>
      </c>
      <c r="U13" s="87" t="str">
        <f>ASISTENCIA!O$12</f>
        <v>vi</v>
      </c>
      <c r="V13" s="87" t="str">
        <f>ASISTENCIA!P$12</f>
        <v>sá</v>
      </c>
      <c r="W13" s="87" t="str">
        <f>ASISTENCIA!Q$12</f>
        <v>do</v>
      </c>
      <c r="X13" s="87" t="str">
        <f>ASISTENCIA!R$12</f>
        <v>lu</v>
      </c>
      <c r="Y13" s="87" t="str">
        <f>ASISTENCIA!S$12</f>
        <v>ma</v>
      </c>
      <c r="Z13" s="87" t="str">
        <f>ASISTENCIA!T$12</f>
        <v>mi</v>
      </c>
      <c r="AA13" s="87" t="str">
        <f>ASISTENCIA!U$12</f>
        <v>ju</v>
      </c>
      <c r="AB13" s="87" t="str">
        <f>ASISTENCIA!V$12</f>
        <v>vi</v>
      </c>
      <c r="AC13" s="87" t="str">
        <f>ASISTENCIA!W$12</f>
        <v>sá</v>
      </c>
      <c r="AD13" s="87" t="str">
        <f>ASISTENCIA!X$12</f>
        <v>do</v>
      </c>
      <c r="AE13" s="87" t="str">
        <f>ASISTENCIA!Y$12</f>
        <v>lu</v>
      </c>
      <c r="AF13" s="87" t="str">
        <f>ASISTENCIA!Z$12</f>
        <v>ma</v>
      </c>
      <c r="AG13" s="87" t="str">
        <f>ASISTENCIA!AA$12</f>
        <v>mi</v>
      </c>
      <c r="AH13" s="87" t="str">
        <f>ASISTENCIA!AB$12</f>
        <v>ju</v>
      </c>
      <c r="AI13" s="87" t="str">
        <f>ASISTENCIA!AC$12</f>
        <v>vi</v>
      </c>
      <c r="AJ13" s="87" t="str">
        <f>ASISTENCIA!AD$12</f>
        <v>sá</v>
      </c>
      <c r="AK13" s="87" t="str">
        <f>ASISTENCIA!AE$12</f>
        <v>do</v>
      </c>
      <c r="AL13" s="87" t="str">
        <f>ASISTENCIA!AF$12</f>
        <v>lu</v>
      </c>
      <c r="AM13" s="87" t="str">
        <f>ASISTENCIA!AG$12</f>
        <v>ma</v>
      </c>
      <c r="AN13" s="87" t="str">
        <f>ASISTENCIA!AH$12</f>
        <v>mi</v>
      </c>
      <c r="AO13" s="87" t="str">
        <f>ASISTENCIA!AI$12</f>
        <v>ju</v>
      </c>
      <c r="AP13" s="87" t="str">
        <f>ASISTENCIA!AJ$12</f>
        <v>vi</v>
      </c>
      <c r="AQ13" s="87">
        <f>ASISTENCIA!AK$12</f>
        <v>0</v>
      </c>
      <c r="AR13" s="87" t="str">
        <f>ASISTENCIA!AL$12</f>
        <v/>
      </c>
      <c r="AS13" s="87" t="str">
        <f>ASISTENCIA!AM$12</f>
        <v/>
      </c>
      <c r="AT13" s="103" t="s">
        <v>160</v>
      </c>
      <c r="AU13" s="100"/>
      <c r="AV13" s="100"/>
      <c r="AW13" s="100"/>
      <c r="AX13" s="86" t="str">
        <f>ASISTENCIA!I$12</f>
        <v>sá</v>
      </c>
      <c r="AY13" s="86" t="str">
        <f>ASISTENCIA!J$12</f>
        <v>do</v>
      </c>
      <c r="AZ13" s="86" t="str">
        <f>ASISTENCIA!K$12</f>
        <v>lu</v>
      </c>
      <c r="BA13" s="86" t="str">
        <f>ASISTENCIA!L$12</f>
        <v>ma</v>
      </c>
      <c r="BB13" s="86" t="str">
        <f>ASISTENCIA!M$12</f>
        <v>mi</v>
      </c>
      <c r="BC13" s="86" t="str">
        <f>ASISTENCIA!N$12</f>
        <v>ju</v>
      </c>
      <c r="BD13" s="86" t="str">
        <f>ASISTENCIA!O$12</f>
        <v>vi</v>
      </c>
      <c r="BE13" s="86" t="str">
        <f>ASISTENCIA!P$12</f>
        <v>sá</v>
      </c>
      <c r="BF13" s="86" t="str">
        <f>ASISTENCIA!Q$12</f>
        <v>do</v>
      </c>
      <c r="BG13" s="86" t="str">
        <f>ASISTENCIA!R$12</f>
        <v>lu</v>
      </c>
      <c r="BH13" s="86" t="str">
        <f>ASISTENCIA!S$12</f>
        <v>ma</v>
      </c>
      <c r="BI13" s="86" t="str">
        <f>ASISTENCIA!T$12</f>
        <v>mi</v>
      </c>
      <c r="BJ13" s="86" t="str">
        <f>ASISTENCIA!U$12</f>
        <v>ju</v>
      </c>
      <c r="BK13" s="86" t="str">
        <f>ASISTENCIA!V$12</f>
        <v>vi</v>
      </c>
      <c r="BL13" s="86" t="str">
        <f>ASISTENCIA!W$12</f>
        <v>sá</v>
      </c>
      <c r="BM13" s="86" t="str">
        <f>ASISTENCIA!X$12</f>
        <v>do</v>
      </c>
      <c r="BN13" s="86" t="str">
        <f>ASISTENCIA!Y$12</f>
        <v>lu</v>
      </c>
      <c r="BO13" s="86" t="str">
        <f>ASISTENCIA!Z$12</f>
        <v>ma</v>
      </c>
      <c r="BP13" s="86" t="str">
        <f>ASISTENCIA!AA$12</f>
        <v>mi</v>
      </c>
      <c r="BQ13" s="86" t="str">
        <f>ASISTENCIA!AB$12</f>
        <v>ju</v>
      </c>
      <c r="BR13" s="86" t="str">
        <f>ASISTENCIA!AC$12</f>
        <v>vi</v>
      </c>
      <c r="BS13" s="86" t="str">
        <f>ASISTENCIA!AD$12</f>
        <v>sá</v>
      </c>
      <c r="BT13" s="86" t="str">
        <f>ASISTENCIA!AE$12</f>
        <v>do</v>
      </c>
      <c r="BU13" s="86" t="str">
        <f>ASISTENCIA!AF$12</f>
        <v>lu</v>
      </c>
      <c r="BV13" s="86" t="str">
        <f>ASISTENCIA!AG$12</f>
        <v>ma</v>
      </c>
      <c r="BW13" s="86" t="str">
        <f>ASISTENCIA!AH$12</f>
        <v>mi</v>
      </c>
      <c r="BX13" s="86" t="str">
        <f>ASISTENCIA!AI$12</f>
        <v>ju</v>
      </c>
      <c r="BY13" s="86" t="str">
        <f>ASISTENCIA!AJ$12</f>
        <v>vi</v>
      </c>
      <c r="BZ13" s="86">
        <f>ASISTENCIA!AK$12</f>
        <v>0</v>
      </c>
      <c r="CA13" s="86" t="str">
        <f>ASISTENCIA!AL$12</f>
        <v/>
      </c>
      <c r="CB13" s="86" t="str">
        <f>ASISTENCIA!AM$12</f>
        <v/>
      </c>
      <c r="CC13" s="103" t="s">
        <v>160</v>
      </c>
      <c r="CD13" s="100"/>
    </row>
    <row r="14" spans="1:82" ht="12.75" hidden="1" customHeight="1">
      <c r="A14" s="54"/>
      <c r="B14" s="55" t="str">
        <f>IF(LEN(C14)&gt;0,VLOOKUP($O$4,DATA!$A$1:$S$1,2,FALSE),"")</f>
        <v/>
      </c>
      <c r="C14" s="56" t="str">
        <f t="shared" ref="C14:C43" si="0">IF(LEN(D14)&gt;0,$AJ$8,"")</f>
        <v/>
      </c>
      <c r="D14" s="57" t="str">
        <f>IF(LEN(ASISTENCIA!E13)&gt;0,ASISTENCIA!E13,"")</f>
        <v/>
      </c>
      <c r="E14" s="58" t="str">
        <f>IF(LEN(D14)&gt;0,ASISTENCIA!F13,"")</f>
        <v/>
      </c>
      <c r="F14" s="59"/>
      <c r="G14" s="59"/>
      <c r="H14" s="59"/>
      <c r="I14" s="59"/>
      <c r="J14" s="59"/>
      <c r="K14" s="88" t="str">
        <f t="shared" ref="K14:K43" si="1">IF(SUM(F14:J14)&gt;0,SUM(F14:J14),"")</f>
        <v/>
      </c>
      <c r="L14" s="89"/>
      <c r="M14" s="90"/>
      <c r="N14" s="88" t="e">
        <f t="shared" ref="N14:N43" si="2">CC14</f>
        <v>#REF!</v>
      </c>
      <c r="O14" s="8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8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8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8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8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8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8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8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8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8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8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8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8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8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8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8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8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8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8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8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8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8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8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8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8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8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8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8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8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8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8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4" t="str">
        <f t="shared" ref="AT14:AT43" si="3">IF(SUM(O14:AS14)&gt;0,SUM(O14:AS14),"")</f>
        <v/>
      </c>
      <c r="AU14" s="105"/>
      <c r="AV14" s="105"/>
      <c r="AW14" s="105"/>
      <c r="AX14" s="88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88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88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88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88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88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88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88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88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88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88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88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88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88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88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88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88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88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88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88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88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88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88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88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88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88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88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88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88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88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88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4" t="e">
        <f t="shared" ref="CC14:CC43" si="4">IF(SUM(AX14:CB14)&gt;0,SUM(AX14:CB14),"")</f>
        <v>#REF!</v>
      </c>
      <c r="CD14" s="105"/>
    </row>
    <row r="15" spans="1:82" ht="12.75" customHeight="1">
      <c r="A15" s="60" t="e">
        <f t="shared" ref="A15:A43" si="5">IF(LEN(B15)&gt;0,1+A14,"")</f>
        <v>#N/A</v>
      </c>
      <c r="B15" s="61" t="e">
        <f>IF(LEN(C15)&gt;0,VLOOKUP($O$4,DATA!$A$1:$S$1,2,FALSE),"")</f>
        <v>#N/A</v>
      </c>
      <c r="C15" s="62" t="str">
        <f t="shared" si="0"/>
        <v>FEBRERO</v>
      </c>
      <c r="D15" s="63" t="str">
        <f>IF(LEN(ASISTENCIA!E14)&gt;0,ASISTENCIA!E14,"")</f>
        <v>QUINTO LLANOS, Carlos</v>
      </c>
      <c r="E15" s="64" t="str">
        <f>IF(LEN(D15)&gt;0,ASISTENCIA!F14,"")</f>
        <v>Director(e)</v>
      </c>
      <c r="F15" s="59"/>
      <c r="G15" s="59"/>
      <c r="H15" s="59"/>
      <c r="I15" s="59"/>
      <c r="J15" s="59"/>
      <c r="K15" s="88" t="str">
        <f t="shared" si="1"/>
        <v/>
      </c>
      <c r="L15" s="91"/>
      <c r="M15" s="88"/>
      <c r="N15" s="88" t="e">
        <f t="shared" si="2"/>
        <v>#REF!</v>
      </c>
      <c r="O15" s="8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8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8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8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8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8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8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8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8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8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8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8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8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8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8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8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8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8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8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8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8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8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8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8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8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8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8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8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8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88" t="str">
        <f>IF(AND(LEN($D15)&gt;0,SUMIF($F$13:$J$13,AR$13,$F15:$J15)&gt;0,ASISTENCIA!AL14&lt;&gt;"X",ASISTENCIA!AL14&lt;&gt;"L",ASISTENCIA!AL14&lt;&gt;"J",ASISTENCIA!AL14&lt;&gt;"V",ASISTENCIA!AL14&lt;&gt;"F",ASISTENCIA!AL14&lt;&gt;""),SUMIF($F$13:$J$13,AR$13,$F15:$J15),"")</f>
        <v/>
      </c>
      <c r="AS15" s="88" t="str">
        <f>IF(AND(LEN($D15)&gt;0,SUMIF($F$13:$J$13,AS$13,$F15:$J15)&gt;0,ASISTENCIA!AM14&lt;&gt;"X",ASISTENCIA!AM14&lt;&gt;"L",ASISTENCIA!AM14&lt;&gt;"J",ASISTENCIA!AM14&lt;&gt;"V",ASISTENCIA!AM14&lt;&gt;"F",ASISTENCIA!AM14&lt;&gt;""),SUMIF($F$13:$J$13,AS$13,$F15:$J15),"")</f>
        <v/>
      </c>
      <c r="AT15" s="104" t="str">
        <f t="shared" si="3"/>
        <v/>
      </c>
      <c r="AU15" s="105"/>
      <c r="AV15" s="105"/>
      <c r="AW15" s="105"/>
      <c r="AX15" s="88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88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88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88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88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88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88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88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88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88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88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88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88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88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88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88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88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88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88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88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88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88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88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88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88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88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88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88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88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88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88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4" t="e">
        <f t="shared" si="4"/>
        <v>#REF!</v>
      </c>
      <c r="CD15" s="105"/>
    </row>
    <row r="16" spans="1:82" ht="12.75" customHeight="1">
      <c r="A16" s="60" t="e">
        <f t="shared" si="5"/>
        <v>#N/A</v>
      </c>
      <c r="B16" s="61" t="e">
        <f>IF(LEN(C16)&gt;0,VLOOKUP($O$4,DATA!$A$1:$S$1,2,FALSE),"")</f>
        <v>#N/A</v>
      </c>
      <c r="C16" s="62" t="str">
        <f t="shared" si="0"/>
        <v>FEBRERO</v>
      </c>
      <c r="D16" s="63" t="str">
        <f>IF(LEN(ASISTENCIA!E15)&gt;0,ASISTENCIA!E15,"")</f>
        <v>FARFAN CUBA, Silvia Rosario</v>
      </c>
      <c r="E16" s="64" t="str">
        <f>IF(LEN(D16)&gt;0,ASISTENCIA!F15,"")</f>
        <v>Profesor</v>
      </c>
      <c r="F16" s="59"/>
      <c r="G16" s="59"/>
      <c r="H16" s="59"/>
      <c r="I16" s="59"/>
      <c r="J16" s="59"/>
      <c r="K16" s="88" t="str">
        <f t="shared" si="1"/>
        <v/>
      </c>
      <c r="L16" s="91"/>
      <c r="M16" s="88"/>
      <c r="N16" s="88" t="e">
        <f t="shared" si="2"/>
        <v>#REF!</v>
      </c>
      <c r="O16" s="88" t="str">
        <f>IF(AND(LEN($D16)&gt;0,SUMIF($F$13:$J$13,O$13,$F16:$J16)&gt;0,ASISTENCIA!I15&lt;&gt;"X",ASISTENCIA!I15&lt;&gt;"L",ASISTENCIA!I15&lt;&gt;"J",ASISTENCIA!I15&lt;&gt;"V",ASISTENCIA!I15&lt;&gt;"F",ASISTENCIA!I15&lt;&gt;""),SUMIF($F$13:$J$13,O$13,$F16:$J16),"")</f>
        <v/>
      </c>
      <c r="P16" s="88" t="str">
        <f>IF(AND(LEN($D16)&gt;0,SUMIF($F$13:$J$13,P$13,$F16:$J16)&gt;0,ASISTENCIA!J15&lt;&gt;"X",ASISTENCIA!J15&lt;&gt;"L",ASISTENCIA!J15&lt;&gt;"J",ASISTENCIA!J15&lt;&gt;"V",ASISTENCIA!J15&lt;&gt;"F",ASISTENCIA!J15&lt;&gt;""),SUMIF($F$13:$J$13,P$13,$F16:$J16),"")</f>
        <v/>
      </c>
      <c r="Q16" s="88" t="str">
        <f>IF(AND(LEN($D16)&gt;0,SUMIF($F$13:$J$13,Q$13,$F16:$J16)&gt;0,ASISTENCIA!K15&lt;&gt;"X",ASISTENCIA!K15&lt;&gt;"L",ASISTENCIA!K15&lt;&gt;"J",ASISTENCIA!K15&lt;&gt;"V",ASISTENCIA!K15&lt;&gt;"F",ASISTENCIA!K15&lt;&gt;""),SUMIF($F$13:$J$13,Q$13,$F16:$J16),"")</f>
        <v/>
      </c>
      <c r="R16" s="88" t="str">
        <f>IF(AND(LEN($D16)&gt;0,SUMIF($F$13:$J$13,R$13,$F16:$J16)&gt;0,ASISTENCIA!L15&lt;&gt;"X",ASISTENCIA!L15&lt;&gt;"L",ASISTENCIA!L15&lt;&gt;"J",ASISTENCIA!L15&lt;&gt;"V",ASISTENCIA!L15&lt;&gt;"F",ASISTENCIA!L15&lt;&gt;""),SUMIF($F$13:$J$13,R$13,$F16:$J16),"")</f>
        <v/>
      </c>
      <c r="S16" s="88" t="str">
        <f>IF(AND(LEN($D16)&gt;0,SUMIF($F$13:$J$13,S$13,$F16:$J16)&gt;0,ASISTENCIA!M15&lt;&gt;"X",ASISTENCIA!M15&lt;&gt;"L",ASISTENCIA!M15&lt;&gt;"J",ASISTENCIA!M15&lt;&gt;"V",ASISTENCIA!M15&lt;&gt;"F",ASISTENCIA!M15&lt;&gt;""),SUMIF($F$13:$J$13,S$13,$F16:$J16),"")</f>
        <v/>
      </c>
      <c r="T16" s="88" t="str">
        <f>IF(AND(LEN($D16)&gt;0,SUMIF($F$13:$J$13,T$13,$F16:$J16)&gt;0,ASISTENCIA!N15&lt;&gt;"X",ASISTENCIA!N15&lt;&gt;"L",ASISTENCIA!N15&lt;&gt;"J",ASISTENCIA!N15&lt;&gt;"V",ASISTENCIA!N15&lt;&gt;"F",ASISTENCIA!N15&lt;&gt;""),SUMIF($F$13:$J$13,T$13,$F16:$J16),"")</f>
        <v/>
      </c>
      <c r="U16" s="88" t="str">
        <f>IF(AND(LEN($D16)&gt;0,SUMIF($F$13:$J$13,U$13,$F16:$J16)&gt;0,ASISTENCIA!O15&lt;&gt;"X",ASISTENCIA!O15&lt;&gt;"L",ASISTENCIA!O15&lt;&gt;"J",ASISTENCIA!O15&lt;&gt;"V",ASISTENCIA!O15&lt;&gt;"F",ASISTENCIA!O15&lt;&gt;""),SUMIF($F$13:$J$13,U$13,$F16:$J16),"")</f>
        <v/>
      </c>
      <c r="V16" s="88" t="str">
        <f>IF(AND(LEN($D16)&gt;0,SUMIF($F$13:$J$13,V$13,$F16:$J16)&gt;0,ASISTENCIA!P15&lt;&gt;"X",ASISTENCIA!P15&lt;&gt;"L",ASISTENCIA!P15&lt;&gt;"J",ASISTENCIA!P15&lt;&gt;"V",ASISTENCIA!P15&lt;&gt;"F",ASISTENCIA!P15&lt;&gt;""),SUMIF($F$13:$J$13,V$13,$F16:$J16),"")</f>
        <v/>
      </c>
      <c r="W16" s="88" t="str">
        <f>IF(AND(LEN($D16)&gt;0,SUMIF($F$13:$J$13,W$13,$F16:$J16)&gt;0,ASISTENCIA!Q15&lt;&gt;"X",ASISTENCIA!Q15&lt;&gt;"L",ASISTENCIA!Q15&lt;&gt;"J",ASISTENCIA!Q15&lt;&gt;"V",ASISTENCIA!Q15&lt;&gt;"F",ASISTENCIA!Q15&lt;&gt;""),SUMIF($F$13:$J$13,W$13,$F16:$J16),"")</f>
        <v/>
      </c>
      <c r="X16" s="88" t="str">
        <f>IF(AND(LEN($D16)&gt;0,SUMIF($F$13:$J$13,X$13,$F16:$J16)&gt;0,ASISTENCIA!R15&lt;&gt;"X",ASISTENCIA!R15&lt;&gt;"L",ASISTENCIA!R15&lt;&gt;"J",ASISTENCIA!R15&lt;&gt;"V",ASISTENCIA!R15&lt;&gt;"F",ASISTENCIA!R15&lt;&gt;""),SUMIF($F$13:$J$13,X$13,$F16:$J16),"")</f>
        <v/>
      </c>
      <c r="Y16" s="88" t="str">
        <f>IF(AND(LEN($D16)&gt;0,SUMIF($F$13:$J$13,Y$13,$F16:$J16)&gt;0,ASISTENCIA!S15&lt;&gt;"X",ASISTENCIA!S15&lt;&gt;"L",ASISTENCIA!S15&lt;&gt;"J",ASISTENCIA!S15&lt;&gt;"V",ASISTENCIA!S15&lt;&gt;"F",ASISTENCIA!S15&lt;&gt;""),SUMIF($F$13:$J$13,Y$13,$F16:$J16),"")</f>
        <v/>
      </c>
      <c r="Z16" s="88" t="str">
        <f>IF(AND(LEN($D16)&gt;0,SUMIF($F$13:$J$13,Z$13,$F16:$J16)&gt;0,ASISTENCIA!T15&lt;&gt;"X",ASISTENCIA!T15&lt;&gt;"L",ASISTENCIA!T15&lt;&gt;"J",ASISTENCIA!T15&lt;&gt;"V",ASISTENCIA!T15&lt;&gt;"F",ASISTENCIA!T15&lt;&gt;""),SUMIF($F$13:$J$13,Z$13,$F16:$J16),"")</f>
        <v/>
      </c>
      <c r="AA16" s="88" t="str">
        <f>IF(AND(LEN($D16)&gt;0,SUMIF($F$13:$J$13,AA$13,$F16:$J16)&gt;0,ASISTENCIA!U15&lt;&gt;"X",ASISTENCIA!U15&lt;&gt;"L",ASISTENCIA!U15&lt;&gt;"J",ASISTENCIA!U15&lt;&gt;"V",ASISTENCIA!U15&lt;&gt;"F",ASISTENCIA!U15&lt;&gt;""),SUMIF($F$13:$J$13,AA$13,$F16:$J16),"")</f>
        <v/>
      </c>
      <c r="AB16" s="88" t="str">
        <f>IF(AND(LEN($D16)&gt;0,SUMIF($F$13:$J$13,AB$13,$F16:$J16)&gt;0,ASISTENCIA!V15&lt;&gt;"X",ASISTENCIA!V15&lt;&gt;"L",ASISTENCIA!V15&lt;&gt;"J",ASISTENCIA!V15&lt;&gt;"V",ASISTENCIA!V15&lt;&gt;"F",ASISTENCIA!V15&lt;&gt;""),SUMIF($F$13:$J$13,AB$13,$F16:$J16),"")</f>
        <v/>
      </c>
      <c r="AC16" s="88" t="str">
        <f>IF(AND(LEN($D16)&gt;0,SUMIF($F$13:$J$13,AC$13,$F16:$J16)&gt;0,ASISTENCIA!W15&lt;&gt;"X",ASISTENCIA!W15&lt;&gt;"L",ASISTENCIA!W15&lt;&gt;"J",ASISTENCIA!W15&lt;&gt;"V",ASISTENCIA!W15&lt;&gt;"F",ASISTENCIA!W15&lt;&gt;""),SUMIF($F$13:$J$13,AC$13,$F16:$J16),"")</f>
        <v/>
      </c>
      <c r="AD16" s="88" t="str">
        <f>IF(AND(LEN($D16)&gt;0,SUMIF($F$13:$J$13,AD$13,$F16:$J16)&gt;0,ASISTENCIA!X15&lt;&gt;"X",ASISTENCIA!X15&lt;&gt;"L",ASISTENCIA!X15&lt;&gt;"J",ASISTENCIA!X15&lt;&gt;"V",ASISTENCIA!X15&lt;&gt;"F",ASISTENCIA!X15&lt;&gt;""),SUMIF($F$13:$J$13,AD$13,$F16:$J16),"")</f>
        <v/>
      </c>
      <c r="AE16" s="88" t="str">
        <f>IF(AND(LEN($D16)&gt;0,SUMIF($F$13:$J$13,AE$13,$F16:$J16)&gt;0,ASISTENCIA!Y15&lt;&gt;"X",ASISTENCIA!Y15&lt;&gt;"L",ASISTENCIA!Y15&lt;&gt;"J",ASISTENCIA!Y15&lt;&gt;"V",ASISTENCIA!Y15&lt;&gt;"F",ASISTENCIA!Y15&lt;&gt;""),SUMIF($F$13:$J$13,AE$13,$F16:$J16),"")</f>
        <v/>
      </c>
      <c r="AF16" s="88" t="str">
        <f>IF(AND(LEN($D16)&gt;0,SUMIF($F$13:$J$13,AF$13,$F16:$J16)&gt;0,ASISTENCIA!Z15&lt;&gt;"X",ASISTENCIA!Z15&lt;&gt;"L",ASISTENCIA!Z15&lt;&gt;"J",ASISTENCIA!Z15&lt;&gt;"V",ASISTENCIA!Z15&lt;&gt;"F",ASISTENCIA!Z15&lt;&gt;""),SUMIF($F$13:$J$13,AF$13,$F16:$J16),"")</f>
        <v/>
      </c>
      <c r="AG16" s="88" t="str">
        <f>IF(AND(LEN($D16)&gt;0,SUMIF($F$13:$J$13,AG$13,$F16:$J16)&gt;0,ASISTENCIA!AA15&lt;&gt;"X",ASISTENCIA!AA15&lt;&gt;"L",ASISTENCIA!AA15&lt;&gt;"J",ASISTENCIA!AA15&lt;&gt;"V",ASISTENCIA!AA15&lt;&gt;"F",ASISTENCIA!AA15&lt;&gt;""),SUMIF($F$13:$J$13,AG$13,$F16:$J16),"")</f>
        <v/>
      </c>
      <c r="AH16" s="88" t="str">
        <f>IF(AND(LEN($D16)&gt;0,SUMIF($F$13:$J$13,AH$13,$F16:$J16)&gt;0,ASISTENCIA!AB15&lt;&gt;"X",ASISTENCIA!AB15&lt;&gt;"L",ASISTENCIA!AB15&lt;&gt;"J",ASISTENCIA!AB15&lt;&gt;"V",ASISTENCIA!AB15&lt;&gt;"F",ASISTENCIA!AB15&lt;&gt;""),SUMIF($F$13:$J$13,AH$13,$F16:$J16),"")</f>
        <v/>
      </c>
      <c r="AI16" s="88" t="str">
        <f>IF(AND(LEN($D16)&gt;0,SUMIF($F$13:$J$13,AI$13,$F16:$J16)&gt;0,ASISTENCIA!AC15&lt;&gt;"X",ASISTENCIA!AC15&lt;&gt;"L",ASISTENCIA!AC15&lt;&gt;"J",ASISTENCIA!AC15&lt;&gt;"V",ASISTENCIA!AC15&lt;&gt;"F",ASISTENCIA!AC15&lt;&gt;""),SUMIF($F$13:$J$13,AI$13,$F16:$J16),"")</f>
        <v/>
      </c>
      <c r="AJ16" s="88" t="str">
        <f>IF(AND(LEN($D16)&gt;0,SUMIF($F$13:$J$13,AJ$13,$F16:$J16)&gt;0,ASISTENCIA!AD15&lt;&gt;"X",ASISTENCIA!AD15&lt;&gt;"L",ASISTENCIA!AD15&lt;&gt;"J",ASISTENCIA!AD15&lt;&gt;"V",ASISTENCIA!AD15&lt;&gt;"F",ASISTENCIA!AD15&lt;&gt;""),SUMIF($F$13:$J$13,AJ$13,$F16:$J16),"")</f>
        <v/>
      </c>
      <c r="AK16" s="88" t="str">
        <f>IF(AND(LEN($D16)&gt;0,SUMIF($F$13:$J$13,AK$13,$F16:$J16)&gt;0,ASISTENCIA!AE15&lt;&gt;"X",ASISTENCIA!AE15&lt;&gt;"L",ASISTENCIA!AE15&lt;&gt;"J",ASISTENCIA!AE15&lt;&gt;"V",ASISTENCIA!AE15&lt;&gt;"F",ASISTENCIA!AE15&lt;&gt;""),SUMIF($F$13:$J$13,AK$13,$F16:$J16),"")</f>
        <v/>
      </c>
      <c r="AL16" s="88" t="str">
        <f>IF(AND(LEN($D16)&gt;0,SUMIF($F$13:$J$13,AL$13,$F16:$J16)&gt;0,ASISTENCIA!AF15&lt;&gt;"X",ASISTENCIA!AF15&lt;&gt;"L",ASISTENCIA!AF15&lt;&gt;"J",ASISTENCIA!AF15&lt;&gt;"V",ASISTENCIA!AF15&lt;&gt;"F",ASISTENCIA!AF15&lt;&gt;""),SUMIF($F$13:$J$13,AL$13,$F16:$J16),"")</f>
        <v/>
      </c>
      <c r="AM16" s="88" t="str">
        <f>IF(AND(LEN($D16)&gt;0,SUMIF($F$13:$J$13,AM$13,$F16:$J16)&gt;0,ASISTENCIA!AG15&lt;&gt;"X",ASISTENCIA!AG15&lt;&gt;"L",ASISTENCIA!AG15&lt;&gt;"J",ASISTENCIA!AG15&lt;&gt;"V",ASISTENCIA!AG15&lt;&gt;"F",ASISTENCIA!AG15&lt;&gt;""),SUMIF($F$13:$J$13,AM$13,$F16:$J16),"")</f>
        <v/>
      </c>
      <c r="AN16" s="88" t="str">
        <f>IF(AND(LEN($D16)&gt;0,SUMIF($F$13:$J$13,AN$13,$F16:$J16)&gt;0,ASISTENCIA!AH15&lt;&gt;"X",ASISTENCIA!AH15&lt;&gt;"L",ASISTENCIA!AH15&lt;&gt;"J",ASISTENCIA!AH15&lt;&gt;"V",ASISTENCIA!AH15&lt;&gt;"F",ASISTENCIA!AH15&lt;&gt;""),SUMIF($F$13:$J$13,AN$13,$F16:$J16),"")</f>
        <v/>
      </c>
      <c r="AO16" s="88" t="str">
        <f>IF(AND(LEN($D16)&gt;0,SUMIF($F$13:$J$13,AO$13,$F16:$J16)&gt;0,ASISTENCIA!AI15&lt;&gt;"X",ASISTENCIA!AI15&lt;&gt;"L",ASISTENCIA!AI15&lt;&gt;"J",ASISTENCIA!AI15&lt;&gt;"V",ASISTENCIA!AI15&lt;&gt;"F",ASISTENCIA!AI15&lt;&gt;""),SUMIF($F$13:$J$13,AO$13,$F16:$J16),"")</f>
        <v/>
      </c>
      <c r="AP16" s="88" t="str">
        <f>IF(AND(LEN($D16)&gt;0,SUMIF($F$13:$J$13,AP$13,$F16:$J16)&gt;0,ASISTENCIA!AJ15&lt;&gt;"X",ASISTENCIA!AJ15&lt;&gt;"L",ASISTENCIA!AJ15&lt;&gt;"J",ASISTENCIA!AJ15&lt;&gt;"V",ASISTENCIA!AJ15&lt;&gt;"F",ASISTENCIA!AJ15&lt;&gt;""),SUMIF($F$13:$J$13,AP$13,$F16:$J16),"")</f>
        <v/>
      </c>
      <c r="AQ16" s="88" t="str">
        <f>IF(AND(LEN($D16)&gt;0,SUMIF($F$13:$J$13,AQ$13,$F16:$J16)&gt;0,ASISTENCIA!AK15&lt;&gt;"X",ASISTENCIA!AK15&lt;&gt;"L",ASISTENCIA!AK15&lt;&gt;"J",ASISTENCIA!AK15&lt;&gt;"V",ASISTENCIA!AK15&lt;&gt;"F",ASISTENCIA!AK15&lt;&gt;""),SUMIF($F$13:$J$13,AQ$13,$F16:$J16),"")</f>
        <v/>
      </c>
      <c r="AR16" s="88" t="str">
        <f>IF(AND(LEN($D16)&gt;0,SUMIF($F$13:$J$13,AR$13,$F16:$J16)&gt;0,ASISTENCIA!AL15&lt;&gt;"X",ASISTENCIA!AL15&lt;&gt;"L",ASISTENCIA!AL15&lt;&gt;"J",ASISTENCIA!AL15&lt;&gt;"V",ASISTENCIA!AL15&lt;&gt;"F",ASISTENCIA!AL15&lt;&gt;""),SUMIF($F$13:$J$13,AR$13,$F16:$J16),"")</f>
        <v/>
      </c>
      <c r="AS16" s="88" t="str">
        <f>IF(AND(LEN($D16)&gt;0,SUMIF($F$13:$J$13,AS$13,$F16:$J16)&gt;0,ASISTENCIA!AM15&lt;&gt;"X",ASISTENCIA!AM15&lt;&gt;"L",ASISTENCIA!AM15&lt;&gt;"J",ASISTENCIA!AM15&lt;&gt;"V",ASISTENCIA!AM15&lt;&gt;"F",ASISTENCIA!AM15&lt;&gt;""),SUMIF($F$13:$J$13,AS$13,$F16:$J16),"")</f>
        <v/>
      </c>
      <c r="AT16" s="104" t="str">
        <f t="shared" si="3"/>
        <v/>
      </c>
      <c r="AU16" s="105"/>
      <c r="AV16" s="105"/>
      <c r="AW16" s="105"/>
      <c r="AX16" s="88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88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88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88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88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88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88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88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88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88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88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88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88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88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88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88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88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88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88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88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88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88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88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88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88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88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88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88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88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88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88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4" t="e">
        <f t="shared" si="4"/>
        <v>#REF!</v>
      </c>
      <c r="CD16" s="105"/>
    </row>
    <row r="17" spans="1:82" ht="12.75" customHeight="1">
      <c r="A17" s="60" t="e">
        <f t="shared" si="5"/>
        <v>#N/A</v>
      </c>
      <c r="B17" s="61" t="e">
        <f>IF(LEN(C17)&gt;0,VLOOKUP($O$4,DATA!$A$1:$S$1,2,FALSE),"")</f>
        <v>#N/A</v>
      </c>
      <c r="C17" s="62" t="str">
        <f t="shared" si="0"/>
        <v>FEBRERO</v>
      </c>
      <c r="D17" s="63" t="str">
        <f>IF(LEN(ASISTENCIA!E16)&gt;0,ASISTENCIA!E16,"")</f>
        <v>CCAMA RAFAEL, Rubén Luis</v>
      </c>
      <c r="E17" s="64" t="str">
        <f>IF(LEN(D17)&gt;0,ASISTENCIA!F16,"")</f>
        <v>Profesor</v>
      </c>
      <c r="F17" s="59"/>
      <c r="G17" s="59"/>
      <c r="H17" s="59"/>
      <c r="I17" s="59"/>
      <c r="J17" s="59"/>
      <c r="K17" s="88" t="str">
        <f t="shared" si="1"/>
        <v/>
      </c>
      <c r="L17" s="91"/>
      <c r="M17" s="88"/>
      <c r="N17" s="88" t="e">
        <f t="shared" si="2"/>
        <v>#REF!</v>
      </c>
      <c r="O17" s="8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8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8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8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8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8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8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8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8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8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8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8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8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8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8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8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8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8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8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8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8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8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8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8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8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8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8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8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8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8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8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4" t="str">
        <f t="shared" si="3"/>
        <v/>
      </c>
      <c r="AU17" s="105"/>
      <c r="AV17" s="105"/>
      <c r="AW17" s="105"/>
      <c r="AX17" s="88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88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88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88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88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88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88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88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88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88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88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88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88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88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88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88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88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88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88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88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88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88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88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88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88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88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88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88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88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88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88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4" t="e">
        <f t="shared" si="4"/>
        <v>#REF!</v>
      </c>
      <c r="CD17" s="105"/>
    </row>
    <row r="18" spans="1:82" ht="12.75" customHeight="1">
      <c r="A18" s="60" t="e">
        <f t="shared" si="5"/>
        <v>#N/A</v>
      </c>
      <c r="B18" s="61" t="e">
        <f>IF(LEN(C18)&gt;0,VLOOKUP($O$4,DATA!$A$1:$S$1,2,FALSE),"")</f>
        <v>#N/A</v>
      </c>
      <c r="C18" s="62" t="str">
        <f t="shared" si="0"/>
        <v>FEBRERO</v>
      </c>
      <c r="D18" s="63" t="str">
        <f>IF(LEN(ASISTENCIA!E17)&gt;0,ASISTENCIA!E17,"")</f>
        <v>PEREZ FLORES, Wilson</v>
      </c>
      <c r="E18" s="64" t="str">
        <f>IF(LEN(D18)&gt;0,ASISTENCIA!F17,"")</f>
        <v>Profesor</v>
      </c>
      <c r="F18" s="59"/>
      <c r="G18" s="59"/>
      <c r="H18" s="59"/>
      <c r="I18" s="59"/>
      <c r="J18" s="59"/>
      <c r="K18" s="88" t="str">
        <f t="shared" si="1"/>
        <v/>
      </c>
      <c r="L18" s="91"/>
      <c r="M18" s="88"/>
      <c r="N18" s="88" t="e">
        <f t="shared" si="2"/>
        <v>#REF!</v>
      </c>
      <c r="O18" s="8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8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8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8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8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8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8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8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8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8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8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8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8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8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8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8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8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8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8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8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8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8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8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8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8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8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8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8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8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8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8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4" t="str">
        <f t="shared" si="3"/>
        <v/>
      </c>
      <c r="AU18" s="105"/>
      <c r="AV18" s="105"/>
      <c r="AW18" s="105"/>
      <c r="AX18" s="88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88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88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88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88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88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88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88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88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88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88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88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88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88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88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88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88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88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88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88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88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88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88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88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88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88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88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88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88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88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88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4" t="e">
        <f t="shared" si="4"/>
        <v>#REF!</v>
      </c>
      <c r="CD18" s="105"/>
    </row>
    <row r="19" spans="1:82" ht="12.75" customHeight="1">
      <c r="A19" s="60" t="e">
        <f t="shared" si="5"/>
        <v>#N/A</v>
      </c>
      <c r="B19" s="61" t="e">
        <f>IF(LEN(C19)&gt;0,VLOOKUP($O$4,DATA!$A$1:$S$1,2,FALSE),"")</f>
        <v>#N/A</v>
      </c>
      <c r="C19" s="62" t="str">
        <f t="shared" si="0"/>
        <v>FEBRERO</v>
      </c>
      <c r="D19" s="63" t="str">
        <f>IF(LEN(ASISTENCIA!E18)&gt;0,ASISTENCIA!E18,"")</f>
        <v>GONGORA FOLLANO, Estefania Roxana</v>
      </c>
      <c r="E19" s="64" t="str">
        <f>IF(LEN(D19)&gt;0,ASISTENCIA!F18,"")</f>
        <v>Profesor</v>
      </c>
      <c r="F19" s="59"/>
      <c r="G19" s="59"/>
      <c r="H19" s="59"/>
      <c r="I19" s="59"/>
      <c r="J19" s="59"/>
      <c r="K19" s="88" t="str">
        <f t="shared" si="1"/>
        <v/>
      </c>
      <c r="L19" s="91"/>
      <c r="M19" s="88"/>
      <c r="N19" s="88" t="e">
        <f t="shared" si="2"/>
        <v>#REF!</v>
      </c>
      <c r="O19" s="8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8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8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8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8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8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8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8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8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8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8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8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8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8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8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8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8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8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8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8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8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8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8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8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8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8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8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8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8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8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8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4" t="str">
        <f t="shared" si="3"/>
        <v/>
      </c>
      <c r="AU19" s="105"/>
      <c r="AV19" s="105"/>
      <c r="AW19" s="105"/>
      <c r="AX19" s="88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88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88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88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88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88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88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88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88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88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88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88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88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88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88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88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88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88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88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88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88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88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88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88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88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88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88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88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88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88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88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4" t="e">
        <f t="shared" si="4"/>
        <v>#REF!</v>
      </c>
      <c r="CD19" s="105"/>
    </row>
    <row r="20" spans="1:82" ht="12.75" customHeight="1">
      <c r="A20" s="60" t="e">
        <f t="shared" si="5"/>
        <v>#N/A</v>
      </c>
      <c r="B20" s="61" t="e">
        <f>IF(LEN(C20)&gt;0,VLOOKUP($O$4,DATA!$A$1:$S$1,2,FALSE),"")</f>
        <v>#N/A</v>
      </c>
      <c r="C20" s="62" t="str">
        <f t="shared" si="0"/>
        <v>FEBRERO</v>
      </c>
      <c r="D20" s="63" t="str">
        <f>IF(LEN(ASISTENCIA!E19)&gt;0,ASISTENCIA!E19,"")</f>
        <v>CALIZAYA GARCIA, Gilberto H.</v>
      </c>
      <c r="E20" s="64" t="str">
        <f>IF(LEN(D20)&gt;0,ASISTENCIA!F19,"")</f>
        <v>Profesor</v>
      </c>
      <c r="F20" s="59"/>
      <c r="G20" s="59"/>
      <c r="H20" s="59"/>
      <c r="I20" s="59"/>
      <c r="J20" s="59"/>
      <c r="K20" s="88" t="str">
        <f t="shared" si="1"/>
        <v/>
      </c>
      <c r="L20" s="91"/>
      <c r="M20" s="88"/>
      <c r="N20" s="88" t="e">
        <f t="shared" si="2"/>
        <v>#REF!</v>
      </c>
      <c r="O20" s="8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8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8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8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8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8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8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8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8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8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8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8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8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8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8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8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8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8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8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8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8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8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8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8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8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8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8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8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8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8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8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4" t="str">
        <f t="shared" si="3"/>
        <v/>
      </c>
      <c r="AU20" s="105"/>
      <c r="AV20" s="105"/>
      <c r="AW20" s="105"/>
      <c r="AX20" s="88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88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88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88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88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88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88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88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88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88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88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88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88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88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88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88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88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88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88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88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88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88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88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88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88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88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88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88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88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88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88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4" t="e">
        <f t="shared" si="4"/>
        <v>#REF!</v>
      </c>
      <c r="CD20" s="105"/>
    </row>
    <row r="21" spans="1:82" ht="12.75" customHeight="1">
      <c r="A21" s="60" t="e">
        <f t="shared" si="5"/>
        <v>#N/A</v>
      </c>
      <c r="B21" s="61" t="e">
        <f>IF(LEN(C21)&gt;0,VLOOKUP($O$4,DATA!$A$1:$S$1,2,FALSE),"")</f>
        <v>#N/A</v>
      </c>
      <c r="C21" s="62" t="str">
        <f t="shared" si="0"/>
        <v>FEBRERO</v>
      </c>
      <c r="D21" s="63" t="str">
        <f>IF(LEN(ASISTENCIA!E20)&gt;0,ASISTENCIA!E20,"")</f>
        <v>LUPACA LUPACA, Zhenia</v>
      </c>
      <c r="E21" s="64" t="str">
        <f>IF(LEN(D21)&gt;0,ASISTENCIA!F20,"")</f>
        <v>Profesor</v>
      </c>
      <c r="F21" s="59"/>
      <c r="G21" s="59"/>
      <c r="H21" s="59"/>
      <c r="I21" s="59"/>
      <c r="J21" s="59"/>
      <c r="K21" s="88" t="str">
        <f t="shared" si="1"/>
        <v/>
      </c>
      <c r="L21" s="91"/>
      <c r="M21" s="88"/>
      <c r="N21" s="88" t="e">
        <f t="shared" si="2"/>
        <v>#REF!</v>
      </c>
      <c r="O21" s="8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8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8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8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8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8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8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8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8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8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8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8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8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8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8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8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8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8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8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8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8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8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8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8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8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8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8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8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8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8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8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4" t="str">
        <f t="shared" si="3"/>
        <v/>
      </c>
      <c r="AU21" s="105"/>
      <c r="AV21" s="105"/>
      <c r="AW21" s="105"/>
      <c r="AX21" s="88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88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88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88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88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88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88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88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88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88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88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88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88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88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88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88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88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88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88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88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88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88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88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88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88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88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88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88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88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88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88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4" t="e">
        <f t="shared" si="4"/>
        <v>#REF!</v>
      </c>
      <c r="CD21" s="105"/>
    </row>
    <row r="22" spans="1:82" ht="12.75" customHeight="1">
      <c r="A22" s="60" t="e">
        <f t="shared" si="5"/>
        <v>#N/A</v>
      </c>
      <c r="B22" s="61" t="e">
        <f>IF(LEN(C22)&gt;0,VLOOKUP($O$4,DATA!$A$1:$S$1,2,FALSE),"")</f>
        <v>#N/A</v>
      </c>
      <c r="C22" s="62" t="str">
        <f t="shared" si="0"/>
        <v>FEBRERO</v>
      </c>
      <c r="D22" s="63" t="str">
        <f>IF(LEN(ASISTENCIA!E21)&gt;0,ASISTENCIA!E21,"")</f>
        <v>MANDAMIENTO TICONA, Julio D</v>
      </c>
      <c r="E22" s="64" t="str">
        <f>IF(LEN(D22)&gt;0,ASISTENCIA!F21,"")</f>
        <v>Profesor</v>
      </c>
      <c r="F22" s="59"/>
      <c r="G22" s="59"/>
      <c r="H22" s="59"/>
      <c r="I22" s="59"/>
      <c r="J22" s="59"/>
      <c r="K22" s="88" t="str">
        <f t="shared" si="1"/>
        <v/>
      </c>
      <c r="L22" s="91"/>
      <c r="M22" s="88"/>
      <c r="N22" s="88" t="e">
        <f t="shared" si="2"/>
        <v>#REF!</v>
      </c>
      <c r="O22" s="8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8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8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8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8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8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8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8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8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8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8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8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8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8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8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8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8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8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8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8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8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8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8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8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8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8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8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8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8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8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8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4" t="str">
        <f t="shared" si="3"/>
        <v/>
      </c>
      <c r="AU22" s="105"/>
      <c r="AV22" s="105"/>
      <c r="AW22" s="105"/>
      <c r="AX22" s="88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88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88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88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88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88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88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88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88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88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88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88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88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88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88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88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88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88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88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88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88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88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88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88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88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88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88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88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88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88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88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4" t="e">
        <f t="shared" si="4"/>
        <v>#REF!</v>
      </c>
      <c r="CD22" s="105"/>
    </row>
    <row r="23" spans="1:82" ht="12.75" customHeight="1">
      <c r="A23" s="60" t="e">
        <f t="shared" si="5"/>
        <v>#N/A</v>
      </c>
      <c r="B23" s="61" t="e">
        <f>IF(LEN(C23)&gt;0,VLOOKUP($O$4,DATA!$A$1:$S$1,2,FALSE),"")</f>
        <v>#N/A</v>
      </c>
      <c r="C23" s="62" t="str">
        <f t="shared" si="0"/>
        <v>FEBRERO</v>
      </c>
      <c r="D23" s="63" t="str">
        <f>IF(LEN(ASISTENCIA!E22)&gt;0,ASISTENCIA!E22,"")</f>
        <v>MAQUERA GUEVARA, Joel</v>
      </c>
      <c r="E23" s="64" t="str">
        <f>IF(LEN(D23)&gt;0,ASISTENCIA!F22,"")</f>
        <v>Profesor</v>
      </c>
      <c r="F23" s="59"/>
      <c r="G23" s="59"/>
      <c r="H23" s="59"/>
      <c r="I23" s="59"/>
      <c r="J23" s="59"/>
      <c r="K23" s="88" t="str">
        <f t="shared" si="1"/>
        <v/>
      </c>
      <c r="L23" s="91"/>
      <c r="M23" s="88"/>
      <c r="N23" s="88" t="e">
        <f t="shared" si="2"/>
        <v>#REF!</v>
      </c>
      <c r="O23" s="8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8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8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8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8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8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8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8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8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8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8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8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8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8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8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8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8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8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8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8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8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8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8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8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8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8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8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8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8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8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8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4" t="str">
        <f t="shared" si="3"/>
        <v/>
      </c>
      <c r="AU23" s="105"/>
      <c r="AV23" s="105"/>
      <c r="AW23" s="105"/>
      <c r="AX23" s="88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88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88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88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88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88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88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88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88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88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88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88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88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88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88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88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88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88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88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88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88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88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88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88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88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88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88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88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88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88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88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4" t="e">
        <f t="shared" si="4"/>
        <v>#REF!</v>
      </c>
      <c r="CD23" s="105"/>
    </row>
    <row r="24" spans="1:82" ht="12.75" customHeight="1">
      <c r="A24" s="60" t="e">
        <f t="shared" si="5"/>
        <v>#N/A</v>
      </c>
      <c r="B24" s="61" t="e">
        <f>IF(LEN(C24)&gt;0,VLOOKUP($O$4,DATA!$A$1:$S$1,2,FALSE),"")</f>
        <v>#N/A</v>
      </c>
      <c r="C24" s="62" t="str">
        <f t="shared" si="0"/>
        <v>FEBRERO</v>
      </c>
      <c r="D24" s="63" t="str">
        <f>IF(LEN(ASISTENCIA!E23)&gt;0,ASISTENCIA!E23,"")</f>
        <v>PARIPANCA ROQUE, Erasmo</v>
      </c>
      <c r="E24" s="64" t="str">
        <f>IF(LEN(D24)&gt;0,ASISTENCIA!F23,"")</f>
        <v>Aux. Educación</v>
      </c>
      <c r="F24" s="59"/>
      <c r="G24" s="59"/>
      <c r="H24" s="59"/>
      <c r="I24" s="59"/>
      <c r="J24" s="59"/>
      <c r="K24" s="88" t="str">
        <f t="shared" si="1"/>
        <v/>
      </c>
      <c r="L24" s="91"/>
      <c r="M24" s="88"/>
      <c r="N24" s="88" t="e">
        <f t="shared" si="2"/>
        <v>#REF!</v>
      </c>
      <c r="O24" s="8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8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8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8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8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8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8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8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8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8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8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8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8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8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8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8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8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8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8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8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8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8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8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8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8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8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8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8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8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8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8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4" t="str">
        <f t="shared" si="3"/>
        <v/>
      </c>
      <c r="AU24" s="105"/>
      <c r="AV24" s="105"/>
      <c r="AW24" s="105"/>
      <c r="AX24" s="88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88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88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88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88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88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88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88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88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88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88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88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88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88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88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88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88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88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88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88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88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88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88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88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88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88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88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88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88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88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88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4" t="e">
        <f t="shared" si="4"/>
        <v>#REF!</v>
      </c>
      <c r="CD24" s="105"/>
    </row>
    <row r="25" spans="1:82" ht="12.75" customHeight="1">
      <c r="A25" s="60" t="e">
        <f t="shared" si="5"/>
        <v>#N/A</v>
      </c>
      <c r="B25" s="61" t="e">
        <f>IF(LEN(C25)&gt;0,VLOOKUP($O$4,DATA!$A$1:$S$1,2,FALSE),"")</f>
        <v>#N/A</v>
      </c>
      <c r="C25" s="62" t="str">
        <f t="shared" si="0"/>
        <v>FEBRERO</v>
      </c>
      <c r="D25" s="63" t="str">
        <f>IF(LEN(ASISTENCIA!E24)&gt;0,ASISTENCIA!E24,"")</f>
        <v>LAURA PARI, Augusto Isidro</v>
      </c>
      <c r="E25" s="64" t="str">
        <f>IF(LEN(D25)&gt;0,ASISTENCIA!F24,"")</f>
        <v>Pers. Servicio</v>
      </c>
      <c r="F25" s="59"/>
      <c r="G25" s="59"/>
      <c r="H25" s="59"/>
      <c r="I25" s="59"/>
      <c r="J25" s="59"/>
      <c r="K25" s="88" t="str">
        <f t="shared" si="1"/>
        <v/>
      </c>
      <c r="L25" s="91"/>
      <c r="M25" s="88"/>
      <c r="N25" s="88" t="e">
        <f t="shared" si="2"/>
        <v>#REF!</v>
      </c>
      <c r="O25" s="8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8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8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8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8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8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8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8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8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8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8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8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8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8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8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8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8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8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8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8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8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8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8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8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8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8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8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8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8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8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8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4" t="str">
        <f t="shared" si="3"/>
        <v/>
      </c>
      <c r="AU25" s="105"/>
      <c r="AV25" s="105"/>
      <c r="AW25" s="105"/>
      <c r="AX25" s="88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88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88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88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88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88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88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88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88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88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88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88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88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88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88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88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88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88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88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88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88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88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88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88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88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88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88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88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88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88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88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4" t="e">
        <f t="shared" si="4"/>
        <v>#REF!</v>
      </c>
      <c r="CD25" s="105"/>
    </row>
    <row r="26" spans="1:82" ht="12.75" customHeight="1">
      <c r="A26" s="60" t="str">
        <f t="shared" si="5"/>
        <v/>
      </c>
      <c r="B26" s="61" t="str">
        <f>IF(LEN(C26)&gt;0,VLOOKUP($O$4,DATA!$A$1:$S$1,2,FALSE),"")</f>
        <v/>
      </c>
      <c r="C26" s="62" t="str">
        <f t="shared" si="0"/>
        <v/>
      </c>
      <c r="D26" s="63" t="str">
        <f>IF(LEN(ASISTENCIA!E25)&gt;0,ASISTENCIA!E25,"")</f>
        <v/>
      </c>
      <c r="E26" s="64" t="str">
        <f>IF(LEN(D26)&gt;0,ASISTENCIA!F25,"")</f>
        <v/>
      </c>
      <c r="F26" s="59"/>
      <c r="G26" s="59"/>
      <c r="H26" s="59"/>
      <c r="I26" s="59"/>
      <c r="J26" s="59"/>
      <c r="K26" s="88" t="str">
        <f t="shared" si="1"/>
        <v/>
      </c>
      <c r="L26" s="91"/>
      <c r="M26" s="88"/>
      <c r="N26" s="88" t="e">
        <f t="shared" si="2"/>
        <v>#REF!</v>
      </c>
      <c r="O26" s="8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8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8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8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8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8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8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8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8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8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8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8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8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8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8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8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8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8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8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8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8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8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8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8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8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8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8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8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8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8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8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4" t="str">
        <f t="shared" si="3"/>
        <v/>
      </c>
      <c r="AU26" s="105"/>
      <c r="AV26" s="105"/>
      <c r="AW26" s="105"/>
      <c r="AX26" s="88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88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88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88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88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88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88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88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88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88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88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88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88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88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88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88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88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88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88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88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88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88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88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88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88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88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88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88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88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88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88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4" t="e">
        <f t="shared" si="4"/>
        <v>#REF!</v>
      </c>
      <c r="CD26" s="105"/>
    </row>
    <row r="27" spans="1:82" ht="12.75" customHeight="1">
      <c r="A27" s="60" t="str">
        <f t="shared" si="5"/>
        <v/>
      </c>
      <c r="B27" s="61" t="str">
        <f>IF(LEN(C27)&gt;0,VLOOKUP($O$4,DATA!$A$1:$S$1,2,FALSE),"")</f>
        <v/>
      </c>
      <c r="C27" s="62" t="str">
        <f t="shared" si="0"/>
        <v/>
      </c>
      <c r="D27" s="63" t="str">
        <f>IF(LEN(ASISTENCIA!E26)&gt;0,ASISTENCIA!E26,"")</f>
        <v/>
      </c>
      <c r="E27" s="64" t="str">
        <f>IF(LEN(D27)&gt;0,ASISTENCIA!F26,"")</f>
        <v/>
      </c>
      <c r="F27" s="59"/>
      <c r="G27" s="59"/>
      <c r="H27" s="59"/>
      <c r="I27" s="59"/>
      <c r="J27" s="59"/>
      <c r="K27" s="88" t="str">
        <f t="shared" si="1"/>
        <v/>
      </c>
      <c r="L27" s="91"/>
      <c r="M27" s="88"/>
      <c r="N27" s="88" t="e">
        <f t="shared" si="2"/>
        <v>#REF!</v>
      </c>
      <c r="O27" s="8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8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8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8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8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8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8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8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8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8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8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8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8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8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8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8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8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8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8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8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8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8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8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8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8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8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8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8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8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8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8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4" t="str">
        <f t="shared" si="3"/>
        <v/>
      </c>
      <c r="AU27" s="105"/>
      <c r="AV27" s="105"/>
      <c r="AW27" s="105"/>
      <c r="AX27" s="88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88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88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88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88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88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88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88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88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88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88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88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88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88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88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88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88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88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88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88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88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88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88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88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88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88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88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88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88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88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88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4" t="e">
        <f t="shared" si="4"/>
        <v>#REF!</v>
      </c>
      <c r="CD27" s="105"/>
    </row>
    <row r="28" spans="1:82" ht="12.75" customHeight="1">
      <c r="A28" s="60" t="str">
        <f t="shared" si="5"/>
        <v/>
      </c>
      <c r="B28" s="61" t="str">
        <f>IF(LEN(C28)&gt;0,VLOOKUP($O$4,DATA!$A$1:$S$1,2,FALSE),"")</f>
        <v/>
      </c>
      <c r="C28" s="62" t="str">
        <f t="shared" si="0"/>
        <v/>
      </c>
      <c r="D28" s="63" t="str">
        <f>IF(LEN(ASISTENCIA!E27)&gt;0,ASISTENCIA!E27,"")</f>
        <v/>
      </c>
      <c r="E28" s="64" t="str">
        <f>IF(LEN(D28)&gt;0,ASISTENCIA!F27,"")</f>
        <v/>
      </c>
      <c r="F28" s="59"/>
      <c r="G28" s="59"/>
      <c r="H28" s="59"/>
      <c r="I28" s="59"/>
      <c r="J28" s="59"/>
      <c r="K28" s="88" t="str">
        <f t="shared" si="1"/>
        <v/>
      </c>
      <c r="L28" s="91"/>
      <c r="M28" s="88"/>
      <c r="N28" s="88" t="e">
        <f t="shared" si="2"/>
        <v>#REF!</v>
      </c>
      <c r="O28" s="8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8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8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8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8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8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8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8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8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8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8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8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8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8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8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8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8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8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8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8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8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8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8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8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8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8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8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8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8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8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8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4" t="str">
        <f t="shared" si="3"/>
        <v/>
      </c>
      <c r="AU28" s="105"/>
      <c r="AV28" s="105"/>
      <c r="AW28" s="105"/>
      <c r="AX28" s="88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88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88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88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88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88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88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88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88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88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88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88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88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88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88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88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88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88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88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88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88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88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88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88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88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88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88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88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88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88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88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4" t="e">
        <f t="shared" si="4"/>
        <v>#REF!</v>
      </c>
      <c r="CD28" s="105"/>
    </row>
    <row r="29" spans="1:82" ht="12.75" customHeight="1">
      <c r="A29" s="60" t="str">
        <f t="shared" si="5"/>
        <v/>
      </c>
      <c r="B29" s="61" t="str">
        <f>IF(LEN(C29)&gt;0,VLOOKUP($O$4,DATA!$A$1:$S$1,2,FALSE),"")</f>
        <v/>
      </c>
      <c r="C29" s="62" t="str">
        <f t="shared" si="0"/>
        <v/>
      </c>
      <c r="D29" s="63" t="str">
        <f>IF(LEN(ASISTENCIA!E28)&gt;0,ASISTENCIA!E28,"")</f>
        <v/>
      </c>
      <c r="E29" s="64" t="str">
        <f>IF(LEN(D29)&gt;0,ASISTENCIA!F28,"")</f>
        <v/>
      </c>
      <c r="F29" s="59"/>
      <c r="G29" s="59"/>
      <c r="H29" s="59"/>
      <c r="I29" s="59"/>
      <c r="J29" s="59"/>
      <c r="K29" s="88" t="str">
        <f t="shared" si="1"/>
        <v/>
      </c>
      <c r="L29" s="91"/>
      <c r="M29" s="88"/>
      <c r="N29" s="88" t="e">
        <f t="shared" si="2"/>
        <v>#REF!</v>
      </c>
      <c r="O29" s="8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8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8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8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8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8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8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8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8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8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8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8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8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8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8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8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8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8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8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8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8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8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8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8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8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8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8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8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8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8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8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4" t="str">
        <f t="shared" si="3"/>
        <v/>
      </c>
      <c r="AU29" s="105"/>
      <c r="AV29" s="105"/>
      <c r="AW29" s="105"/>
      <c r="AX29" s="88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88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88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88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88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88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88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88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88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88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88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88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88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88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88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88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88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88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88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88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88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88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88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88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88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88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88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88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88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88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88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4" t="e">
        <f t="shared" si="4"/>
        <v>#REF!</v>
      </c>
      <c r="CD29" s="105"/>
    </row>
    <row r="30" spans="1:82" ht="12.75" customHeight="1">
      <c r="A30" s="60" t="str">
        <f t="shared" si="5"/>
        <v/>
      </c>
      <c r="B30" s="61" t="str">
        <f>IF(LEN(C30)&gt;0,VLOOKUP($O$4,DATA!$A$1:$S$1,2,FALSE),"")</f>
        <v/>
      </c>
      <c r="C30" s="62" t="str">
        <f t="shared" si="0"/>
        <v/>
      </c>
      <c r="D30" s="63" t="str">
        <f>IF(LEN(ASISTENCIA!E29)&gt;0,ASISTENCIA!E29,"")</f>
        <v/>
      </c>
      <c r="E30" s="64" t="str">
        <f>IF(LEN(D30)&gt;0,ASISTENCIA!F29,"")</f>
        <v/>
      </c>
      <c r="F30" s="59"/>
      <c r="G30" s="59"/>
      <c r="H30" s="59"/>
      <c r="I30" s="59"/>
      <c r="J30" s="59"/>
      <c r="K30" s="88" t="str">
        <f t="shared" si="1"/>
        <v/>
      </c>
      <c r="L30" s="91"/>
      <c r="M30" s="88"/>
      <c r="N30" s="88" t="e">
        <f t="shared" si="2"/>
        <v>#REF!</v>
      </c>
      <c r="O30" s="8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8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8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8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8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8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8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8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8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8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8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8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8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8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8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8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8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8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8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8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8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8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8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8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8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8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8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8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8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8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8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4" t="str">
        <f t="shared" si="3"/>
        <v/>
      </c>
      <c r="AU30" s="105"/>
      <c r="AV30" s="105"/>
      <c r="AW30" s="105"/>
      <c r="AX30" s="88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88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88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88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88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88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88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88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88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88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88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88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88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88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88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88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88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88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88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88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88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88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88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88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88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88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88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88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88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88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88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4" t="e">
        <f t="shared" si="4"/>
        <v>#REF!</v>
      </c>
      <c r="CD30" s="105"/>
    </row>
    <row r="31" spans="1:82" ht="12.75" customHeight="1">
      <c r="A31" s="60" t="str">
        <f t="shared" si="5"/>
        <v/>
      </c>
      <c r="B31" s="61" t="str">
        <f>IF(LEN(C31)&gt;0,VLOOKUP($O$4,DATA!$A$1:$S$1,2,FALSE),"")</f>
        <v/>
      </c>
      <c r="C31" s="62" t="str">
        <f t="shared" si="0"/>
        <v/>
      </c>
      <c r="D31" s="63" t="str">
        <f>IF(LEN(ASISTENCIA!E30)&gt;0,ASISTENCIA!E30,"")</f>
        <v/>
      </c>
      <c r="E31" s="64" t="str">
        <f>IF(LEN(D31)&gt;0,ASISTENCIA!F30,"")</f>
        <v/>
      </c>
      <c r="F31" s="59"/>
      <c r="G31" s="59"/>
      <c r="H31" s="59"/>
      <c r="I31" s="59"/>
      <c r="J31" s="59"/>
      <c r="K31" s="88" t="str">
        <f t="shared" si="1"/>
        <v/>
      </c>
      <c r="L31" s="91"/>
      <c r="M31" s="88"/>
      <c r="N31" s="88" t="e">
        <f t="shared" si="2"/>
        <v>#REF!</v>
      </c>
      <c r="O31" s="8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8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8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8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8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8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8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8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8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8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8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8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8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8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8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8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8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8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8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8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8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8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8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8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8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8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8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8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8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8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8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4" t="str">
        <f t="shared" si="3"/>
        <v/>
      </c>
      <c r="AU31" s="105"/>
      <c r="AV31" s="105"/>
      <c r="AW31" s="105"/>
      <c r="AX31" s="88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88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88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88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88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88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88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88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88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88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88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88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88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88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88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88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88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88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88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88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88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88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88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88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88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88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88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88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88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88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88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4" t="e">
        <f t="shared" si="4"/>
        <v>#REF!</v>
      </c>
      <c r="CD31" s="105"/>
    </row>
    <row r="32" spans="1:82" ht="12.75" customHeight="1">
      <c r="A32" s="60" t="str">
        <f t="shared" si="5"/>
        <v/>
      </c>
      <c r="B32" s="61" t="str">
        <f>IF(LEN(C32)&gt;0,VLOOKUP($O$4,DATA!$A$1:$S$1,2,FALSE),"")</f>
        <v/>
      </c>
      <c r="C32" s="62" t="str">
        <f t="shared" si="0"/>
        <v/>
      </c>
      <c r="D32" s="63" t="str">
        <f>IF(LEN(ASISTENCIA!E31)&gt;0,ASISTENCIA!E31,"")</f>
        <v/>
      </c>
      <c r="E32" s="64" t="str">
        <f>IF(LEN(D32)&gt;0,ASISTENCIA!F31,"")</f>
        <v/>
      </c>
      <c r="F32" s="59"/>
      <c r="G32" s="59"/>
      <c r="H32" s="59"/>
      <c r="I32" s="59"/>
      <c r="J32" s="59"/>
      <c r="K32" s="88" t="str">
        <f t="shared" si="1"/>
        <v/>
      </c>
      <c r="L32" s="91"/>
      <c r="M32" s="88"/>
      <c r="N32" s="88" t="e">
        <f t="shared" si="2"/>
        <v>#REF!</v>
      </c>
      <c r="O32" s="8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8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8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8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8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8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8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8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8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8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8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8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8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8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8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8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8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8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8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8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8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8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8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8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8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8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8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8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8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8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8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4" t="str">
        <f t="shared" si="3"/>
        <v/>
      </c>
      <c r="AU32" s="71"/>
      <c r="AV32" s="71"/>
      <c r="AW32" s="71"/>
      <c r="AX32" s="88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88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88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88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88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88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88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88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88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88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88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88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88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88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88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88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88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88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88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88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88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88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88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88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88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88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88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88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88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88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88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4" t="e">
        <f t="shared" si="4"/>
        <v>#REF!</v>
      </c>
      <c r="CD32" s="71"/>
    </row>
    <row r="33" spans="1:82" ht="12.75" customHeight="1">
      <c r="A33" s="60" t="str">
        <f t="shared" si="5"/>
        <v/>
      </c>
      <c r="B33" s="61" t="str">
        <f>IF(LEN(C33)&gt;0,VLOOKUP($O$4,DATA!$A$1:$S$1,2,FALSE),"")</f>
        <v/>
      </c>
      <c r="C33" s="62" t="str">
        <f t="shared" si="0"/>
        <v/>
      </c>
      <c r="D33" s="63" t="str">
        <f>IF(LEN(ASISTENCIA!E32)&gt;0,ASISTENCIA!E32,"")</f>
        <v/>
      </c>
      <c r="E33" s="64" t="str">
        <f>IF(LEN(D33)&gt;0,ASISTENCIA!F32,"")</f>
        <v/>
      </c>
      <c r="F33" s="59"/>
      <c r="G33" s="59"/>
      <c r="H33" s="59"/>
      <c r="I33" s="59"/>
      <c r="J33" s="59"/>
      <c r="K33" s="88" t="str">
        <f t="shared" si="1"/>
        <v/>
      </c>
      <c r="L33" s="91"/>
      <c r="M33" s="88"/>
      <c r="N33" s="88" t="e">
        <f t="shared" si="2"/>
        <v>#REF!</v>
      </c>
      <c r="O33" s="8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8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8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8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8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8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8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8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8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8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8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8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8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8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8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8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8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8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8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8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8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8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8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8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8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8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8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8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8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8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8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4" t="str">
        <f t="shared" si="3"/>
        <v/>
      </c>
      <c r="AU33" s="71"/>
      <c r="AV33" s="71"/>
      <c r="AW33" s="71"/>
      <c r="AX33" s="88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88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88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88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88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88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88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88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88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88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88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88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88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88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88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88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88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88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88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88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88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88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88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88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88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88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88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88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88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88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88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4" t="e">
        <f t="shared" si="4"/>
        <v>#REF!</v>
      </c>
      <c r="CD33" s="71"/>
    </row>
    <row r="34" spans="1:82" ht="12.75" customHeight="1">
      <c r="A34" s="60" t="str">
        <f t="shared" si="5"/>
        <v/>
      </c>
      <c r="B34" s="61" t="str">
        <f>IF(LEN(C34)&gt;0,VLOOKUP($O$4,DATA!$A$1:$S$1,2,FALSE),"")</f>
        <v/>
      </c>
      <c r="C34" s="62" t="str">
        <f t="shared" si="0"/>
        <v/>
      </c>
      <c r="D34" s="63" t="str">
        <f>IF(LEN(ASISTENCIA!E33)&gt;0,ASISTENCIA!E33,"")</f>
        <v/>
      </c>
      <c r="E34" s="64" t="str">
        <f>IF(LEN(D34)&gt;0,ASISTENCIA!F33,"")</f>
        <v/>
      </c>
      <c r="F34" s="59"/>
      <c r="G34" s="59"/>
      <c r="H34" s="59"/>
      <c r="I34" s="59"/>
      <c r="J34" s="59"/>
      <c r="K34" s="88" t="str">
        <f t="shared" si="1"/>
        <v/>
      </c>
      <c r="L34" s="91"/>
      <c r="M34" s="88"/>
      <c r="N34" s="88" t="e">
        <f t="shared" si="2"/>
        <v>#REF!</v>
      </c>
      <c r="O34" s="8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8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8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8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8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8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8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8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8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8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8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8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8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8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8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8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8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8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8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8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8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8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8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8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8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8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8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8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8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8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8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4" t="str">
        <f t="shared" si="3"/>
        <v/>
      </c>
      <c r="AU34" s="71"/>
      <c r="AV34" s="71"/>
      <c r="AW34" s="71"/>
      <c r="AX34" s="88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88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88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88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88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88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88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88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88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88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88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88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88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88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88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88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88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88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88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88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88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88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88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88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88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88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88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88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88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88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88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4" t="e">
        <f t="shared" si="4"/>
        <v>#REF!</v>
      </c>
      <c r="CD34" s="71"/>
    </row>
    <row r="35" spans="1:82" ht="12.75" customHeight="1">
      <c r="A35" s="60" t="str">
        <f t="shared" si="5"/>
        <v/>
      </c>
      <c r="B35" s="61" t="str">
        <f>IF(LEN(C35)&gt;0,VLOOKUP($O$4,DATA!$A$1:$S$1,2,FALSE),"")</f>
        <v/>
      </c>
      <c r="C35" s="62" t="str">
        <f t="shared" si="0"/>
        <v/>
      </c>
      <c r="D35" s="63" t="str">
        <f>IF(LEN(ASISTENCIA!E34)&gt;0,ASISTENCIA!E34,"")</f>
        <v/>
      </c>
      <c r="E35" s="64" t="str">
        <f>IF(LEN(D35)&gt;0,ASISTENCIA!F34,"")</f>
        <v/>
      </c>
      <c r="F35" s="59"/>
      <c r="G35" s="59"/>
      <c r="H35" s="59"/>
      <c r="I35" s="59"/>
      <c r="J35" s="59"/>
      <c r="K35" s="88" t="str">
        <f t="shared" si="1"/>
        <v/>
      </c>
      <c r="L35" s="91"/>
      <c r="M35" s="88"/>
      <c r="N35" s="88" t="e">
        <f t="shared" si="2"/>
        <v>#REF!</v>
      </c>
      <c r="O35" s="8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8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8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8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8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8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8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8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8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8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8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8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8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8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8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8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8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8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8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8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8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8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8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8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8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8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8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8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8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8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8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4" t="str">
        <f t="shared" si="3"/>
        <v/>
      </c>
      <c r="AU35" s="71"/>
      <c r="AV35" s="71"/>
      <c r="AW35" s="71"/>
      <c r="AX35" s="88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88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88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88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88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88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88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88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88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88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88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88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88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88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88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88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88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88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88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88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88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88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88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88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88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88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88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88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88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88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88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4" t="e">
        <f t="shared" si="4"/>
        <v>#REF!</v>
      </c>
      <c r="CD35" s="71"/>
    </row>
    <row r="36" spans="1:82" ht="12.75" customHeight="1">
      <c r="A36" s="60" t="str">
        <f t="shared" si="5"/>
        <v/>
      </c>
      <c r="B36" s="61" t="str">
        <f>IF(LEN(C36)&gt;0,VLOOKUP($O$4,DATA!$A$1:$S$1,2,FALSE),"")</f>
        <v/>
      </c>
      <c r="C36" s="62" t="str">
        <f t="shared" si="0"/>
        <v/>
      </c>
      <c r="D36" s="63" t="str">
        <f>IF(LEN(ASISTENCIA!E35)&gt;0,ASISTENCIA!E35,"")</f>
        <v/>
      </c>
      <c r="E36" s="64" t="str">
        <f>IF(LEN(D36)&gt;0,ASISTENCIA!F35,"")</f>
        <v/>
      </c>
      <c r="F36" s="65"/>
      <c r="G36" s="65"/>
      <c r="H36" s="65"/>
      <c r="I36" s="65"/>
      <c r="J36" s="65"/>
      <c r="K36" s="88" t="str">
        <f t="shared" si="1"/>
        <v/>
      </c>
      <c r="L36" s="91"/>
      <c r="M36" s="88"/>
      <c r="N36" s="88" t="e">
        <f t="shared" si="2"/>
        <v>#REF!</v>
      </c>
      <c r="O36" s="8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8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8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8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8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8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8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8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8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8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8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8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8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8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8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8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8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8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8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8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8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8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8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8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8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8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8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8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8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8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8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4" t="str">
        <f t="shared" si="3"/>
        <v/>
      </c>
      <c r="AU36" s="71"/>
      <c r="AV36" s="71"/>
      <c r="AW36" s="71"/>
      <c r="AX36" s="88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88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88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88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88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88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88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88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88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88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88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88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88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88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88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88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88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88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88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88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88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88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88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88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88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88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88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88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88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88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88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4" t="e">
        <f t="shared" si="4"/>
        <v>#REF!</v>
      </c>
      <c r="CD36" s="71"/>
    </row>
    <row r="37" spans="1:82" ht="12.75" customHeight="1">
      <c r="A37" s="60" t="str">
        <f t="shared" si="5"/>
        <v/>
      </c>
      <c r="B37" s="61" t="str">
        <f>IF(LEN(C37)&gt;0,VLOOKUP($O$4,DATA!$A$1:$S$1,2,FALSE),"")</f>
        <v/>
      </c>
      <c r="C37" s="62" t="str">
        <f t="shared" si="0"/>
        <v/>
      </c>
      <c r="D37" s="63" t="str">
        <f>IF(LEN(ASISTENCIA!E36)&gt;0,ASISTENCIA!E36,"")</f>
        <v/>
      </c>
      <c r="E37" s="64" t="str">
        <f>IF(LEN(D37)&gt;0,ASISTENCIA!F36,"")</f>
        <v/>
      </c>
      <c r="F37" s="65"/>
      <c r="G37" s="65"/>
      <c r="H37" s="65"/>
      <c r="I37" s="65"/>
      <c r="J37" s="65"/>
      <c r="K37" s="88" t="str">
        <f t="shared" si="1"/>
        <v/>
      </c>
      <c r="L37" s="91"/>
      <c r="M37" s="88"/>
      <c r="N37" s="88" t="e">
        <f t="shared" si="2"/>
        <v>#REF!</v>
      </c>
      <c r="O37" s="88" t="str">
        <f>IF(AND(LEN($D37)&gt;0,SUMIF($F$13:$J$13,O$13,$F37:$J37)&gt;0,ASISTENCIA!I36&lt;&gt;"X",ASISTENCIA!I36&lt;&gt;"L",ASISTENCIA!I36&lt;&gt;"J",ASISTENCIA!I36&lt;&gt;"V",ASISTENCIA!I36&lt;&gt;"F",ASISTENCIA!I36&lt;&gt;""),SUMIF($F$13:$J$13,O$13,$F37:$J37),"")</f>
        <v/>
      </c>
      <c r="P37" s="88" t="str">
        <f>IF(AND(LEN($D37)&gt;0,SUMIF($F$13:$J$13,P$13,$F37:$J37)&gt;0,ASISTENCIA!J36&lt;&gt;"X",ASISTENCIA!J36&lt;&gt;"L",ASISTENCIA!J36&lt;&gt;"J",ASISTENCIA!J36&lt;&gt;"V",ASISTENCIA!J36&lt;&gt;"F",ASISTENCIA!J36&lt;&gt;""),SUMIF($F$13:$J$13,P$13,$F37:$J37),"")</f>
        <v/>
      </c>
      <c r="Q37" s="88" t="str">
        <f>IF(AND(LEN($D37)&gt;0,SUMIF($F$13:$J$13,Q$13,$F37:$J37)&gt;0,ASISTENCIA!K36&lt;&gt;"X",ASISTENCIA!K36&lt;&gt;"L",ASISTENCIA!K36&lt;&gt;"J",ASISTENCIA!K36&lt;&gt;"V",ASISTENCIA!K36&lt;&gt;"F",ASISTENCIA!K36&lt;&gt;""),SUMIF($F$13:$J$13,Q$13,$F37:$J37),"")</f>
        <v/>
      </c>
      <c r="R37" s="88" t="str">
        <f>IF(AND(LEN($D37)&gt;0,SUMIF($F$13:$J$13,R$13,$F37:$J37)&gt;0,ASISTENCIA!L36&lt;&gt;"X",ASISTENCIA!L36&lt;&gt;"L",ASISTENCIA!L36&lt;&gt;"J",ASISTENCIA!L36&lt;&gt;"V",ASISTENCIA!L36&lt;&gt;"F",ASISTENCIA!L36&lt;&gt;""),SUMIF($F$13:$J$13,R$13,$F37:$J37),"")</f>
        <v/>
      </c>
      <c r="S37" s="88" t="str">
        <f>IF(AND(LEN($D37)&gt;0,SUMIF($F$13:$J$13,S$13,$F37:$J37)&gt;0,ASISTENCIA!M36&lt;&gt;"X",ASISTENCIA!M36&lt;&gt;"L",ASISTENCIA!M36&lt;&gt;"J",ASISTENCIA!M36&lt;&gt;"V",ASISTENCIA!M36&lt;&gt;"F",ASISTENCIA!M36&lt;&gt;""),SUMIF($F$13:$J$13,S$13,$F37:$J37),"")</f>
        <v/>
      </c>
      <c r="T37" s="88" t="str">
        <f>IF(AND(LEN($D37)&gt;0,SUMIF($F$13:$J$13,T$13,$F37:$J37)&gt;0,ASISTENCIA!N36&lt;&gt;"X",ASISTENCIA!N36&lt;&gt;"L",ASISTENCIA!N36&lt;&gt;"J",ASISTENCIA!N36&lt;&gt;"V",ASISTENCIA!N36&lt;&gt;"F",ASISTENCIA!N36&lt;&gt;""),SUMIF($F$13:$J$13,T$13,$F37:$J37),"")</f>
        <v/>
      </c>
      <c r="U37" s="88" t="str">
        <f>IF(AND(LEN($D37)&gt;0,SUMIF($F$13:$J$13,U$13,$F37:$J37)&gt;0,ASISTENCIA!O36&lt;&gt;"X",ASISTENCIA!O36&lt;&gt;"L",ASISTENCIA!O36&lt;&gt;"J",ASISTENCIA!O36&lt;&gt;"V",ASISTENCIA!O36&lt;&gt;"F",ASISTENCIA!O36&lt;&gt;""),SUMIF($F$13:$J$13,U$13,$F37:$J37),"")</f>
        <v/>
      </c>
      <c r="V37" s="88" t="str">
        <f>IF(AND(LEN($D37)&gt;0,SUMIF($F$13:$J$13,V$13,$F37:$J37)&gt;0,ASISTENCIA!P36&lt;&gt;"X",ASISTENCIA!P36&lt;&gt;"L",ASISTENCIA!P36&lt;&gt;"J",ASISTENCIA!P36&lt;&gt;"V",ASISTENCIA!P36&lt;&gt;"F",ASISTENCIA!P36&lt;&gt;""),SUMIF($F$13:$J$13,V$13,$F37:$J37),"")</f>
        <v/>
      </c>
      <c r="W37" s="88" t="str">
        <f>IF(AND(LEN($D37)&gt;0,SUMIF($F$13:$J$13,W$13,$F37:$J37)&gt;0,ASISTENCIA!Q36&lt;&gt;"X",ASISTENCIA!Q36&lt;&gt;"L",ASISTENCIA!Q36&lt;&gt;"J",ASISTENCIA!Q36&lt;&gt;"V",ASISTENCIA!Q36&lt;&gt;"F",ASISTENCIA!Q36&lt;&gt;""),SUMIF($F$13:$J$13,W$13,$F37:$J37),"")</f>
        <v/>
      </c>
      <c r="X37" s="88" t="str">
        <f>IF(AND(LEN($D37)&gt;0,SUMIF($F$13:$J$13,X$13,$F37:$J37)&gt;0,ASISTENCIA!R36&lt;&gt;"X",ASISTENCIA!R36&lt;&gt;"L",ASISTENCIA!R36&lt;&gt;"J",ASISTENCIA!R36&lt;&gt;"V",ASISTENCIA!R36&lt;&gt;"F",ASISTENCIA!R36&lt;&gt;""),SUMIF($F$13:$J$13,X$13,$F37:$J37),"")</f>
        <v/>
      </c>
      <c r="Y37" s="88" t="str">
        <f>IF(AND(LEN($D37)&gt;0,SUMIF($F$13:$J$13,Y$13,$F37:$J37)&gt;0,ASISTENCIA!S36&lt;&gt;"X",ASISTENCIA!S36&lt;&gt;"L",ASISTENCIA!S36&lt;&gt;"J",ASISTENCIA!S36&lt;&gt;"V",ASISTENCIA!S36&lt;&gt;"F",ASISTENCIA!S36&lt;&gt;""),SUMIF($F$13:$J$13,Y$13,$F37:$J37),"")</f>
        <v/>
      </c>
      <c r="Z37" s="88" t="str">
        <f>IF(AND(LEN($D37)&gt;0,SUMIF($F$13:$J$13,Z$13,$F37:$J37)&gt;0,ASISTENCIA!T36&lt;&gt;"X",ASISTENCIA!T36&lt;&gt;"L",ASISTENCIA!T36&lt;&gt;"J",ASISTENCIA!T36&lt;&gt;"V",ASISTENCIA!T36&lt;&gt;"F",ASISTENCIA!T36&lt;&gt;""),SUMIF($F$13:$J$13,Z$13,$F37:$J37),"")</f>
        <v/>
      </c>
      <c r="AA37" s="88" t="str">
        <f>IF(AND(LEN($D37)&gt;0,SUMIF($F$13:$J$13,AA$13,$F37:$J37)&gt;0,ASISTENCIA!U36&lt;&gt;"X",ASISTENCIA!U36&lt;&gt;"L",ASISTENCIA!U36&lt;&gt;"J",ASISTENCIA!U36&lt;&gt;"V",ASISTENCIA!U36&lt;&gt;"F",ASISTENCIA!U36&lt;&gt;""),SUMIF($F$13:$J$13,AA$13,$F37:$J37),"")</f>
        <v/>
      </c>
      <c r="AB37" s="88" t="str">
        <f>IF(AND(LEN($D37)&gt;0,SUMIF($F$13:$J$13,AB$13,$F37:$J37)&gt;0,ASISTENCIA!V36&lt;&gt;"X",ASISTENCIA!V36&lt;&gt;"L",ASISTENCIA!V36&lt;&gt;"J",ASISTENCIA!V36&lt;&gt;"V",ASISTENCIA!V36&lt;&gt;"F",ASISTENCIA!V36&lt;&gt;""),SUMIF($F$13:$J$13,AB$13,$F37:$J37),"")</f>
        <v/>
      </c>
      <c r="AC37" s="88" t="str">
        <f>IF(AND(LEN($D37)&gt;0,SUMIF($F$13:$J$13,AC$13,$F37:$J37)&gt;0,ASISTENCIA!W36&lt;&gt;"X",ASISTENCIA!W36&lt;&gt;"L",ASISTENCIA!W36&lt;&gt;"J",ASISTENCIA!W36&lt;&gt;"V",ASISTENCIA!W36&lt;&gt;"F",ASISTENCIA!W36&lt;&gt;""),SUMIF($F$13:$J$13,AC$13,$F37:$J37),"")</f>
        <v/>
      </c>
      <c r="AD37" s="88" t="str">
        <f>IF(AND(LEN($D37)&gt;0,SUMIF($F$13:$J$13,AD$13,$F37:$J37)&gt;0,ASISTENCIA!X36&lt;&gt;"X",ASISTENCIA!X36&lt;&gt;"L",ASISTENCIA!X36&lt;&gt;"J",ASISTENCIA!X36&lt;&gt;"V",ASISTENCIA!X36&lt;&gt;"F",ASISTENCIA!X36&lt;&gt;""),SUMIF($F$13:$J$13,AD$13,$F37:$J37),"")</f>
        <v/>
      </c>
      <c r="AE37" s="88" t="str">
        <f>IF(AND(LEN($D37)&gt;0,SUMIF($F$13:$J$13,AE$13,$F37:$J37)&gt;0,ASISTENCIA!Y36&lt;&gt;"X",ASISTENCIA!Y36&lt;&gt;"L",ASISTENCIA!Y36&lt;&gt;"J",ASISTENCIA!Y36&lt;&gt;"V",ASISTENCIA!Y36&lt;&gt;"F",ASISTENCIA!Y36&lt;&gt;""),SUMIF($F$13:$J$13,AE$13,$F37:$J37),"")</f>
        <v/>
      </c>
      <c r="AF37" s="88" t="str">
        <f>IF(AND(LEN($D37)&gt;0,SUMIF($F$13:$J$13,AF$13,$F37:$J37)&gt;0,ASISTENCIA!Z36&lt;&gt;"X",ASISTENCIA!Z36&lt;&gt;"L",ASISTENCIA!Z36&lt;&gt;"J",ASISTENCIA!Z36&lt;&gt;"V",ASISTENCIA!Z36&lt;&gt;"F",ASISTENCIA!Z36&lt;&gt;""),SUMIF($F$13:$J$13,AF$13,$F37:$J37),"")</f>
        <v/>
      </c>
      <c r="AG37" s="88" t="str">
        <f>IF(AND(LEN($D37)&gt;0,SUMIF($F$13:$J$13,AG$13,$F37:$J37)&gt;0,ASISTENCIA!AA36&lt;&gt;"X",ASISTENCIA!AA36&lt;&gt;"L",ASISTENCIA!AA36&lt;&gt;"J",ASISTENCIA!AA36&lt;&gt;"V",ASISTENCIA!AA36&lt;&gt;"F",ASISTENCIA!AA36&lt;&gt;""),SUMIF($F$13:$J$13,AG$13,$F37:$J37),"")</f>
        <v/>
      </c>
      <c r="AH37" s="88" t="str">
        <f>IF(AND(LEN($D37)&gt;0,SUMIF($F$13:$J$13,AH$13,$F37:$J37)&gt;0,ASISTENCIA!AB36&lt;&gt;"X",ASISTENCIA!AB36&lt;&gt;"L",ASISTENCIA!AB36&lt;&gt;"J",ASISTENCIA!AB36&lt;&gt;"V",ASISTENCIA!AB36&lt;&gt;"F",ASISTENCIA!AB36&lt;&gt;""),SUMIF($F$13:$J$13,AH$13,$F37:$J37),"")</f>
        <v/>
      </c>
      <c r="AI37" s="88" t="str">
        <f>IF(AND(LEN($D37)&gt;0,SUMIF($F$13:$J$13,AI$13,$F37:$J37)&gt;0,ASISTENCIA!AC36&lt;&gt;"X",ASISTENCIA!AC36&lt;&gt;"L",ASISTENCIA!AC36&lt;&gt;"J",ASISTENCIA!AC36&lt;&gt;"V",ASISTENCIA!AC36&lt;&gt;"F",ASISTENCIA!AC36&lt;&gt;""),SUMIF($F$13:$J$13,AI$13,$F37:$J37),"")</f>
        <v/>
      </c>
      <c r="AJ37" s="88" t="str">
        <f>IF(AND(LEN($D37)&gt;0,SUMIF($F$13:$J$13,AJ$13,$F37:$J37)&gt;0,ASISTENCIA!AD36&lt;&gt;"X",ASISTENCIA!AD36&lt;&gt;"L",ASISTENCIA!AD36&lt;&gt;"J",ASISTENCIA!AD36&lt;&gt;"V",ASISTENCIA!AD36&lt;&gt;"F",ASISTENCIA!AD36&lt;&gt;""),SUMIF($F$13:$J$13,AJ$13,$F37:$J37),"")</f>
        <v/>
      </c>
      <c r="AK37" s="88" t="str">
        <f>IF(AND(LEN($D37)&gt;0,SUMIF($F$13:$J$13,AK$13,$F37:$J37)&gt;0,ASISTENCIA!AE36&lt;&gt;"X",ASISTENCIA!AE36&lt;&gt;"L",ASISTENCIA!AE36&lt;&gt;"J",ASISTENCIA!AE36&lt;&gt;"V",ASISTENCIA!AE36&lt;&gt;"F",ASISTENCIA!AE36&lt;&gt;""),SUMIF($F$13:$J$13,AK$13,$F37:$J37),"")</f>
        <v/>
      </c>
      <c r="AL37" s="88" t="str">
        <f>IF(AND(LEN($D37)&gt;0,SUMIF($F$13:$J$13,AL$13,$F37:$J37)&gt;0,ASISTENCIA!AF36&lt;&gt;"X",ASISTENCIA!AF36&lt;&gt;"L",ASISTENCIA!AF36&lt;&gt;"J",ASISTENCIA!AF36&lt;&gt;"V",ASISTENCIA!AF36&lt;&gt;"F",ASISTENCIA!AF36&lt;&gt;""),SUMIF($F$13:$J$13,AL$13,$F37:$J37),"")</f>
        <v/>
      </c>
      <c r="AM37" s="88" t="str">
        <f>IF(AND(LEN($D37)&gt;0,SUMIF($F$13:$J$13,AM$13,$F37:$J37)&gt;0,ASISTENCIA!AG36&lt;&gt;"X",ASISTENCIA!AG36&lt;&gt;"L",ASISTENCIA!AG36&lt;&gt;"J",ASISTENCIA!AG36&lt;&gt;"V",ASISTENCIA!AG36&lt;&gt;"F",ASISTENCIA!AG36&lt;&gt;""),SUMIF($F$13:$J$13,AM$13,$F37:$J37),"")</f>
        <v/>
      </c>
      <c r="AN37" s="88" t="str">
        <f>IF(AND(LEN($D37)&gt;0,SUMIF($F$13:$J$13,AN$13,$F37:$J37)&gt;0,ASISTENCIA!AH36&lt;&gt;"X",ASISTENCIA!AH36&lt;&gt;"L",ASISTENCIA!AH36&lt;&gt;"J",ASISTENCIA!AH36&lt;&gt;"V",ASISTENCIA!AH36&lt;&gt;"F",ASISTENCIA!AH36&lt;&gt;""),SUMIF($F$13:$J$13,AN$13,$F37:$J37),"")</f>
        <v/>
      </c>
      <c r="AO37" s="88" t="str">
        <f>IF(AND(LEN($D37)&gt;0,SUMIF($F$13:$J$13,AO$13,$F37:$J37)&gt;0,ASISTENCIA!AI36&lt;&gt;"X",ASISTENCIA!AI36&lt;&gt;"L",ASISTENCIA!AI36&lt;&gt;"J",ASISTENCIA!AI36&lt;&gt;"V",ASISTENCIA!AI36&lt;&gt;"F",ASISTENCIA!AI36&lt;&gt;""),SUMIF($F$13:$J$13,AO$13,$F37:$J37),"")</f>
        <v/>
      </c>
      <c r="AP37" s="88" t="str">
        <f>IF(AND(LEN($D37)&gt;0,SUMIF($F$13:$J$13,AP$13,$F37:$J37)&gt;0,ASISTENCIA!AJ36&lt;&gt;"X",ASISTENCIA!AJ36&lt;&gt;"L",ASISTENCIA!AJ36&lt;&gt;"J",ASISTENCIA!AJ36&lt;&gt;"V",ASISTENCIA!AJ36&lt;&gt;"F",ASISTENCIA!AJ36&lt;&gt;""),SUMIF($F$13:$J$13,AP$13,$F37:$J37),"")</f>
        <v/>
      </c>
      <c r="AQ37" s="88" t="str">
        <f>IF(AND(LEN($D37)&gt;0,SUMIF($F$13:$J$13,AQ$13,$F37:$J37)&gt;0,ASISTENCIA!AK36&lt;&gt;"X",ASISTENCIA!AK36&lt;&gt;"L",ASISTENCIA!AK36&lt;&gt;"J",ASISTENCIA!AK36&lt;&gt;"V",ASISTENCIA!AK36&lt;&gt;"F",ASISTENCIA!AK36&lt;&gt;""),SUMIF($F$13:$J$13,AQ$13,$F37:$J37),"")</f>
        <v/>
      </c>
      <c r="AR37" s="88" t="str">
        <f>IF(AND(LEN($D37)&gt;0,SUMIF($F$13:$J$13,AR$13,$F37:$J37)&gt;0,ASISTENCIA!AL36&lt;&gt;"X",ASISTENCIA!AL36&lt;&gt;"L",ASISTENCIA!AL36&lt;&gt;"J",ASISTENCIA!AL36&lt;&gt;"V",ASISTENCIA!AL36&lt;&gt;"F",ASISTENCIA!AL36&lt;&gt;""),SUMIF($F$13:$J$13,AR$13,$F37:$J37),"")</f>
        <v/>
      </c>
      <c r="AS37" s="88" t="str">
        <f>IF(AND(LEN($D37)&gt;0,SUMIF($F$13:$J$13,AS$13,$F37:$J37)&gt;0,ASISTENCIA!AM36&lt;&gt;"X",ASISTENCIA!AM36&lt;&gt;"L",ASISTENCIA!AM36&lt;&gt;"J",ASISTENCIA!AM36&lt;&gt;"V",ASISTENCIA!AM36&lt;&gt;"F",ASISTENCIA!AM36&lt;&gt;""),SUMIF($F$13:$J$13,AS$13,$F37:$J37),"")</f>
        <v/>
      </c>
      <c r="AT37" s="104" t="str">
        <f t="shared" si="3"/>
        <v/>
      </c>
      <c r="AU37" s="71"/>
      <c r="AV37" s="71"/>
      <c r="AW37" s="71"/>
      <c r="AX37" s="88" t="str">
        <f>IF(AND(LEN($D37)&gt;0,SUMIF($F$13:$J$13,AX$13,$F37:$J37)&gt;0,ASISTENCIA!AU36&lt;&gt;"X",ASISTENCIA!AU36&lt;&gt;"L",ASISTENCIA!AU36&lt;&gt;"J",ASISTENCIA!AU36&lt;&gt;"F"),SUMIF($F$13:$J$13,AX$13,$F37:$J37),"")</f>
        <v/>
      </c>
      <c r="AY37" s="88" t="str">
        <f>IF(AND(LEN($D37)&gt;0,SUMIF($F$13:$J$13,AY$13,$F37:$J37)&gt;0,ASISTENCIA!AV36&lt;&gt;"X",ASISTENCIA!AV36&lt;&gt;"L",ASISTENCIA!AV36&lt;&gt;"J",ASISTENCIA!AV36&lt;&gt;"F"),SUMIF($F$13:$J$13,AY$13,$F37:$J37),"")</f>
        <v/>
      </c>
      <c r="AZ37" s="88" t="str">
        <f>IF(AND(LEN($D37)&gt;0,SUMIF($F$13:$J$13,AZ$13,$F37:$J37)&gt;0,ASISTENCIA!AW36&lt;&gt;"X",ASISTENCIA!AW36&lt;&gt;"L",ASISTENCIA!AW36&lt;&gt;"J",ASISTENCIA!AW36&lt;&gt;"F"),SUMIF($F$13:$J$13,AZ$13,$F37:$J37),"")</f>
        <v/>
      </c>
      <c r="BA37" s="88" t="str">
        <f>IF(AND(LEN($D37)&gt;0,SUMIF($F$13:$J$13,BA$13,$F37:$J37)&gt;0,ASISTENCIA!AX36&lt;&gt;"X",ASISTENCIA!AX36&lt;&gt;"L",ASISTENCIA!AX36&lt;&gt;"J",ASISTENCIA!AX36&lt;&gt;"F"),SUMIF($F$13:$J$13,BA$13,$F37:$J37),"")</f>
        <v/>
      </c>
      <c r="BB37" s="88" t="str">
        <f>IF(AND(LEN($D37)&gt;0,SUMIF($F$13:$J$13,BB$13,$F37:$J37)&gt;0,ASISTENCIA!AY36&lt;&gt;"X",ASISTENCIA!AY36&lt;&gt;"L",ASISTENCIA!AY36&lt;&gt;"J",ASISTENCIA!AY36&lt;&gt;"F"),SUMIF($F$13:$J$13,BB$13,$F37:$J37),"")</f>
        <v/>
      </c>
      <c r="BC37" s="88" t="str">
        <f>IF(AND(LEN($D37)&gt;0,SUMIF($F$13:$J$13,BC$13,$F37:$J37)&gt;0,ASISTENCIA!AZ36&lt;&gt;"X",ASISTENCIA!AZ36&lt;&gt;"L",ASISTENCIA!AZ36&lt;&gt;"J",ASISTENCIA!AZ36&lt;&gt;"F"),SUMIF($F$13:$J$13,BC$13,$F37:$J37),"")</f>
        <v/>
      </c>
      <c r="BD37" s="88" t="str">
        <f>IF(AND(LEN($D37)&gt;0,SUMIF($F$13:$J$13,BD$13,$F37:$J37)&gt;0,ASISTENCIA!BA36&lt;&gt;"X",ASISTENCIA!BA36&lt;&gt;"L",ASISTENCIA!BA36&lt;&gt;"J",ASISTENCIA!BA36&lt;&gt;"F"),SUMIF($F$13:$J$13,BD$13,$F37:$J37),"")</f>
        <v/>
      </c>
      <c r="BE37" s="88" t="str">
        <f>IF(AND(LEN($D37)&gt;0,SUMIF($F$13:$J$13,BE$13,$F37:$J37)&gt;0,ASISTENCIA!BB36&lt;&gt;"X",ASISTENCIA!BB36&lt;&gt;"L",ASISTENCIA!BB36&lt;&gt;"J",ASISTENCIA!BB36&lt;&gt;"F"),SUMIF($F$13:$J$13,BE$13,$F37:$J37),"")</f>
        <v/>
      </c>
      <c r="BF37" s="88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88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88" t="str">
        <f>IF(AND(LEN($D37)&gt;0,SUMIF($F$13:$J$13,BH$13,$F37:$J37)&gt;0,ASISTENCIA!BE36&lt;&gt;"X",ASISTENCIA!BE36&lt;&gt;"L",ASISTENCIA!BE36&lt;&gt;"J",ASISTENCIA!BE36&lt;&gt;"F"),SUMIF($F$13:$J$13,BH$13,$F37:$J37),"")</f>
        <v/>
      </c>
      <c r="BI37" s="88" t="str">
        <f>IF(AND(LEN($D37)&gt;0,SUMIF($F$13:$J$13,BI$13,$F37:$J37)&gt;0,ASISTENCIA!BF36&lt;&gt;"X",ASISTENCIA!BF36&lt;&gt;"L",ASISTENCIA!BF36&lt;&gt;"J",ASISTENCIA!BF36&lt;&gt;"F"),SUMIF($F$13:$J$13,BI$13,$F37:$J37),"")</f>
        <v/>
      </c>
      <c r="BJ37" s="88" t="str">
        <f>IF(AND(LEN($D37)&gt;0,SUMIF($F$13:$J$13,BJ$13,$F37:$J37)&gt;0,ASISTENCIA!BG36&lt;&gt;"X",ASISTENCIA!BG36&lt;&gt;"L",ASISTENCIA!BG36&lt;&gt;"J",ASISTENCIA!BG36&lt;&gt;"F"),SUMIF($F$13:$J$13,BJ$13,$F37:$J37),"")</f>
        <v/>
      </c>
      <c r="BK37" s="88" t="str">
        <f>IF(AND(LEN($D37)&gt;0,SUMIF($F$13:$J$13,BK$13,$F37:$J37)&gt;0,ASISTENCIA!BH36&lt;&gt;"X",ASISTENCIA!BH36&lt;&gt;"L",ASISTENCIA!BH36&lt;&gt;"J",ASISTENCIA!BH36&lt;&gt;"F"),SUMIF($F$13:$J$13,BK$13,$F37:$J37),"")</f>
        <v/>
      </c>
      <c r="BL37" s="88" t="str">
        <f>IF(AND(LEN($D37)&gt;0,SUMIF($F$13:$J$13,BL$13,$F37:$J37)&gt;0,ASISTENCIA!BI36&lt;&gt;"X",ASISTENCIA!BI36&lt;&gt;"L",ASISTENCIA!BI36&lt;&gt;"J",ASISTENCIA!BI36&lt;&gt;"F"),SUMIF($F$13:$J$13,BL$13,$F37:$J37),"")</f>
        <v/>
      </c>
      <c r="BM37" s="88" t="str">
        <f>IF(AND(LEN($D37)&gt;0,SUMIF($F$13:$J$13,BM$13,$F37:$J37)&gt;0,ASISTENCIA!BJ36&lt;&gt;"X",ASISTENCIA!BJ36&lt;&gt;"L",ASISTENCIA!BJ36&lt;&gt;"J",ASISTENCIA!BJ36&lt;&gt;"F"),SUMIF($F$13:$J$13,BM$13,$F37:$J37),"")</f>
        <v/>
      </c>
      <c r="BN37" s="88" t="str">
        <f>IF(AND(LEN($D37)&gt;0,SUMIF($F$13:$J$13,BN$13,$F37:$J37)&gt;0,ASISTENCIA!BK36&lt;&gt;"X",ASISTENCIA!BK36&lt;&gt;"L",ASISTENCIA!BK36&lt;&gt;"J",ASISTENCIA!BK36&lt;&gt;"F"),SUMIF($F$13:$J$13,BN$13,$F37:$J37),"")</f>
        <v/>
      </c>
      <c r="BO37" s="88" t="str">
        <f>IF(AND(LEN($D37)&gt;0,SUMIF($F$13:$J$13,BO$13,$F37:$J37)&gt;0,ASISTENCIA!BL36&lt;&gt;"X",ASISTENCIA!BL36&lt;&gt;"L",ASISTENCIA!BL36&lt;&gt;"J",ASISTENCIA!BL36&lt;&gt;"F"),SUMIF($F$13:$J$13,BO$13,$F37:$J37),"")</f>
        <v/>
      </c>
      <c r="BP37" s="88" t="str">
        <f>IF(AND(LEN($D37)&gt;0,SUMIF($F$13:$J$13,BP$13,$F37:$J37)&gt;0,ASISTENCIA!BM36&lt;&gt;"X",ASISTENCIA!BM36&lt;&gt;"L",ASISTENCIA!BM36&lt;&gt;"J",ASISTENCIA!BM36&lt;&gt;"F"),SUMIF($F$13:$J$13,BP$13,$F37:$J37),"")</f>
        <v/>
      </c>
      <c r="BQ37" s="88" t="str">
        <f>IF(AND(LEN($D37)&gt;0,SUMIF($F$13:$J$13,BQ$13,$F37:$J37)&gt;0,ASISTENCIA!BN36&lt;&gt;"X",ASISTENCIA!BN36&lt;&gt;"L",ASISTENCIA!BN36&lt;&gt;"J",ASISTENCIA!BN36&lt;&gt;"F"),SUMIF($F$13:$J$13,BQ$13,$F37:$J37),"")</f>
        <v/>
      </c>
      <c r="BR37" s="88" t="str">
        <f>IF(AND(LEN($D37)&gt;0,SUMIF($F$13:$J$13,BR$13,$F37:$J37)&gt;0,ASISTENCIA!BO36&lt;&gt;"X",ASISTENCIA!BO36&lt;&gt;"L",ASISTENCIA!BO36&lt;&gt;"J",ASISTENCIA!BO36&lt;&gt;"F"),SUMIF($F$13:$J$13,BR$13,$F37:$J37),"")</f>
        <v/>
      </c>
      <c r="BS37" s="88" t="str">
        <f>IF(AND(LEN($D37)&gt;0,SUMIF($F$13:$J$13,BS$13,$F37:$J37)&gt;0,ASISTENCIA!BP36&lt;&gt;"X",ASISTENCIA!BP36&lt;&gt;"L",ASISTENCIA!BP36&lt;&gt;"J",ASISTENCIA!BP36&lt;&gt;"F"),SUMIF($F$13:$J$13,BS$13,$F37:$J37),"")</f>
        <v/>
      </c>
      <c r="BT37" s="88" t="str">
        <f>IF(AND(LEN($D37)&gt;0,SUMIF($F$13:$J$13,BT$13,$F37:$J37)&gt;0,ASISTENCIA!BQ36&lt;&gt;"X",ASISTENCIA!BQ36&lt;&gt;"L",ASISTENCIA!BQ36&lt;&gt;"J",ASISTENCIA!BQ36&lt;&gt;"F"),SUMIF($F$13:$J$13,BT$13,$F37:$J37),"")</f>
        <v/>
      </c>
      <c r="BU37" s="88" t="str">
        <f>IF(AND(LEN($D37)&gt;0,SUMIF($F$13:$J$13,BU$13,$F37:$J37)&gt;0,ASISTENCIA!BR36&lt;&gt;"X",ASISTENCIA!BR36&lt;&gt;"L",ASISTENCIA!BR36&lt;&gt;"J",ASISTENCIA!BR36&lt;&gt;"F"),SUMIF($F$13:$J$13,BU$13,$F37:$J37),"")</f>
        <v/>
      </c>
      <c r="BV37" s="88" t="str">
        <f>IF(AND(LEN($D37)&gt;0,SUMIF($F$13:$J$13,BV$13,$F37:$J37)&gt;0,ASISTENCIA!BS36&lt;&gt;"X",ASISTENCIA!BS36&lt;&gt;"L",ASISTENCIA!BS36&lt;&gt;"J",ASISTENCIA!BS36&lt;&gt;"F"),SUMIF($F$13:$J$13,BV$13,$F37:$J37),"")</f>
        <v/>
      </c>
      <c r="BW37" s="88" t="str">
        <f>IF(AND(LEN($D37)&gt;0,SUMIF($F$13:$J$13,BW$13,$F37:$J37)&gt;0,ASISTENCIA!BT36&lt;&gt;"X",ASISTENCIA!BT36&lt;&gt;"L",ASISTENCIA!BT36&lt;&gt;"J",ASISTENCIA!BT36&lt;&gt;"F"),SUMIF($F$13:$J$13,BW$13,$F37:$J37),"")</f>
        <v/>
      </c>
      <c r="BX37" s="88" t="str">
        <f>IF(AND(LEN($D37)&gt;0,SUMIF($F$13:$J$13,BX$13,$F37:$J37)&gt;0,ASISTENCIA!BU36&lt;&gt;"X",ASISTENCIA!BU36&lt;&gt;"L",ASISTENCIA!BU36&lt;&gt;"J",ASISTENCIA!BU36&lt;&gt;"F"),SUMIF($F$13:$J$13,BX$13,$F37:$J37),"")</f>
        <v/>
      </c>
      <c r="BY37" s="88" t="str">
        <f>IF(AND(LEN($D37)&gt;0,SUMIF($F$13:$J$13,BY$13,$F37:$J37)&gt;0,ASISTENCIA!BV36&lt;&gt;"X",ASISTENCIA!BV36&lt;&gt;"L",ASISTENCIA!BV36&lt;&gt;"J",ASISTENCIA!BV36&lt;&gt;"F"),SUMIF($F$13:$J$13,BY$13,$F37:$J37),"")</f>
        <v/>
      </c>
      <c r="BZ37" s="88" t="str">
        <f>IF(AND(LEN($D37)&gt;0,SUMIF($F$13:$J$13,BZ$13,$F37:$J37)&gt;0,ASISTENCIA!BW36&lt;&gt;"X",ASISTENCIA!BW36&lt;&gt;"L",ASISTENCIA!BW36&lt;&gt;"J",ASISTENCIA!BW36&lt;&gt;"F"),SUMIF($F$13:$J$13,BZ$13,$F37:$J37),"")</f>
        <v/>
      </c>
      <c r="CA37" s="88" t="str">
        <f>IF(AND(LEN($D37)&gt;0,SUMIF($F$13:$J$13,CA$13,$F37:$J37)&gt;0,ASISTENCIA!BX36&lt;&gt;"X",ASISTENCIA!BX36&lt;&gt;"L",ASISTENCIA!BX36&lt;&gt;"J",ASISTENCIA!BX36&lt;&gt;"F"),SUMIF($F$13:$J$13,CA$13,$F37:$J37),"")</f>
        <v/>
      </c>
      <c r="CB37" s="88" t="str">
        <f>IF(AND(LEN($D37)&gt;0,SUMIF($F$13:$J$13,CB$13,$F37:$J37)&gt;0,ASISTENCIA!BY36&lt;&gt;"X",ASISTENCIA!BY36&lt;&gt;"L",ASISTENCIA!BY36&lt;&gt;"J",ASISTENCIA!BY36&lt;&gt;"F"),SUMIF($F$13:$J$13,CB$13,$F37:$J37),"")</f>
        <v/>
      </c>
      <c r="CC37" s="104" t="e">
        <f t="shared" si="4"/>
        <v>#REF!</v>
      </c>
      <c r="CD37" s="71"/>
    </row>
    <row r="38" spans="1:82" ht="12.75" customHeight="1">
      <c r="A38" s="60" t="str">
        <f t="shared" si="5"/>
        <v/>
      </c>
      <c r="B38" s="61" t="str">
        <f>IF(LEN(C38)&gt;0,VLOOKUP($O$4,DATA!$A$1:$S$1,2,FALSE),"")</f>
        <v/>
      </c>
      <c r="C38" s="62" t="str">
        <f t="shared" si="0"/>
        <v/>
      </c>
      <c r="D38" s="63" t="str">
        <f>IF(LEN(ASISTENCIA!E37)&gt;0,ASISTENCIA!E37,"")</f>
        <v/>
      </c>
      <c r="E38" s="64" t="str">
        <f>IF(LEN(D38)&gt;0,ASISTENCIA!F37,"")</f>
        <v/>
      </c>
      <c r="F38" s="65"/>
      <c r="G38" s="65"/>
      <c r="H38" s="65"/>
      <c r="I38" s="65"/>
      <c r="J38" s="65"/>
      <c r="K38" s="88" t="str">
        <f t="shared" si="1"/>
        <v/>
      </c>
      <c r="L38" s="91"/>
      <c r="M38" s="88"/>
      <c r="N38" s="88" t="e">
        <f t="shared" si="2"/>
        <v>#REF!</v>
      </c>
      <c r="O38" s="88" t="str">
        <f>IF(AND(LEN($D38)&gt;0,SUMIF($F$13:$J$13,O$13,$F38:$J38)&gt;0,ASISTENCIA!I37&lt;&gt;"X",ASISTENCIA!I37&lt;&gt;"L",ASISTENCIA!I37&lt;&gt;"J",ASISTENCIA!I37&lt;&gt;"V",ASISTENCIA!I37&lt;&gt;"F",ASISTENCIA!I37&lt;&gt;""),SUMIF($F$13:$J$13,O$13,$F38:$J38),"")</f>
        <v/>
      </c>
      <c r="P38" s="88" t="str">
        <f>IF(AND(LEN($D38)&gt;0,SUMIF($F$13:$J$13,P$13,$F38:$J38)&gt;0,ASISTENCIA!J37&lt;&gt;"X",ASISTENCIA!J37&lt;&gt;"L",ASISTENCIA!J37&lt;&gt;"J",ASISTENCIA!J37&lt;&gt;"V",ASISTENCIA!J37&lt;&gt;"F",ASISTENCIA!J37&lt;&gt;""),SUMIF($F$13:$J$13,P$13,$F38:$J38),"")</f>
        <v/>
      </c>
      <c r="Q38" s="88" t="str">
        <f>IF(AND(LEN($D38)&gt;0,SUMIF($F$13:$J$13,Q$13,$F38:$J38)&gt;0,ASISTENCIA!K37&lt;&gt;"X",ASISTENCIA!K37&lt;&gt;"L",ASISTENCIA!K37&lt;&gt;"J",ASISTENCIA!K37&lt;&gt;"V",ASISTENCIA!K37&lt;&gt;"F",ASISTENCIA!K37&lt;&gt;""),SUMIF($F$13:$J$13,Q$13,$F38:$J38),"")</f>
        <v/>
      </c>
      <c r="R38" s="88" t="str">
        <f>IF(AND(LEN($D38)&gt;0,SUMIF($F$13:$J$13,R$13,$F38:$J38)&gt;0,ASISTENCIA!L37&lt;&gt;"X",ASISTENCIA!L37&lt;&gt;"L",ASISTENCIA!L37&lt;&gt;"J",ASISTENCIA!L37&lt;&gt;"V",ASISTENCIA!L37&lt;&gt;"F",ASISTENCIA!L37&lt;&gt;""),SUMIF($F$13:$J$13,R$13,$F38:$J38),"")</f>
        <v/>
      </c>
      <c r="S38" s="88" t="str">
        <f>IF(AND(LEN($D38)&gt;0,SUMIF($F$13:$J$13,S$13,$F38:$J38)&gt;0,ASISTENCIA!M37&lt;&gt;"X",ASISTENCIA!M37&lt;&gt;"L",ASISTENCIA!M37&lt;&gt;"J",ASISTENCIA!M37&lt;&gt;"V",ASISTENCIA!M37&lt;&gt;"F",ASISTENCIA!M37&lt;&gt;""),SUMIF($F$13:$J$13,S$13,$F38:$J38),"")</f>
        <v/>
      </c>
      <c r="T38" s="88" t="str">
        <f>IF(AND(LEN($D38)&gt;0,SUMIF($F$13:$J$13,T$13,$F38:$J38)&gt;0,ASISTENCIA!N37&lt;&gt;"X",ASISTENCIA!N37&lt;&gt;"L",ASISTENCIA!N37&lt;&gt;"J",ASISTENCIA!N37&lt;&gt;"V",ASISTENCIA!N37&lt;&gt;"F",ASISTENCIA!N37&lt;&gt;""),SUMIF($F$13:$J$13,T$13,$F38:$J38),"")</f>
        <v/>
      </c>
      <c r="U38" s="88" t="str">
        <f>IF(AND(LEN($D38)&gt;0,SUMIF($F$13:$J$13,U$13,$F38:$J38)&gt;0,ASISTENCIA!O37&lt;&gt;"X",ASISTENCIA!O37&lt;&gt;"L",ASISTENCIA!O37&lt;&gt;"J",ASISTENCIA!O37&lt;&gt;"V",ASISTENCIA!O37&lt;&gt;"F",ASISTENCIA!O37&lt;&gt;""),SUMIF($F$13:$J$13,U$13,$F38:$J38),"")</f>
        <v/>
      </c>
      <c r="V38" s="88" t="str">
        <f>IF(AND(LEN($D38)&gt;0,SUMIF($F$13:$J$13,V$13,$F38:$J38)&gt;0,ASISTENCIA!P37&lt;&gt;"X",ASISTENCIA!P37&lt;&gt;"L",ASISTENCIA!P37&lt;&gt;"J",ASISTENCIA!P37&lt;&gt;"V",ASISTENCIA!P37&lt;&gt;"F",ASISTENCIA!P37&lt;&gt;""),SUMIF($F$13:$J$13,V$13,$F38:$J38),"")</f>
        <v/>
      </c>
      <c r="W38" s="88" t="str">
        <f>IF(AND(LEN($D38)&gt;0,SUMIF($F$13:$J$13,W$13,$F38:$J38)&gt;0,ASISTENCIA!Q37&lt;&gt;"X",ASISTENCIA!Q37&lt;&gt;"L",ASISTENCIA!Q37&lt;&gt;"J",ASISTENCIA!Q37&lt;&gt;"V",ASISTENCIA!Q37&lt;&gt;"F",ASISTENCIA!Q37&lt;&gt;""),SUMIF($F$13:$J$13,W$13,$F38:$J38),"")</f>
        <v/>
      </c>
      <c r="X38" s="88" t="str">
        <f>IF(AND(LEN($D38)&gt;0,SUMIF($F$13:$J$13,X$13,$F38:$J38)&gt;0,ASISTENCIA!R37&lt;&gt;"X",ASISTENCIA!R37&lt;&gt;"L",ASISTENCIA!R37&lt;&gt;"J",ASISTENCIA!R37&lt;&gt;"V",ASISTENCIA!R37&lt;&gt;"F",ASISTENCIA!R37&lt;&gt;""),SUMIF($F$13:$J$13,X$13,$F38:$J38),"")</f>
        <v/>
      </c>
      <c r="Y38" s="88" t="str">
        <f>IF(AND(LEN($D38)&gt;0,SUMIF($F$13:$J$13,Y$13,$F38:$J38)&gt;0,ASISTENCIA!S37&lt;&gt;"X",ASISTENCIA!S37&lt;&gt;"L",ASISTENCIA!S37&lt;&gt;"J",ASISTENCIA!S37&lt;&gt;"V",ASISTENCIA!S37&lt;&gt;"F",ASISTENCIA!S37&lt;&gt;""),SUMIF($F$13:$J$13,Y$13,$F38:$J38),"")</f>
        <v/>
      </c>
      <c r="Z38" s="88" t="str">
        <f>IF(AND(LEN($D38)&gt;0,SUMIF($F$13:$J$13,Z$13,$F38:$J38)&gt;0,ASISTENCIA!T37&lt;&gt;"X",ASISTENCIA!T37&lt;&gt;"L",ASISTENCIA!T37&lt;&gt;"J",ASISTENCIA!T37&lt;&gt;"V",ASISTENCIA!T37&lt;&gt;"F",ASISTENCIA!T37&lt;&gt;""),SUMIF($F$13:$J$13,Z$13,$F38:$J38),"")</f>
        <v/>
      </c>
      <c r="AA38" s="88" t="str">
        <f>IF(AND(LEN($D38)&gt;0,SUMIF($F$13:$J$13,AA$13,$F38:$J38)&gt;0,ASISTENCIA!U37&lt;&gt;"X",ASISTENCIA!U37&lt;&gt;"L",ASISTENCIA!U37&lt;&gt;"J",ASISTENCIA!U37&lt;&gt;"V",ASISTENCIA!U37&lt;&gt;"F",ASISTENCIA!U37&lt;&gt;""),SUMIF($F$13:$J$13,AA$13,$F38:$J38),"")</f>
        <v/>
      </c>
      <c r="AB38" s="88" t="str">
        <f>IF(AND(LEN($D38)&gt;0,SUMIF($F$13:$J$13,AB$13,$F38:$J38)&gt;0,ASISTENCIA!V37&lt;&gt;"X",ASISTENCIA!V37&lt;&gt;"L",ASISTENCIA!V37&lt;&gt;"J",ASISTENCIA!V37&lt;&gt;"V",ASISTENCIA!V37&lt;&gt;"F",ASISTENCIA!V37&lt;&gt;""),SUMIF($F$13:$J$13,AB$13,$F38:$J38),"")</f>
        <v/>
      </c>
      <c r="AC38" s="88" t="str">
        <f>IF(AND(LEN($D38)&gt;0,SUMIF($F$13:$J$13,AC$13,$F38:$J38)&gt;0,ASISTENCIA!W37&lt;&gt;"X",ASISTENCIA!W37&lt;&gt;"L",ASISTENCIA!W37&lt;&gt;"J",ASISTENCIA!W37&lt;&gt;"V",ASISTENCIA!W37&lt;&gt;"F",ASISTENCIA!W37&lt;&gt;""),SUMIF($F$13:$J$13,AC$13,$F38:$J38),"")</f>
        <v/>
      </c>
      <c r="AD38" s="88" t="str">
        <f>IF(AND(LEN($D38)&gt;0,SUMIF($F$13:$J$13,AD$13,$F38:$J38)&gt;0,ASISTENCIA!X37&lt;&gt;"X",ASISTENCIA!X37&lt;&gt;"L",ASISTENCIA!X37&lt;&gt;"J",ASISTENCIA!X37&lt;&gt;"V",ASISTENCIA!X37&lt;&gt;"F",ASISTENCIA!X37&lt;&gt;""),SUMIF($F$13:$J$13,AD$13,$F38:$J38),"")</f>
        <v/>
      </c>
      <c r="AE38" s="88" t="str">
        <f>IF(AND(LEN($D38)&gt;0,SUMIF($F$13:$J$13,AE$13,$F38:$J38)&gt;0,ASISTENCIA!Y37&lt;&gt;"X",ASISTENCIA!Y37&lt;&gt;"L",ASISTENCIA!Y37&lt;&gt;"J",ASISTENCIA!Y37&lt;&gt;"V",ASISTENCIA!Y37&lt;&gt;"F",ASISTENCIA!Y37&lt;&gt;""),SUMIF($F$13:$J$13,AE$13,$F38:$J38),"")</f>
        <v/>
      </c>
      <c r="AF38" s="88" t="str">
        <f>IF(AND(LEN($D38)&gt;0,SUMIF($F$13:$J$13,AF$13,$F38:$J38)&gt;0,ASISTENCIA!Z37&lt;&gt;"X",ASISTENCIA!Z37&lt;&gt;"L",ASISTENCIA!Z37&lt;&gt;"J",ASISTENCIA!Z37&lt;&gt;"V",ASISTENCIA!Z37&lt;&gt;"F",ASISTENCIA!Z37&lt;&gt;""),SUMIF($F$13:$J$13,AF$13,$F38:$J38),"")</f>
        <v/>
      </c>
      <c r="AG38" s="88" t="str">
        <f>IF(AND(LEN($D38)&gt;0,SUMIF($F$13:$J$13,AG$13,$F38:$J38)&gt;0,ASISTENCIA!AA37&lt;&gt;"X",ASISTENCIA!AA37&lt;&gt;"L",ASISTENCIA!AA37&lt;&gt;"J",ASISTENCIA!AA37&lt;&gt;"V",ASISTENCIA!AA37&lt;&gt;"F",ASISTENCIA!AA37&lt;&gt;""),SUMIF($F$13:$J$13,AG$13,$F38:$J38),"")</f>
        <v/>
      </c>
      <c r="AH38" s="88" t="str">
        <f>IF(AND(LEN($D38)&gt;0,SUMIF($F$13:$J$13,AH$13,$F38:$J38)&gt;0,ASISTENCIA!AB37&lt;&gt;"X",ASISTENCIA!AB37&lt;&gt;"L",ASISTENCIA!AB37&lt;&gt;"J",ASISTENCIA!AB37&lt;&gt;"V",ASISTENCIA!AB37&lt;&gt;"F",ASISTENCIA!AB37&lt;&gt;""),SUMIF($F$13:$J$13,AH$13,$F38:$J38),"")</f>
        <v/>
      </c>
      <c r="AI38" s="88" t="str">
        <f>IF(AND(LEN($D38)&gt;0,SUMIF($F$13:$J$13,AI$13,$F38:$J38)&gt;0,ASISTENCIA!AC37&lt;&gt;"X",ASISTENCIA!AC37&lt;&gt;"L",ASISTENCIA!AC37&lt;&gt;"J",ASISTENCIA!AC37&lt;&gt;"V",ASISTENCIA!AC37&lt;&gt;"F",ASISTENCIA!AC37&lt;&gt;""),SUMIF($F$13:$J$13,AI$13,$F38:$J38),"")</f>
        <v/>
      </c>
      <c r="AJ38" s="88" t="str">
        <f>IF(AND(LEN($D38)&gt;0,SUMIF($F$13:$J$13,AJ$13,$F38:$J38)&gt;0,ASISTENCIA!AD37&lt;&gt;"X",ASISTENCIA!AD37&lt;&gt;"L",ASISTENCIA!AD37&lt;&gt;"J",ASISTENCIA!AD37&lt;&gt;"V",ASISTENCIA!AD37&lt;&gt;"F",ASISTENCIA!AD37&lt;&gt;""),SUMIF($F$13:$J$13,AJ$13,$F38:$J38),"")</f>
        <v/>
      </c>
      <c r="AK38" s="88" t="str">
        <f>IF(AND(LEN($D38)&gt;0,SUMIF($F$13:$J$13,AK$13,$F38:$J38)&gt;0,ASISTENCIA!AE37&lt;&gt;"X",ASISTENCIA!AE37&lt;&gt;"L",ASISTENCIA!AE37&lt;&gt;"J",ASISTENCIA!AE37&lt;&gt;"V",ASISTENCIA!AE37&lt;&gt;"F",ASISTENCIA!AE37&lt;&gt;""),SUMIF($F$13:$J$13,AK$13,$F38:$J38),"")</f>
        <v/>
      </c>
      <c r="AL38" s="88" t="str">
        <f>IF(AND(LEN($D38)&gt;0,SUMIF($F$13:$J$13,AL$13,$F38:$J38)&gt;0,ASISTENCIA!AF37&lt;&gt;"X",ASISTENCIA!AF37&lt;&gt;"L",ASISTENCIA!AF37&lt;&gt;"J",ASISTENCIA!AF37&lt;&gt;"V",ASISTENCIA!AF37&lt;&gt;"F",ASISTENCIA!AF37&lt;&gt;""),SUMIF($F$13:$J$13,AL$13,$F38:$J38),"")</f>
        <v/>
      </c>
      <c r="AM38" s="88" t="str">
        <f>IF(AND(LEN($D38)&gt;0,SUMIF($F$13:$J$13,AM$13,$F38:$J38)&gt;0,ASISTENCIA!AG37&lt;&gt;"X",ASISTENCIA!AG37&lt;&gt;"L",ASISTENCIA!AG37&lt;&gt;"J",ASISTENCIA!AG37&lt;&gt;"V",ASISTENCIA!AG37&lt;&gt;"F",ASISTENCIA!AG37&lt;&gt;""),SUMIF($F$13:$J$13,AM$13,$F38:$J38),"")</f>
        <v/>
      </c>
      <c r="AN38" s="88" t="str">
        <f>IF(AND(LEN($D38)&gt;0,SUMIF($F$13:$J$13,AN$13,$F38:$J38)&gt;0,ASISTENCIA!AH37&lt;&gt;"X",ASISTENCIA!AH37&lt;&gt;"L",ASISTENCIA!AH37&lt;&gt;"J",ASISTENCIA!AH37&lt;&gt;"V",ASISTENCIA!AH37&lt;&gt;"F",ASISTENCIA!AH37&lt;&gt;""),SUMIF($F$13:$J$13,AN$13,$F38:$J38),"")</f>
        <v/>
      </c>
      <c r="AO38" s="88" t="str">
        <f>IF(AND(LEN($D38)&gt;0,SUMIF($F$13:$J$13,AO$13,$F38:$J38)&gt;0,ASISTENCIA!AI37&lt;&gt;"X",ASISTENCIA!AI37&lt;&gt;"L",ASISTENCIA!AI37&lt;&gt;"J",ASISTENCIA!AI37&lt;&gt;"V",ASISTENCIA!AI37&lt;&gt;"F",ASISTENCIA!AI37&lt;&gt;""),SUMIF($F$13:$J$13,AO$13,$F38:$J38),"")</f>
        <v/>
      </c>
      <c r="AP38" s="88" t="str">
        <f>IF(AND(LEN($D38)&gt;0,SUMIF($F$13:$J$13,AP$13,$F38:$J38)&gt;0,ASISTENCIA!AJ37&lt;&gt;"X",ASISTENCIA!AJ37&lt;&gt;"L",ASISTENCIA!AJ37&lt;&gt;"J",ASISTENCIA!AJ37&lt;&gt;"V",ASISTENCIA!AJ37&lt;&gt;"F",ASISTENCIA!AJ37&lt;&gt;""),SUMIF($F$13:$J$13,AP$13,$F38:$J38),"")</f>
        <v/>
      </c>
      <c r="AQ38" s="88" t="str">
        <f>IF(AND(LEN($D38)&gt;0,SUMIF($F$13:$J$13,AQ$13,$F38:$J38)&gt;0,ASISTENCIA!AK37&lt;&gt;"X",ASISTENCIA!AK37&lt;&gt;"L",ASISTENCIA!AK37&lt;&gt;"J",ASISTENCIA!AK37&lt;&gt;"V",ASISTENCIA!AK37&lt;&gt;"F",ASISTENCIA!AK37&lt;&gt;""),SUMIF($F$13:$J$13,AQ$13,$F38:$J38),"")</f>
        <v/>
      </c>
      <c r="AR38" s="88" t="str">
        <f>IF(AND(LEN($D38)&gt;0,SUMIF($F$13:$J$13,AR$13,$F38:$J38)&gt;0,ASISTENCIA!AL37&lt;&gt;"X",ASISTENCIA!AL37&lt;&gt;"L",ASISTENCIA!AL37&lt;&gt;"J",ASISTENCIA!AL37&lt;&gt;"V",ASISTENCIA!AL37&lt;&gt;"F",ASISTENCIA!AL37&lt;&gt;""),SUMIF($F$13:$J$13,AR$13,$F38:$J38),"")</f>
        <v/>
      </c>
      <c r="AS38" s="88" t="str">
        <f>IF(AND(LEN($D38)&gt;0,SUMIF($F$13:$J$13,AS$13,$F38:$J38)&gt;0,ASISTENCIA!AM37&lt;&gt;"X",ASISTENCIA!AM37&lt;&gt;"L",ASISTENCIA!AM37&lt;&gt;"J",ASISTENCIA!AM37&lt;&gt;"V",ASISTENCIA!AM37&lt;&gt;"F",ASISTENCIA!AM37&lt;&gt;""),SUMIF($F$13:$J$13,AS$13,$F38:$J38),"")</f>
        <v/>
      </c>
      <c r="AT38" s="104" t="str">
        <f t="shared" si="3"/>
        <v/>
      </c>
      <c r="AU38" s="71"/>
      <c r="AV38" s="71"/>
      <c r="AW38" s="71"/>
      <c r="AX38" s="88" t="str">
        <f>IF(AND(LEN($D38)&gt;0,SUMIF($F$13:$J$13,AX$13,$F38:$J38)&gt;0,ASISTENCIA!AU37&lt;&gt;"X",ASISTENCIA!AU37&lt;&gt;"L",ASISTENCIA!AU37&lt;&gt;"J",ASISTENCIA!AU37&lt;&gt;"F"),SUMIF($F$13:$J$13,AX$13,$F38:$J38),"")</f>
        <v/>
      </c>
      <c r="AY38" s="88" t="str">
        <f>IF(AND(LEN($D38)&gt;0,SUMIF($F$13:$J$13,AY$13,$F38:$J38)&gt;0,ASISTENCIA!AV37&lt;&gt;"X",ASISTENCIA!AV37&lt;&gt;"L",ASISTENCIA!AV37&lt;&gt;"J",ASISTENCIA!AV37&lt;&gt;"F"),SUMIF($F$13:$J$13,AY$13,$F38:$J38),"")</f>
        <v/>
      </c>
      <c r="AZ38" s="88" t="str">
        <f>IF(AND(LEN($D38)&gt;0,SUMIF($F$13:$J$13,AZ$13,$F38:$J38)&gt;0,ASISTENCIA!AW37&lt;&gt;"X",ASISTENCIA!AW37&lt;&gt;"L",ASISTENCIA!AW37&lt;&gt;"J",ASISTENCIA!AW37&lt;&gt;"F"),SUMIF($F$13:$J$13,AZ$13,$F38:$J38),"")</f>
        <v/>
      </c>
      <c r="BA38" s="88" t="str">
        <f>IF(AND(LEN($D38)&gt;0,SUMIF($F$13:$J$13,BA$13,$F38:$J38)&gt;0,ASISTENCIA!AX37&lt;&gt;"X",ASISTENCIA!AX37&lt;&gt;"L",ASISTENCIA!AX37&lt;&gt;"J",ASISTENCIA!AX37&lt;&gt;"F"),SUMIF($F$13:$J$13,BA$13,$F38:$J38),"")</f>
        <v/>
      </c>
      <c r="BB38" s="88" t="str">
        <f>IF(AND(LEN($D38)&gt;0,SUMIF($F$13:$J$13,BB$13,$F38:$J38)&gt;0,ASISTENCIA!AY37&lt;&gt;"X",ASISTENCIA!AY37&lt;&gt;"L",ASISTENCIA!AY37&lt;&gt;"J",ASISTENCIA!AY37&lt;&gt;"F"),SUMIF($F$13:$J$13,BB$13,$F38:$J38),"")</f>
        <v/>
      </c>
      <c r="BC38" s="88" t="str">
        <f>IF(AND(LEN($D38)&gt;0,SUMIF($F$13:$J$13,BC$13,$F38:$J38)&gt;0,ASISTENCIA!AZ37&lt;&gt;"X",ASISTENCIA!AZ37&lt;&gt;"L",ASISTENCIA!AZ37&lt;&gt;"J",ASISTENCIA!AZ37&lt;&gt;"F"),SUMIF($F$13:$J$13,BC$13,$F38:$J38),"")</f>
        <v/>
      </c>
      <c r="BD38" s="88" t="str">
        <f>IF(AND(LEN($D38)&gt;0,SUMIF($F$13:$J$13,BD$13,$F38:$J38)&gt;0,ASISTENCIA!BA37&lt;&gt;"X",ASISTENCIA!BA37&lt;&gt;"L",ASISTENCIA!BA37&lt;&gt;"J",ASISTENCIA!BA37&lt;&gt;"F"),SUMIF($F$13:$J$13,BD$13,$F38:$J38),"")</f>
        <v/>
      </c>
      <c r="BE38" s="88" t="str">
        <f>IF(AND(LEN($D38)&gt;0,SUMIF($F$13:$J$13,BE$13,$F38:$J38)&gt;0,ASISTENCIA!BB37&lt;&gt;"X",ASISTENCIA!BB37&lt;&gt;"L",ASISTENCIA!BB37&lt;&gt;"J",ASISTENCIA!BB37&lt;&gt;"F"),SUMIF($F$13:$J$13,BE$13,$F38:$J38),"")</f>
        <v/>
      </c>
      <c r="BF38" s="88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88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88" t="str">
        <f>IF(AND(LEN($D38)&gt;0,SUMIF($F$13:$J$13,BH$13,$F38:$J38)&gt;0,ASISTENCIA!BE37&lt;&gt;"X",ASISTENCIA!BE37&lt;&gt;"L",ASISTENCIA!BE37&lt;&gt;"J",ASISTENCIA!BE37&lt;&gt;"F"),SUMIF($F$13:$J$13,BH$13,$F38:$J38),"")</f>
        <v/>
      </c>
      <c r="BI38" s="88" t="str">
        <f>IF(AND(LEN($D38)&gt;0,SUMIF($F$13:$J$13,BI$13,$F38:$J38)&gt;0,ASISTENCIA!BF37&lt;&gt;"X",ASISTENCIA!BF37&lt;&gt;"L",ASISTENCIA!BF37&lt;&gt;"J",ASISTENCIA!BF37&lt;&gt;"F"),SUMIF($F$13:$J$13,BI$13,$F38:$J38),"")</f>
        <v/>
      </c>
      <c r="BJ38" s="88" t="str">
        <f>IF(AND(LEN($D38)&gt;0,SUMIF($F$13:$J$13,BJ$13,$F38:$J38)&gt;0,ASISTENCIA!BG37&lt;&gt;"X",ASISTENCIA!BG37&lt;&gt;"L",ASISTENCIA!BG37&lt;&gt;"J",ASISTENCIA!BG37&lt;&gt;"F"),SUMIF($F$13:$J$13,BJ$13,$F38:$J38),"")</f>
        <v/>
      </c>
      <c r="BK38" s="88" t="str">
        <f>IF(AND(LEN($D38)&gt;0,SUMIF($F$13:$J$13,BK$13,$F38:$J38)&gt;0,ASISTENCIA!BH37&lt;&gt;"X",ASISTENCIA!BH37&lt;&gt;"L",ASISTENCIA!BH37&lt;&gt;"J",ASISTENCIA!BH37&lt;&gt;"F"),SUMIF($F$13:$J$13,BK$13,$F38:$J38),"")</f>
        <v/>
      </c>
      <c r="BL38" s="88" t="str">
        <f>IF(AND(LEN($D38)&gt;0,SUMIF($F$13:$J$13,BL$13,$F38:$J38)&gt;0,ASISTENCIA!BI37&lt;&gt;"X",ASISTENCIA!BI37&lt;&gt;"L",ASISTENCIA!BI37&lt;&gt;"J",ASISTENCIA!BI37&lt;&gt;"F"),SUMIF($F$13:$J$13,BL$13,$F38:$J38),"")</f>
        <v/>
      </c>
      <c r="BM38" s="88" t="str">
        <f>IF(AND(LEN($D38)&gt;0,SUMIF($F$13:$J$13,BM$13,$F38:$J38)&gt;0,ASISTENCIA!BJ37&lt;&gt;"X",ASISTENCIA!BJ37&lt;&gt;"L",ASISTENCIA!BJ37&lt;&gt;"J",ASISTENCIA!BJ37&lt;&gt;"F"),SUMIF($F$13:$J$13,BM$13,$F38:$J38),"")</f>
        <v/>
      </c>
      <c r="BN38" s="88" t="str">
        <f>IF(AND(LEN($D38)&gt;0,SUMIF($F$13:$J$13,BN$13,$F38:$J38)&gt;0,ASISTENCIA!BK37&lt;&gt;"X",ASISTENCIA!BK37&lt;&gt;"L",ASISTENCIA!BK37&lt;&gt;"J",ASISTENCIA!BK37&lt;&gt;"F"),SUMIF($F$13:$J$13,BN$13,$F38:$J38),"")</f>
        <v/>
      </c>
      <c r="BO38" s="88" t="str">
        <f>IF(AND(LEN($D38)&gt;0,SUMIF($F$13:$J$13,BO$13,$F38:$J38)&gt;0,ASISTENCIA!BL37&lt;&gt;"X",ASISTENCIA!BL37&lt;&gt;"L",ASISTENCIA!BL37&lt;&gt;"J",ASISTENCIA!BL37&lt;&gt;"F"),SUMIF($F$13:$J$13,BO$13,$F38:$J38),"")</f>
        <v/>
      </c>
      <c r="BP38" s="88" t="str">
        <f>IF(AND(LEN($D38)&gt;0,SUMIF($F$13:$J$13,BP$13,$F38:$J38)&gt;0,ASISTENCIA!BM37&lt;&gt;"X",ASISTENCIA!BM37&lt;&gt;"L",ASISTENCIA!BM37&lt;&gt;"J",ASISTENCIA!BM37&lt;&gt;"F"),SUMIF($F$13:$J$13,BP$13,$F38:$J38),"")</f>
        <v/>
      </c>
      <c r="BQ38" s="88" t="str">
        <f>IF(AND(LEN($D38)&gt;0,SUMIF($F$13:$J$13,BQ$13,$F38:$J38)&gt;0,ASISTENCIA!BN37&lt;&gt;"X",ASISTENCIA!BN37&lt;&gt;"L",ASISTENCIA!BN37&lt;&gt;"J",ASISTENCIA!BN37&lt;&gt;"F"),SUMIF($F$13:$J$13,BQ$13,$F38:$J38),"")</f>
        <v/>
      </c>
      <c r="BR38" s="88" t="str">
        <f>IF(AND(LEN($D38)&gt;0,SUMIF($F$13:$J$13,BR$13,$F38:$J38)&gt;0,ASISTENCIA!BO37&lt;&gt;"X",ASISTENCIA!BO37&lt;&gt;"L",ASISTENCIA!BO37&lt;&gt;"J",ASISTENCIA!BO37&lt;&gt;"F"),SUMIF($F$13:$J$13,BR$13,$F38:$J38),"")</f>
        <v/>
      </c>
      <c r="BS38" s="88" t="str">
        <f>IF(AND(LEN($D38)&gt;0,SUMIF($F$13:$J$13,BS$13,$F38:$J38)&gt;0,ASISTENCIA!BP37&lt;&gt;"X",ASISTENCIA!BP37&lt;&gt;"L",ASISTENCIA!BP37&lt;&gt;"J",ASISTENCIA!BP37&lt;&gt;"F"),SUMIF($F$13:$J$13,BS$13,$F38:$J38),"")</f>
        <v/>
      </c>
      <c r="BT38" s="88" t="str">
        <f>IF(AND(LEN($D38)&gt;0,SUMIF($F$13:$J$13,BT$13,$F38:$J38)&gt;0,ASISTENCIA!BQ37&lt;&gt;"X",ASISTENCIA!BQ37&lt;&gt;"L",ASISTENCIA!BQ37&lt;&gt;"J",ASISTENCIA!BQ37&lt;&gt;"F"),SUMIF($F$13:$J$13,BT$13,$F38:$J38),"")</f>
        <v/>
      </c>
      <c r="BU38" s="88" t="str">
        <f>IF(AND(LEN($D38)&gt;0,SUMIF($F$13:$J$13,BU$13,$F38:$J38)&gt;0,ASISTENCIA!BR37&lt;&gt;"X",ASISTENCIA!BR37&lt;&gt;"L",ASISTENCIA!BR37&lt;&gt;"J",ASISTENCIA!BR37&lt;&gt;"F"),SUMIF($F$13:$J$13,BU$13,$F38:$J38),"")</f>
        <v/>
      </c>
      <c r="BV38" s="88" t="str">
        <f>IF(AND(LEN($D38)&gt;0,SUMIF($F$13:$J$13,BV$13,$F38:$J38)&gt;0,ASISTENCIA!BS37&lt;&gt;"X",ASISTENCIA!BS37&lt;&gt;"L",ASISTENCIA!BS37&lt;&gt;"J",ASISTENCIA!BS37&lt;&gt;"F"),SUMIF($F$13:$J$13,BV$13,$F38:$J38),"")</f>
        <v/>
      </c>
      <c r="BW38" s="88" t="str">
        <f>IF(AND(LEN($D38)&gt;0,SUMIF($F$13:$J$13,BW$13,$F38:$J38)&gt;0,ASISTENCIA!BT37&lt;&gt;"X",ASISTENCIA!BT37&lt;&gt;"L",ASISTENCIA!BT37&lt;&gt;"J",ASISTENCIA!BT37&lt;&gt;"F"),SUMIF($F$13:$J$13,BW$13,$F38:$J38),"")</f>
        <v/>
      </c>
      <c r="BX38" s="88" t="str">
        <f>IF(AND(LEN($D38)&gt;0,SUMIF($F$13:$J$13,BX$13,$F38:$J38)&gt;0,ASISTENCIA!BU37&lt;&gt;"X",ASISTENCIA!BU37&lt;&gt;"L",ASISTENCIA!BU37&lt;&gt;"J",ASISTENCIA!BU37&lt;&gt;"F"),SUMIF($F$13:$J$13,BX$13,$F38:$J38),"")</f>
        <v/>
      </c>
      <c r="BY38" s="88" t="str">
        <f>IF(AND(LEN($D38)&gt;0,SUMIF($F$13:$J$13,BY$13,$F38:$J38)&gt;0,ASISTENCIA!BV37&lt;&gt;"X",ASISTENCIA!BV37&lt;&gt;"L",ASISTENCIA!BV37&lt;&gt;"J",ASISTENCIA!BV37&lt;&gt;"F"),SUMIF($F$13:$J$13,BY$13,$F38:$J38),"")</f>
        <v/>
      </c>
      <c r="BZ38" s="88" t="str">
        <f>IF(AND(LEN($D38)&gt;0,SUMIF($F$13:$J$13,BZ$13,$F38:$J38)&gt;0,ASISTENCIA!BW37&lt;&gt;"X",ASISTENCIA!BW37&lt;&gt;"L",ASISTENCIA!BW37&lt;&gt;"J",ASISTENCIA!BW37&lt;&gt;"F"),SUMIF($F$13:$J$13,BZ$13,$F38:$J38),"")</f>
        <v/>
      </c>
      <c r="CA38" s="88" t="str">
        <f>IF(AND(LEN($D38)&gt;0,SUMIF($F$13:$J$13,CA$13,$F38:$J38)&gt;0,ASISTENCIA!BX37&lt;&gt;"X",ASISTENCIA!BX37&lt;&gt;"L",ASISTENCIA!BX37&lt;&gt;"J",ASISTENCIA!BX37&lt;&gt;"F"),SUMIF($F$13:$J$13,CA$13,$F38:$J38),"")</f>
        <v/>
      </c>
      <c r="CB38" s="88" t="str">
        <f>IF(AND(LEN($D38)&gt;0,SUMIF($F$13:$J$13,CB$13,$F38:$J38)&gt;0,ASISTENCIA!BY37&lt;&gt;"X",ASISTENCIA!BY37&lt;&gt;"L",ASISTENCIA!BY37&lt;&gt;"J",ASISTENCIA!BY37&lt;&gt;"F"),SUMIF($F$13:$J$13,CB$13,$F38:$J38),"")</f>
        <v/>
      </c>
      <c r="CC38" s="104" t="e">
        <f t="shared" si="4"/>
        <v>#REF!</v>
      </c>
      <c r="CD38" s="71"/>
    </row>
    <row r="39" spans="1:82" ht="12.75" customHeight="1">
      <c r="A39" s="60" t="str">
        <f t="shared" si="5"/>
        <v/>
      </c>
      <c r="B39" s="61" t="str">
        <f>IF(LEN(C39)&gt;0,VLOOKUP($O$4,DATA!$A$1:$S$1,2,FALSE),"")</f>
        <v/>
      </c>
      <c r="C39" s="62" t="str">
        <f t="shared" si="0"/>
        <v/>
      </c>
      <c r="D39" s="63" t="str">
        <f>IF(LEN(ASISTENCIA!E38)&gt;0,ASISTENCIA!E38,"")</f>
        <v/>
      </c>
      <c r="E39" s="64" t="str">
        <f>IF(LEN(D39)&gt;0,ASISTENCIA!F38,"")</f>
        <v/>
      </c>
      <c r="F39" s="65"/>
      <c r="G39" s="65"/>
      <c r="H39" s="65"/>
      <c r="I39" s="65"/>
      <c r="J39" s="65"/>
      <c r="K39" s="88" t="str">
        <f t="shared" si="1"/>
        <v/>
      </c>
      <c r="L39" s="91"/>
      <c r="M39" s="88"/>
      <c r="N39" s="88" t="e">
        <f t="shared" si="2"/>
        <v>#REF!</v>
      </c>
      <c r="O39" s="88" t="str">
        <f>IF(AND(LEN($D39)&gt;0,SUMIF($F$13:$J$13,O$13,$F39:$J39)&gt;0,ASISTENCIA!I38&lt;&gt;"X",ASISTENCIA!I38&lt;&gt;"L",ASISTENCIA!I38&lt;&gt;"J",ASISTENCIA!I38&lt;&gt;"V",ASISTENCIA!I38&lt;&gt;"F",ASISTENCIA!I38&lt;&gt;""),SUMIF($F$13:$J$13,O$13,$F39:$J39),"")</f>
        <v/>
      </c>
      <c r="P39" s="88" t="str">
        <f>IF(AND(LEN($D39)&gt;0,SUMIF($F$13:$J$13,P$13,$F39:$J39)&gt;0,ASISTENCIA!J38&lt;&gt;"X",ASISTENCIA!J38&lt;&gt;"L",ASISTENCIA!J38&lt;&gt;"J",ASISTENCIA!J38&lt;&gt;"V",ASISTENCIA!J38&lt;&gt;"F",ASISTENCIA!J38&lt;&gt;""),SUMIF($F$13:$J$13,P$13,$F39:$J39),"")</f>
        <v/>
      </c>
      <c r="Q39" s="88" t="str">
        <f>IF(AND(LEN($D39)&gt;0,SUMIF($F$13:$J$13,Q$13,$F39:$J39)&gt;0,ASISTENCIA!K38&lt;&gt;"X",ASISTENCIA!K38&lt;&gt;"L",ASISTENCIA!K38&lt;&gt;"J",ASISTENCIA!K38&lt;&gt;"V",ASISTENCIA!K38&lt;&gt;"F",ASISTENCIA!K38&lt;&gt;""),SUMIF($F$13:$J$13,Q$13,$F39:$J39),"")</f>
        <v/>
      </c>
      <c r="R39" s="88" t="str">
        <f>IF(AND(LEN($D39)&gt;0,SUMIF($F$13:$J$13,R$13,$F39:$J39)&gt;0,ASISTENCIA!L38&lt;&gt;"X",ASISTENCIA!L38&lt;&gt;"L",ASISTENCIA!L38&lt;&gt;"J",ASISTENCIA!L38&lt;&gt;"V",ASISTENCIA!L38&lt;&gt;"F",ASISTENCIA!L38&lt;&gt;""),SUMIF($F$13:$J$13,R$13,$F39:$J39),"")</f>
        <v/>
      </c>
      <c r="S39" s="88" t="str">
        <f>IF(AND(LEN($D39)&gt;0,SUMIF($F$13:$J$13,S$13,$F39:$J39)&gt;0,ASISTENCIA!M38&lt;&gt;"X",ASISTENCIA!M38&lt;&gt;"L",ASISTENCIA!M38&lt;&gt;"J",ASISTENCIA!M38&lt;&gt;"V",ASISTENCIA!M38&lt;&gt;"F",ASISTENCIA!M38&lt;&gt;""),SUMIF($F$13:$J$13,S$13,$F39:$J39),"")</f>
        <v/>
      </c>
      <c r="T39" s="88" t="str">
        <f>IF(AND(LEN($D39)&gt;0,SUMIF($F$13:$J$13,T$13,$F39:$J39)&gt;0,ASISTENCIA!N38&lt;&gt;"X",ASISTENCIA!N38&lt;&gt;"L",ASISTENCIA!N38&lt;&gt;"J",ASISTENCIA!N38&lt;&gt;"V",ASISTENCIA!N38&lt;&gt;"F",ASISTENCIA!N38&lt;&gt;""),SUMIF($F$13:$J$13,T$13,$F39:$J39),"")</f>
        <v/>
      </c>
      <c r="U39" s="88" t="str">
        <f>IF(AND(LEN($D39)&gt;0,SUMIF($F$13:$J$13,U$13,$F39:$J39)&gt;0,ASISTENCIA!O38&lt;&gt;"X",ASISTENCIA!O38&lt;&gt;"L",ASISTENCIA!O38&lt;&gt;"J",ASISTENCIA!O38&lt;&gt;"V",ASISTENCIA!O38&lt;&gt;"F",ASISTENCIA!O38&lt;&gt;""),SUMIF($F$13:$J$13,U$13,$F39:$J39),"")</f>
        <v/>
      </c>
      <c r="V39" s="88" t="str">
        <f>IF(AND(LEN($D39)&gt;0,SUMIF($F$13:$J$13,V$13,$F39:$J39)&gt;0,ASISTENCIA!P38&lt;&gt;"X",ASISTENCIA!P38&lt;&gt;"L",ASISTENCIA!P38&lt;&gt;"J",ASISTENCIA!P38&lt;&gt;"V",ASISTENCIA!P38&lt;&gt;"F",ASISTENCIA!P38&lt;&gt;""),SUMIF($F$13:$J$13,V$13,$F39:$J39),"")</f>
        <v/>
      </c>
      <c r="W39" s="88" t="str">
        <f>IF(AND(LEN($D39)&gt;0,SUMIF($F$13:$J$13,W$13,$F39:$J39)&gt;0,ASISTENCIA!Q38&lt;&gt;"X",ASISTENCIA!Q38&lt;&gt;"L",ASISTENCIA!Q38&lt;&gt;"J",ASISTENCIA!Q38&lt;&gt;"V",ASISTENCIA!Q38&lt;&gt;"F",ASISTENCIA!Q38&lt;&gt;""),SUMIF($F$13:$J$13,W$13,$F39:$J39),"")</f>
        <v/>
      </c>
      <c r="X39" s="88" t="str">
        <f>IF(AND(LEN($D39)&gt;0,SUMIF($F$13:$J$13,X$13,$F39:$J39)&gt;0,ASISTENCIA!R38&lt;&gt;"X",ASISTENCIA!R38&lt;&gt;"L",ASISTENCIA!R38&lt;&gt;"J",ASISTENCIA!R38&lt;&gt;"V",ASISTENCIA!R38&lt;&gt;"F",ASISTENCIA!R38&lt;&gt;""),SUMIF($F$13:$J$13,X$13,$F39:$J39),"")</f>
        <v/>
      </c>
      <c r="Y39" s="88" t="str">
        <f>IF(AND(LEN($D39)&gt;0,SUMIF($F$13:$J$13,Y$13,$F39:$J39)&gt;0,ASISTENCIA!S38&lt;&gt;"X",ASISTENCIA!S38&lt;&gt;"L",ASISTENCIA!S38&lt;&gt;"J",ASISTENCIA!S38&lt;&gt;"V",ASISTENCIA!S38&lt;&gt;"F",ASISTENCIA!S38&lt;&gt;""),SUMIF($F$13:$J$13,Y$13,$F39:$J39),"")</f>
        <v/>
      </c>
      <c r="Z39" s="88" t="str">
        <f>IF(AND(LEN($D39)&gt;0,SUMIF($F$13:$J$13,Z$13,$F39:$J39)&gt;0,ASISTENCIA!T38&lt;&gt;"X",ASISTENCIA!T38&lt;&gt;"L",ASISTENCIA!T38&lt;&gt;"J",ASISTENCIA!T38&lt;&gt;"V",ASISTENCIA!T38&lt;&gt;"F",ASISTENCIA!T38&lt;&gt;""),SUMIF($F$13:$J$13,Z$13,$F39:$J39),"")</f>
        <v/>
      </c>
      <c r="AA39" s="88" t="str">
        <f>IF(AND(LEN($D39)&gt;0,SUMIF($F$13:$J$13,AA$13,$F39:$J39)&gt;0,ASISTENCIA!U38&lt;&gt;"X",ASISTENCIA!U38&lt;&gt;"L",ASISTENCIA!U38&lt;&gt;"J",ASISTENCIA!U38&lt;&gt;"V",ASISTENCIA!U38&lt;&gt;"F",ASISTENCIA!U38&lt;&gt;""),SUMIF($F$13:$J$13,AA$13,$F39:$J39),"")</f>
        <v/>
      </c>
      <c r="AB39" s="88" t="str">
        <f>IF(AND(LEN($D39)&gt;0,SUMIF($F$13:$J$13,AB$13,$F39:$J39)&gt;0,ASISTENCIA!V38&lt;&gt;"X",ASISTENCIA!V38&lt;&gt;"L",ASISTENCIA!V38&lt;&gt;"J",ASISTENCIA!V38&lt;&gt;"V",ASISTENCIA!V38&lt;&gt;"F",ASISTENCIA!V38&lt;&gt;""),SUMIF($F$13:$J$13,AB$13,$F39:$J39),"")</f>
        <v/>
      </c>
      <c r="AC39" s="88" t="str">
        <f>IF(AND(LEN($D39)&gt;0,SUMIF($F$13:$J$13,AC$13,$F39:$J39)&gt;0,ASISTENCIA!W38&lt;&gt;"X",ASISTENCIA!W38&lt;&gt;"L",ASISTENCIA!W38&lt;&gt;"J",ASISTENCIA!W38&lt;&gt;"V",ASISTENCIA!W38&lt;&gt;"F",ASISTENCIA!W38&lt;&gt;""),SUMIF($F$13:$J$13,AC$13,$F39:$J39),"")</f>
        <v/>
      </c>
      <c r="AD39" s="88" t="str">
        <f>IF(AND(LEN($D39)&gt;0,SUMIF($F$13:$J$13,AD$13,$F39:$J39)&gt;0,ASISTENCIA!X38&lt;&gt;"X",ASISTENCIA!X38&lt;&gt;"L",ASISTENCIA!X38&lt;&gt;"J",ASISTENCIA!X38&lt;&gt;"V",ASISTENCIA!X38&lt;&gt;"F",ASISTENCIA!X38&lt;&gt;""),SUMIF($F$13:$J$13,AD$13,$F39:$J39),"")</f>
        <v/>
      </c>
      <c r="AE39" s="88" t="str">
        <f>IF(AND(LEN($D39)&gt;0,SUMIF($F$13:$J$13,AE$13,$F39:$J39)&gt;0,ASISTENCIA!Y38&lt;&gt;"X",ASISTENCIA!Y38&lt;&gt;"L",ASISTENCIA!Y38&lt;&gt;"J",ASISTENCIA!Y38&lt;&gt;"V",ASISTENCIA!Y38&lt;&gt;"F",ASISTENCIA!Y38&lt;&gt;""),SUMIF($F$13:$J$13,AE$13,$F39:$J39),"")</f>
        <v/>
      </c>
      <c r="AF39" s="88" t="str">
        <f>IF(AND(LEN($D39)&gt;0,SUMIF($F$13:$J$13,AF$13,$F39:$J39)&gt;0,ASISTENCIA!Z38&lt;&gt;"X",ASISTENCIA!Z38&lt;&gt;"L",ASISTENCIA!Z38&lt;&gt;"J",ASISTENCIA!Z38&lt;&gt;"V",ASISTENCIA!Z38&lt;&gt;"F",ASISTENCIA!Z38&lt;&gt;""),SUMIF($F$13:$J$13,AF$13,$F39:$J39),"")</f>
        <v/>
      </c>
      <c r="AG39" s="88" t="str">
        <f>IF(AND(LEN($D39)&gt;0,SUMIF($F$13:$J$13,AG$13,$F39:$J39)&gt;0,ASISTENCIA!AA38&lt;&gt;"X",ASISTENCIA!AA38&lt;&gt;"L",ASISTENCIA!AA38&lt;&gt;"J",ASISTENCIA!AA38&lt;&gt;"V",ASISTENCIA!AA38&lt;&gt;"F",ASISTENCIA!AA38&lt;&gt;""),SUMIF($F$13:$J$13,AG$13,$F39:$J39),"")</f>
        <v/>
      </c>
      <c r="AH39" s="88" t="str">
        <f>IF(AND(LEN($D39)&gt;0,SUMIF($F$13:$J$13,AH$13,$F39:$J39)&gt;0,ASISTENCIA!AB38&lt;&gt;"X",ASISTENCIA!AB38&lt;&gt;"L",ASISTENCIA!AB38&lt;&gt;"J",ASISTENCIA!AB38&lt;&gt;"V",ASISTENCIA!AB38&lt;&gt;"F",ASISTENCIA!AB38&lt;&gt;""),SUMIF($F$13:$J$13,AH$13,$F39:$J39),"")</f>
        <v/>
      </c>
      <c r="AI39" s="88" t="str">
        <f>IF(AND(LEN($D39)&gt;0,SUMIF($F$13:$J$13,AI$13,$F39:$J39)&gt;0,ASISTENCIA!AC38&lt;&gt;"X",ASISTENCIA!AC38&lt;&gt;"L",ASISTENCIA!AC38&lt;&gt;"J",ASISTENCIA!AC38&lt;&gt;"V",ASISTENCIA!AC38&lt;&gt;"F",ASISTENCIA!AC38&lt;&gt;""),SUMIF($F$13:$J$13,AI$13,$F39:$J39),"")</f>
        <v/>
      </c>
      <c r="AJ39" s="88" t="str">
        <f>IF(AND(LEN($D39)&gt;0,SUMIF($F$13:$J$13,AJ$13,$F39:$J39)&gt;0,ASISTENCIA!AD38&lt;&gt;"X",ASISTENCIA!AD38&lt;&gt;"L",ASISTENCIA!AD38&lt;&gt;"J",ASISTENCIA!AD38&lt;&gt;"V",ASISTENCIA!AD38&lt;&gt;"F",ASISTENCIA!AD38&lt;&gt;""),SUMIF($F$13:$J$13,AJ$13,$F39:$J39),"")</f>
        <v/>
      </c>
      <c r="AK39" s="88" t="str">
        <f>IF(AND(LEN($D39)&gt;0,SUMIF($F$13:$J$13,AK$13,$F39:$J39)&gt;0,ASISTENCIA!AE38&lt;&gt;"X",ASISTENCIA!AE38&lt;&gt;"L",ASISTENCIA!AE38&lt;&gt;"J",ASISTENCIA!AE38&lt;&gt;"V",ASISTENCIA!AE38&lt;&gt;"F",ASISTENCIA!AE38&lt;&gt;""),SUMIF($F$13:$J$13,AK$13,$F39:$J39),"")</f>
        <v/>
      </c>
      <c r="AL39" s="88" t="str">
        <f>IF(AND(LEN($D39)&gt;0,SUMIF($F$13:$J$13,AL$13,$F39:$J39)&gt;0,ASISTENCIA!AF38&lt;&gt;"X",ASISTENCIA!AF38&lt;&gt;"L",ASISTENCIA!AF38&lt;&gt;"J",ASISTENCIA!AF38&lt;&gt;"V",ASISTENCIA!AF38&lt;&gt;"F",ASISTENCIA!AF38&lt;&gt;""),SUMIF($F$13:$J$13,AL$13,$F39:$J39),"")</f>
        <v/>
      </c>
      <c r="AM39" s="88" t="str">
        <f>IF(AND(LEN($D39)&gt;0,SUMIF($F$13:$J$13,AM$13,$F39:$J39)&gt;0,ASISTENCIA!AG38&lt;&gt;"X",ASISTENCIA!AG38&lt;&gt;"L",ASISTENCIA!AG38&lt;&gt;"J",ASISTENCIA!AG38&lt;&gt;"V",ASISTENCIA!AG38&lt;&gt;"F",ASISTENCIA!AG38&lt;&gt;""),SUMIF($F$13:$J$13,AM$13,$F39:$J39),"")</f>
        <v/>
      </c>
      <c r="AN39" s="88" t="str">
        <f>IF(AND(LEN($D39)&gt;0,SUMIF($F$13:$J$13,AN$13,$F39:$J39)&gt;0,ASISTENCIA!AH38&lt;&gt;"X",ASISTENCIA!AH38&lt;&gt;"L",ASISTENCIA!AH38&lt;&gt;"J",ASISTENCIA!AH38&lt;&gt;"V",ASISTENCIA!AH38&lt;&gt;"F",ASISTENCIA!AH38&lt;&gt;""),SUMIF($F$13:$J$13,AN$13,$F39:$J39),"")</f>
        <v/>
      </c>
      <c r="AO39" s="88" t="str">
        <f>IF(AND(LEN($D39)&gt;0,SUMIF($F$13:$J$13,AO$13,$F39:$J39)&gt;0,ASISTENCIA!AI38&lt;&gt;"X",ASISTENCIA!AI38&lt;&gt;"L",ASISTENCIA!AI38&lt;&gt;"J",ASISTENCIA!AI38&lt;&gt;"V",ASISTENCIA!AI38&lt;&gt;"F",ASISTENCIA!AI38&lt;&gt;""),SUMIF($F$13:$J$13,AO$13,$F39:$J39),"")</f>
        <v/>
      </c>
      <c r="AP39" s="88" t="str">
        <f>IF(AND(LEN($D39)&gt;0,SUMIF($F$13:$J$13,AP$13,$F39:$J39)&gt;0,ASISTENCIA!AJ38&lt;&gt;"X",ASISTENCIA!AJ38&lt;&gt;"L",ASISTENCIA!AJ38&lt;&gt;"J",ASISTENCIA!AJ38&lt;&gt;"V",ASISTENCIA!AJ38&lt;&gt;"F",ASISTENCIA!AJ38&lt;&gt;""),SUMIF($F$13:$J$13,AP$13,$F39:$J39),"")</f>
        <v/>
      </c>
      <c r="AQ39" s="88" t="str">
        <f>IF(AND(LEN($D39)&gt;0,SUMIF($F$13:$J$13,AQ$13,$F39:$J39)&gt;0,ASISTENCIA!AK38&lt;&gt;"X",ASISTENCIA!AK38&lt;&gt;"L",ASISTENCIA!AK38&lt;&gt;"J",ASISTENCIA!AK38&lt;&gt;"V",ASISTENCIA!AK38&lt;&gt;"F",ASISTENCIA!AK38&lt;&gt;""),SUMIF($F$13:$J$13,AQ$13,$F39:$J39),"")</f>
        <v/>
      </c>
      <c r="AR39" s="88" t="str">
        <f>IF(AND(LEN($D39)&gt;0,SUMIF($F$13:$J$13,AR$13,$F39:$J39)&gt;0,ASISTENCIA!AL38&lt;&gt;"X",ASISTENCIA!AL38&lt;&gt;"L",ASISTENCIA!AL38&lt;&gt;"J",ASISTENCIA!AL38&lt;&gt;"V",ASISTENCIA!AL38&lt;&gt;"F",ASISTENCIA!AL38&lt;&gt;""),SUMIF($F$13:$J$13,AR$13,$F39:$J39),"")</f>
        <v/>
      </c>
      <c r="AS39" s="88" t="str">
        <f>IF(AND(LEN($D39)&gt;0,SUMIF($F$13:$J$13,AS$13,$F39:$J39)&gt;0,ASISTENCIA!AM38&lt;&gt;"X",ASISTENCIA!AM38&lt;&gt;"L",ASISTENCIA!AM38&lt;&gt;"J",ASISTENCIA!AM38&lt;&gt;"V",ASISTENCIA!AM38&lt;&gt;"F",ASISTENCIA!AM38&lt;&gt;""),SUMIF($F$13:$J$13,AS$13,$F39:$J39),"")</f>
        <v/>
      </c>
      <c r="AT39" s="104" t="str">
        <f t="shared" si="3"/>
        <v/>
      </c>
      <c r="AU39" s="71"/>
      <c r="AV39" s="71"/>
      <c r="AW39" s="71"/>
      <c r="AX39" s="88" t="str">
        <f>IF(AND(LEN($D39)&gt;0,SUMIF($F$13:$J$13,AX$13,$F39:$J39)&gt;0,ASISTENCIA!AU38&lt;&gt;"X",ASISTENCIA!AU38&lt;&gt;"L",ASISTENCIA!AU38&lt;&gt;"J",ASISTENCIA!AU38&lt;&gt;"F"),SUMIF($F$13:$J$13,AX$13,$F39:$J39),"")</f>
        <v/>
      </c>
      <c r="AY39" s="88" t="str">
        <f>IF(AND(LEN($D39)&gt;0,SUMIF($F$13:$J$13,AY$13,$F39:$J39)&gt;0,ASISTENCIA!AV38&lt;&gt;"X",ASISTENCIA!AV38&lt;&gt;"L",ASISTENCIA!AV38&lt;&gt;"J",ASISTENCIA!AV38&lt;&gt;"F"),SUMIF($F$13:$J$13,AY$13,$F39:$J39),"")</f>
        <v/>
      </c>
      <c r="AZ39" s="88" t="str">
        <f>IF(AND(LEN($D39)&gt;0,SUMIF($F$13:$J$13,AZ$13,$F39:$J39)&gt;0,ASISTENCIA!AW38&lt;&gt;"X",ASISTENCIA!AW38&lt;&gt;"L",ASISTENCIA!AW38&lt;&gt;"J",ASISTENCIA!AW38&lt;&gt;"F"),SUMIF($F$13:$J$13,AZ$13,$F39:$J39),"")</f>
        <v/>
      </c>
      <c r="BA39" s="88" t="str">
        <f>IF(AND(LEN($D39)&gt;0,SUMIF($F$13:$J$13,BA$13,$F39:$J39)&gt;0,ASISTENCIA!AX38&lt;&gt;"X",ASISTENCIA!AX38&lt;&gt;"L",ASISTENCIA!AX38&lt;&gt;"J",ASISTENCIA!AX38&lt;&gt;"F"),SUMIF($F$13:$J$13,BA$13,$F39:$J39),"")</f>
        <v/>
      </c>
      <c r="BB39" s="88" t="str">
        <f>IF(AND(LEN($D39)&gt;0,SUMIF($F$13:$J$13,BB$13,$F39:$J39)&gt;0,ASISTENCIA!AY38&lt;&gt;"X",ASISTENCIA!AY38&lt;&gt;"L",ASISTENCIA!AY38&lt;&gt;"J",ASISTENCIA!AY38&lt;&gt;"F"),SUMIF($F$13:$J$13,BB$13,$F39:$J39),"")</f>
        <v/>
      </c>
      <c r="BC39" s="88" t="str">
        <f>IF(AND(LEN($D39)&gt;0,SUMIF($F$13:$J$13,BC$13,$F39:$J39)&gt;0,ASISTENCIA!AZ38&lt;&gt;"X",ASISTENCIA!AZ38&lt;&gt;"L",ASISTENCIA!AZ38&lt;&gt;"J",ASISTENCIA!AZ38&lt;&gt;"F"),SUMIF($F$13:$J$13,BC$13,$F39:$J39),"")</f>
        <v/>
      </c>
      <c r="BD39" s="88" t="str">
        <f>IF(AND(LEN($D39)&gt;0,SUMIF($F$13:$J$13,BD$13,$F39:$J39)&gt;0,ASISTENCIA!BA38&lt;&gt;"X",ASISTENCIA!BA38&lt;&gt;"L",ASISTENCIA!BA38&lt;&gt;"J",ASISTENCIA!BA38&lt;&gt;"F"),SUMIF($F$13:$J$13,BD$13,$F39:$J39),"")</f>
        <v/>
      </c>
      <c r="BE39" s="88" t="str">
        <f>IF(AND(LEN($D39)&gt;0,SUMIF($F$13:$J$13,BE$13,$F39:$J39)&gt;0,ASISTENCIA!BB38&lt;&gt;"X",ASISTENCIA!BB38&lt;&gt;"L",ASISTENCIA!BB38&lt;&gt;"J",ASISTENCIA!BB38&lt;&gt;"F"),SUMIF($F$13:$J$13,BE$13,$F39:$J39),"")</f>
        <v/>
      </c>
      <c r="BF39" s="88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88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88" t="str">
        <f>IF(AND(LEN($D39)&gt;0,SUMIF($F$13:$J$13,BH$13,$F39:$J39)&gt;0,ASISTENCIA!BE38&lt;&gt;"X",ASISTENCIA!BE38&lt;&gt;"L",ASISTENCIA!BE38&lt;&gt;"J",ASISTENCIA!BE38&lt;&gt;"F"),SUMIF($F$13:$J$13,BH$13,$F39:$J39),"")</f>
        <v/>
      </c>
      <c r="BI39" s="88" t="str">
        <f>IF(AND(LEN($D39)&gt;0,SUMIF($F$13:$J$13,BI$13,$F39:$J39)&gt;0,ASISTENCIA!BF38&lt;&gt;"X",ASISTENCIA!BF38&lt;&gt;"L",ASISTENCIA!BF38&lt;&gt;"J",ASISTENCIA!BF38&lt;&gt;"F"),SUMIF($F$13:$J$13,BI$13,$F39:$J39),"")</f>
        <v/>
      </c>
      <c r="BJ39" s="88" t="str">
        <f>IF(AND(LEN($D39)&gt;0,SUMIF($F$13:$J$13,BJ$13,$F39:$J39)&gt;0,ASISTENCIA!BG38&lt;&gt;"X",ASISTENCIA!BG38&lt;&gt;"L",ASISTENCIA!BG38&lt;&gt;"J",ASISTENCIA!BG38&lt;&gt;"F"),SUMIF($F$13:$J$13,BJ$13,$F39:$J39),"")</f>
        <v/>
      </c>
      <c r="BK39" s="88" t="str">
        <f>IF(AND(LEN($D39)&gt;0,SUMIF($F$13:$J$13,BK$13,$F39:$J39)&gt;0,ASISTENCIA!BH38&lt;&gt;"X",ASISTENCIA!BH38&lt;&gt;"L",ASISTENCIA!BH38&lt;&gt;"J",ASISTENCIA!BH38&lt;&gt;"F"),SUMIF($F$13:$J$13,BK$13,$F39:$J39),"")</f>
        <v/>
      </c>
      <c r="BL39" s="88" t="str">
        <f>IF(AND(LEN($D39)&gt;0,SUMIF($F$13:$J$13,BL$13,$F39:$J39)&gt;0,ASISTENCIA!BI38&lt;&gt;"X",ASISTENCIA!BI38&lt;&gt;"L",ASISTENCIA!BI38&lt;&gt;"J",ASISTENCIA!BI38&lt;&gt;"F"),SUMIF($F$13:$J$13,BL$13,$F39:$J39),"")</f>
        <v/>
      </c>
      <c r="BM39" s="88" t="str">
        <f>IF(AND(LEN($D39)&gt;0,SUMIF($F$13:$J$13,BM$13,$F39:$J39)&gt;0,ASISTENCIA!BJ38&lt;&gt;"X",ASISTENCIA!BJ38&lt;&gt;"L",ASISTENCIA!BJ38&lt;&gt;"J",ASISTENCIA!BJ38&lt;&gt;"F"),SUMIF($F$13:$J$13,BM$13,$F39:$J39),"")</f>
        <v/>
      </c>
      <c r="BN39" s="88" t="str">
        <f>IF(AND(LEN($D39)&gt;0,SUMIF($F$13:$J$13,BN$13,$F39:$J39)&gt;0,ASISTENCIA!BK38&lt;&gt;"X",ASISTENCIA!BK38&lt;&gt;"L",ASISTENCIA!BK38&lt;&gt;"J",ASISTENCIA!BK38&lt;&gt;"F"),SUMIF($F$13:$J$13,BN$13,$F39:$J39),"")</f>
        <v/>
      </c>
      <c r="BO39" s="88" t="str">
        <f>IF(AND(LEN($D39)&gt;0,SUMIF($F$13:$J$13,BO$13,$F39:$J39)&gt;0,ASISTENCIA!BL38&lt;&gt;"X",ASISTENCIA!BL38&lt;&gt;"L",ASISTENCIA!BL38&lt;&gt;"J",ASISTENCIA!BL38&lt;&gt;"F"),SUMIF($F$13:$J$13,BO$13,$F39:$J39),"")</f>
        <v/>
      </c>
      <c r="BP39" s="88" t="str">
        <f>IF(AND(LEN($D39)&gt;0,SUMIF($F$13:$J$13,BP$13,$F39:$J39)&gt;0,ASISTENCIA!BM38&lt;&gt;"X",ASISTENCIA!BM38&lt;&gt;"L",ASISTENCIA!BM38&lt;&gt;"J",ASISTENCIA!BM38&lt;&gt;"F"),SUMIF($F$13:$J$13,BP$13,$F39:$J39),"")</f>
        <v/>
      </c>
      <c r="BQ39" s="88" t="str">
        <f>IF(AND(LEN($D39)&gt;0,SUMIF($F$13:$J$13,BQ$13,$F39:$J39)&gt;0,ASISTENCIA!BN38&lt;&gt;"X",ASISTENCIA!BN38&lt;&gt;"L",ASISTENCIA!BN38&lt;&gt;"J",ASISTENCIA!BN38&lt;&gt;"F"),SUMIF($F$13:$J$13,BQ$13,$F39:$J39),"")</f>
        <v/>
      </c>
      <c r="BR39" s="88" t="str">
        <f>IF(AND(LEN($D39)&gt;0,SUMIF($F$13:$J$13,BR$13,$F39:$J39)&gt;0,ASISTENCIA!BO38&lt;&gt;"X",ASISTENCIA!BO38&lt;&gt;"L",ASISTENCIA!BO38&lt;&gt;"J",ASISTENCIA!BO38&lt;&gt;"F"),SUMIF($F$13:$J$13,BR$13,$F39:$J39),"")</f>
        <v/>
      </c>
      <c r="BS39" s="88" t="str">
        <f>IF(AND(LEN($D39)&gt;0,SUMIF($F$13:$J$13,BS$13,$F39:$J39)&gt;0,ASISTENCIA!BP38&lt;&gt;"X",ASISTENCIA!BP38&lt;&gt;"L",ASISTENCIA!BP38&lt;&gt;"J",ASISTENCIA!BP38&lt;&gt;"F"),SUMIF($F$13:$J$13,BS$13,$F39:$J39),"")</f>
        <v/>
      </c>
      <c r="BT39" s="88" t="str">
        <f>IF(AND(LEN($D39)&gt;0,SUMIF($F$13:$J$13,BT$13,$F39:$J39)&gt;0,ASISTENCIA!BQ38&lt;&gt;"X",ASISTENCIA!BQ38&lt;&gt;"L",ASISTENCIA!BQ38&lt;&gt;"J",ASISTENCIA!BQ38&lt;&gt;"F"),SUMIF($F$13:$J$13,BT$13,$F39:$J39),"")</f>
        <v/>
      </c>
      <c r="BU39" s="88" t="str">
        <f>IF(AND(LEN($D39)&gt;0,SUMIF($F$13:$J$13,BU$13,$F39:$J39)&gt;0,ASISTENCIA!BR38&lt;&gt;"X",ASISTENCIA!BR38&lt;&gt;"L",ASISTENCIA!BR38&lt;&gt;"J",ASISTENCIA!BR38&lt;&gt;"F"),SUMIF($F$13:$J$13,BU$13,$F39:$J39),"")</f>
        <v/>
      </c>
      <c r="BV39" s="88" t="str">
        <f>IF(AND(LEN($D39)&gt;0,SUMIF($F$13:$J$13,BV$13,$F39:$J39)&gt;0,ASISTENCIA!BS38&lt;&gt;"X",ASISTENCIA!BS38&lt;&gt;"L",ASISTENCIA!BS38&lt;&gt;"J",ASISTENCIA!BS38&lt;&gt;"F"),SUMIF($F$13:$J$13,BV$13,$F39:$J39),"")</f>
        <v/>
      </c>
      <c r="BW39" s="88" t="str">
        <f>IF(AND(LEN($D39)&gt;0,SUMIF($F$13:$J$13,BW$13,$F39:$J39)&gt;0,ASISTENCIA!BT38&lt;&gt;"X",ASISTENCIA!BT38&lt;&gt;"L",ASISTENCIA!BT38&lt;&gt;"J",ASISTENCIA!BT38&lt;&gt;"F"),SUMIF($F$13:$J$13,BW$13,$F39:$J39),"")</f>
        <v/>
      </c>
      <c r="BX39" s="88" t="str">
        <f>IF(AND(LEN($D39)&gt;0,SUMIF($F$13:$J$13,BX$13,$F39:$J39)&gt;0,ASISTENCIA!BU38&lt;&gt;"X",ASISTENCIA!BU38&lt;&gt;"L",ASISTENCIA!BU38&lt;&gt;"J",ASISTENCIA!BU38&lt;&gt;"F"),SUMIF($F$13:$J$13,BX$13,$F39:$J39),"")</f>
        <v/>
      </c>
      <c r="BY39" s="88" t="str">
        <f>IF(AND(LEN($D39)&gt;0,SUMIF($F$13:$J$13,BY$13,$F39:$J39)&gt;0,ASISTENCIA!BV38&lt;&gt;"X",ASISTENCIA!BV38&lt;&gt;"L",ASISTENCIA!BV38&lt;&gt;"J",ASISTENCIA!BV38&lt;&gt;"F"),SUMIF($F$13:$J$13,BY$13,$F39:$J39),"")</f>
        <v/>
      </c>
      <c r="BZ39" s="88" t="str">
        <f>IF(AND(LEN($D39)&gt;0,SUMIF($F$13:$J$13,BZ$13,$F39:$J39)&gt;0,ASISTENCIA!BW38&lt;&gt;"X",ASISTENCIA!BW38&lt;&gt;"L",ASISTENCIA!BW38&lt;&gt;"J",ASISTENCIA!BW38&lt;&gt;"F"),SUMIF($F$13:$J$13,BZ$13,$F39:$J39),"")</f>
        <v/>
      </c>
      <c r="CA39" s="88" t="str">
        <f>IF(AND(LEN($D39)&gt;0,SUMIF($F$13:$J$13,CA$13,$F39:$J39)&gt;0,ASISTENCIA!BX38&lt;&gt;"X",ASISTENCIA!BX38&lt;&gt;"L",ASISTENCIA!BX38&lt;&gt;"J",ASISTENCIA!BX38&lt;&gt;"F"),SUMIF($F$13:$J$13,CA$13,$F39:$J39),"")</f>
        <v/>
      </c>
      <c r="CB39" s="88" t="str">
        <f>IF(AND(LEN($D39)&gt;0,SUMIF($F$13:$J$13,CB$13,$F39:$J39)&gt;0,ASISTENCIA!BY38&lt;&gt;"X",ASISTENCIA!BY38&lt;&gt;"L",ASISTENCIA!BY38&lt;&gt;"J",ASISTENCIA!BY38&lt;&gt;"F"),SUMIF($F$13:$J$13,CB$13,$F39:$J39),"")</f>
        <v/>
      </c>
      <c r="CC39" s="104" t="e">
        <f t="shared" si="4"/>
        <v>#REF!</v>
      </c>
      <c r="CD39" s="71"/>
    </row>
    <row r="40" spans="1:82" ht="12.75" customHeight="1">
      <c r="A40" s="60" t="str">
        <f t="shared" si="5"/>
        <v/>
      </c>
      <c r="B40" s="61" t="str">
        <f>IF(LEN(C40)&gt;0,VLOOKUP($O$4,DATA!$A$1:$S$1,2,FALSE),"")</f>
        <v/>
      </c>
      <c r="C40" s="62" t="str">
        <f t="shared" si="0"/>
        <v/>
      </c>
      <c r="D40" s="63" t="str">
        <f>IF(LEN(ASISTENCIA!E39)&gt;0,ASISTENCIA!E39,"")</f>
        <v/>
      </c>
      <c r="E40" s="64" t="str">
        <f>IF(LEN(D40)&gt;0,ASISTENCIA!F39,"")</f>
        <v/>
      </c>
      <c r="F40" s="65"/>
      <c r="G40" s="65"/>
      <c r="H40" s="65"/>
      <c r="I40" s="65"/>
      <c r="J40" s="65"/>
      <c r="K40" s="88" t="str">
        <f t="shared" si="1"/>
        <v/>
      </c>
      <c r="L40" s="91"/>
      <c r="M40" s="88"/>
      <c r="N40" s="88" t="e">
        <f t="shared" si="2"/>
        <v>#REF!</v>
      </c>
      <c r="O40" s="88" t="str">
        <f>IF(AND(LEN($D40)&gt;0,SUMIF($F$13:$J$13,O$13,$F40:$J40)&gt;0,ASISTENCIA!I39&lt;&gt;"X",ASISTENCIA!I39&lt;&gt;"L",ASISTENCIA!I39&lt;&gt;"J",ASISTENCIA!I39&lt;&gt;"V",ASISTENCIA!I39&lt;&gt;"F",ASISTENCIA!I39&lt;&gt;""),SUMIF($F$13:$J$13,O$13,$F40:$J40),"")</f>
        <v/>
      </c>
      <c r="P40" s="88" t="str">
        <f>IF(AND(LEN($D40)&gt;0,SUMIF($F$13:$J$13,P$13,$F40:$J40)&gt;0,ASISTENCIA!J39&lt;&gt;"X",ASISTENCIA!J39&lt;&gt;"L",ASISTENCIA!J39&lt;&gt;"J",ASISTENCIA!J39&lt;&gt;"V",ASISTENCIA!J39&lt;&gt;"F",ASISTENCIA!J39&lt;&gt;""),SUMIF($F$13:$J$13,P$13,$F40:$J40),"")</f>
        <v/>
      </c>
      <c r="Q40" s="88" t="str">
        <f>IF(AND(LEN($D40)&gt;0,SUMIF($F$13:$J$13,Q$13,$F40:$J40)&gt;0,ASISTENCIA!K39&lt;&gt;"X",ASISTENCIA!K39&lt;&gt;"L",ASISTENCIA!K39&lt;&gt;"J",ASISTENCIA!K39&lt;&gt;"V",ASISTENCIA!K39&lt;&gt;"F",ASISTENCIA!K39&lt;&gt;""),SUMIF($F$13:$J$13,Q$13,$F40:$J40),"")</f>
        <v/>
      </c>
      <c r="R40" s="88" t="str">
        <f>IF(AND(LEN($D40)&gt;0,SUMIF($F$13:$J$13,R$13,$F40:$J40)&gt;0,ASISTENCIA!L39&lt;&gt;"X",ASISTENCIA!L39&lt;&gt;"L",ASISTENCIA!L39&lt;&gt;"J",ASISTENCIA!L39&lt;&gt;"V",ASISTENCIA!L39&lt;&gt;"F",ASISTENCIA!L39&lt;&gt;""),SUMIF($F$13:$J$13,R$13,$F40:$J40),"")</f>
        <v/>
      </c>
      <c r="S40" s="88" t="str">
        <f>IF(AND(LEN($D40)&gt;0,SUMIF($F$13:$J$13,S$13,$F40:$J40)&gt;0,ASISTENCIA!M39&lt;&gt;"X",ASISTENCIA!M39&lt;&gt;"L",ASISTENCIA!M39&lt;&gt;"J",ASISTENCIA!M39&lt;&gt;"V",ASISTENCIA!M39&lt;&gt;"F",ASISTENCIA!M39&lt;&gt;""),SUMIF($F$13:$J$13,S$13,$F40:$J40),"")</f>
        <v/>
      </c>
      <c r="T40" s="88" t="str">
        <f>IF(AND(LEN($D40)&gt;0,SUMIF($F$13:$J$13,T$13,$F40:$J40)&gt;0,ASISTENCIA!N39&lt;&gt;"X",ASISTENCIA!N39&lt;&gt;"L",ASISTENCIA!N39&lt;&gt;"J",ASISTENCIA!N39&lt;&gt;"V",ASISTENCIA!N39&lt;&gt;"F",ASISTENCIA!N39&lt;&gt;""),SUMIF($F$13:$J$13,T$13,$F40:$J40),"")</f>
        <v/>
      </c>
      <c r="U40" s="88" t="str">
        <f>IF(AND(LEN($D40)&gt;0,SUMIF($F$13:$J$13,U$13,$F40:$J40)&gt;0,ASISTENCIA!O39&lt;&gt;"X",ASISTENCIA!O39&lt;&gt;"L",ASISTENCIA!O39&lt;&gt;"J",ASISTENCIA!O39&lt;&gt;"V",ASISTENCIA!O39&lt;&gt;"F",ASISTENCIA!O39&lt;&gt;""),SUMIF($F$13:$J$13,U$13,$F40:$J40),"")</f>
        <v/>
      </c>
      <c r="V40" s="88" t="str">
        <f>IF(AND(LEN($D40)&gt;0,SUMIF($F$13:$J$13,V$13,$F40:$J40)&gt;0,ASISTENCIA!P39&lt;&gt;"X",ASISTENCIA!P39&lt;&gt;"L",ASISTENCIA!P39&lt;&gt;"J",ASISTENCIA!P39&lt;&gt;"V",ASISTENCIA!P39&lt;&gt;"F",ASISTENCIA!P39&lt;&gt;""),SUMIF($F$13:$J$13,V$13,$F40:$J40),"")</f>
        <v/>
      </c>
      <c r="W40" s="88" t="str">
        <f>IF(AND(LEN($D40)&gt;0,SUMIF($F$13:$J$13,W$13,$F40:$J40)&gt;0,ASISTENCIA!Q39&lt;&gt;"X",ASISTENCIA!Q39&lt;&gt;"L",ASISTENCIA!Q39&lt;&gt;"J",ASISTENCIA!Q39&lt;&gt;"V",ASISTENCIA!Q39&lt;&gt;"F",ASISTENCIA!Q39&lt;&gt;""),SUMIF($F$13:$J$13,W$13,$F40:$J40),"")</f>
        <v/>
      </c>
      <c r="X40" s="88" t="str">
        <f>IF(AND(LEN($D40)&gt;0,SUMIF($F$13:$J$13,X$13,$F40:$J40)&gt;0,ASISTENCIA!R39&lt;&gt;"X",ASISTENCIA!R39&lt;&gt;"L",ASISTENCIA!R39&lt;&gt;"J",ASISTENCIA!R39&lt;&gt;"V",ASISTENCIA!R39&lt;&gt;"F",ASISTENCIA!R39&lt;&gt;""),SUMIF($F$13:$J$13,X$13,$F40:$J40),"")</f>
        <v/>
      </c>
      <c r="Y40" s="88" t="str">
        <f>IF(AND(LEN($D40)&gt;0,SUMIF($F$13:$J$13,Y$13,$F40:$J40)&gt;0,ASISTENCIA!S39&lt;&gt;"X",ASISTENCIA!S39&lt;&gt;"L",ASISTENCIA!S39&lt;&gt;"J",ASISTENCIA!S39&lt;&gt;"V",ASISTENCIA!S39&lt;&gt;"F",ASISTENCIA!S39&lt;&gt;""),SUMIF($F$13:$J$13,Y$13,$F40:$J40),"")</f>
        <v/>
      </c>
      <c r="Z40" s="88" t="str">
        <f>IF(AND(LEN($D40)&gt;0,SUMIF($F$13:$J$13,Z$13,$F40:$J40)&gt;0,ASISTENCIA!T39&lt;&gt;"X",ASISTENCIA!T39&lt;&gt;"L",ASISTENCIA!T39&lt;&gt;"J",ASISTENCIA!T39&lt;&gt;"V",ASISTENCIA!T39&lt;&gt;"F",ASISTENCIA!T39&lt;&gt;""),SUMIF($F$13:$J$13,Z$13,$F40:$J40),"")</f>
        <v/>
      </c>
      <c r="AA40" s="88" t="str">
        <f>IF(AND(LEN($D40)&gt;0,SUMIF($F$13:$J$13,AA$13,$F40:$J40)&gt;0,ASISTENCIA!U39&lt;&gt;"X",ASISTENCIA!U39&lt;&gt;"L",ASISTENCIA!U39&lt;&gt;"J",ASISTENCIA!U39&lt;&gt;"V",ASISTENCIA!U39&lt;&gt;"F",ASISTENCIA!U39&lt;&gt;""),SUMIF($F$13:$J$13,AA$13,$F40:$J40),"")</f>
        <v/>
      </c>
      <c r="AB40" s="88" t="str">
        <f>IF(AND(LEN($D40)&gt;0,SUMIF($F$13:$J$13,AB$13,$F40:$J40)&gt;0,ASISTENCIA!V39&lt;&gt;"X",ASISTENCIA!V39&lt;&gt;"L",ASISTENCIA!V39&lt;&gt;"J",ASISTENCIA!V39&lt;&gt;"V",ASISTENCIA!V39&lt;&gt;"F",ASISTENCIA!V39&lt;&gt;""),SUMIF($F$13:$J$13,AB$13,$F40:$J40),"")</f>
        <v/>
      </c>
      <c r="AC40" s="88" t="str">
        <f>IF(AND(LEN($D40)&gt;0,SUMIF($F$13:$J$13,AC$13,$F40:$J40)&gt;0,ASISTENCIA!W39&lt;&gt;"X",ASISTENCIA!W39&lt;&gt;"L",ASISTENCIA!W39&lt;&gt;"J",ASISTENCIA!W39&lt;&gt;"V",ASISTENCIA!W39&lt;&gt;"F",ASISTENCIA!W39&lt;&gt;""),SUMIF($F$13:$J$13,AC$13,$F40:$J40),"")</f>
        <v/>
      </c>
      <c r="AD40" s="88" t="str">
        <f>IF(AND(LEN($D40)&gt;0,SUMIF($F$13:$J$13,AD$13,$F40:$J40)&gt;0,ASISTENCIA!X39&lt;&gt;"X",ASISTENCIA!X39&lt;&gt;"L",ASISTENCIA!X39&lt;&gt;"J",ASISTENCIA!X39&lt;&gt;"V",ASISTENCIA!X39&lt;&gt;"F",ASISTENCIA!X39&lt;&gt;""),SUMIF($F$13:$J$13,AD$13,$F40:$J40),"")</f>
        <v/>
      </c>
      <c r="AE40" s="88" t="str">
        <f>IF(AND(LEN($D40)&gt;0,SUMIF($F$13:$J$13,AE$13,$F40:$J40)&gt;0,ASISTENCIA!Y39&lt;&gt;"X",ASISTENCIA!Y39&lt;&gt;"L",ASISTENCIA!Y39&lt;&gt;"J",ASISTENCIA!Y39&lt;&gt;"V",ASISTENCIA!Y39&lt;&gt;"F",ASISTENCIA!Y39&lt;&gt;""),SUMIF($F$13:$J$13,AE$13,$F40:$J40),"")</f>
        <v/>
      </c>
      <c r="AF40" s="88" t="str">
        <f>IF(AND(LEN($D40)&gt;0,SUMIF($F$13:$J$13,AF$13,$F40:$J40)&gt;0,ASISTENCIA!Z39&lt;&gt;"X",ASISTENCIA!Z39&lt;&gt;"L",ASISTENCIA!Z39&lt;&gt;"J",ASISTENCIA!Z39&lt;&gt;"V",ASISTENCIA!Z39&lt;&gt;"F",ASISTENCIA!Z39&lt;&gt;""),SUMIF($F$13:$J$13,AF$13,$F40:$J40),"")</f>
        <v/>
      </c>
      <c r="AG40" s="88" t="str">
        <f>IF(AND(LEN($D40)&gt;0,SUMIF($F$13:$J$13,AG$13,$F40:$J40)&gt;0,ASISTENCIA!AA39&lt;&gt;"X",ASISTENCIA!AA39&lt;&gt;"L",ASISTENCIA!AA39&lt;&gt;"J",ASISTENCIA!AA39&lt;&gt;"V",ASISTENCIA!AA39&lt;&gt;"F",ASISTENCIA!AA39&lt;&gt;""),SUMIF($F$13:$J$13,AG$13,$F40:$J40),"")</f>
        <v/>
      </c>
      <c r="AH40" s="88" t="str">
        <f>IF(AND(LEN($D40)&gt;0,SUMIF($F$13:$J$13,AH$13,$F40:$J40)&gt;0,ASISTENCIA!AB39&lt;&gt;"X",ASISTENCIA!AB39&lt;&gt;"L",ASISTENCIA!AB39&lt;&gt;"J",ASISTENCIA!AB39&lt;&gt;"V",ASISTENCIA!AB39&lt;&gt;"F",ASISTENCIA!AB39&lt;&gt;""),SUMIF($F$13:$J$13,AH$13,$F40:$J40),"")</f>
        <v/>
      </c>
      <c r="AI40" s="88" t="str">
        <f>IF(AND(LEN($D40)&gt;0,SUMIF($F$13:$J$13,AI$13,$F40:$J40)&gt;0,ASISTENCIA!AC39&lt;&gt;"X",ASISTENCIA!AC39&lt;&gt;"L",ASISTENCIA!AC39&lt;&gt;"J",ASISTENCIA!AC39&lt;&gt;"V",ASISTENCIA!AC39&lt;&gt;"F",ASISTENCIA!AC39&lt;&gt;""),SUMIF($F$13:$J$13,AI$13,$F40:$J40),"")</f>
        <v/>
      </c>
      <c r="AJ40" s="88" t="str">
        <f>IF(AND(LEN($D40)&gt;0,SUMIF($F$13:$J$13,AJ$13,$F40:$J40)&gt;0,ASISTENCIA!AD39&lt;&gt;"X",ASISTENCIA!AD39&lt;&gt;"L",ASISTENCIA!AD39&lt;&gt;"J",ASISTENCIA!AD39&lt;&gt;"V",ASISTENCIA!AD39&lt;&gt;"F",ASISTENCIA!AD39&lt;&gt;""),SUMIF($F$13:$J$13,AJ$13,$F40:$J40),"")</f>
        <v/>
      </c>
      <c r="AK40" s="88" t="str">
        <f>IF(AND(LEN($D40)&gt;0,SUMIF($F$13:$J$13,AK$13,$F40:$J40)&gt;0,ASISTENCIA!AE39&lt;&gt;"X",ASISTENCIA!AE39&lt;&gt;"L",ASISTENCIA!AE39&lt;&gt;"J",ASISTENCIA!AE39&lt;&gt;"V",ASISTENCIA!AE39&lt;&gt;"F",ASISTENCIA!AE39&lt;&gt;""),SUMIF($F$13:$J$13,AK$13,$F40:$J40),"")</f>
        <v/>
      </c>
      <c r="AL40" s="88" t="str">
        <f>IF(AND(LEN($D40)&gt;0,SUMIF($F$13:$J$13,AL$13,$F40:$J40)&gt;0,ASISTENCIA!AF39&lt;&gt;"X",ASISTENCIA!AF39&lt;&gt;"L",ASISTENCIA!AF39&lt;&gt;"J",ASISTENCIA!AF39&lt;&gt;"V",ASISTENCIA!AF39&lt;&gt;"F",ASISTENCIA!AF39&lt;&gt;""),SUMIF($F$13:$J$13,AL$13,$F40:$J40),"")</f>
        <v/>
      </c>
      <c r="AM40" s="88" t="str">
        <f>IF(AND(LEN($D40)&gt;0,SUMIF($F$13:$J$13,AM$13,$F40:$J40)&gt;0,ASISTENCIA!AG39&lt;&gt;"X",ASISTENCIA!AG39&lt;&gt;"L",ASISTENCIA!AG39&lt;&gt;"J",ASISTENCIA!AG39&lt;&gt;"V",ASISTENCIA!AG39&lt;&gt;"F",ASISTENCIA!AG39&lt;&gt;""),SUMIF($F$13:$J$13,AM$13,$F40:$J40),"")</f>
        <v/>
      </c>
      <c r="AN40" s="88" t="str">
        <f>IF(AND(LEN($D40)&gt;0,SUMIF($F$13:$J$13,AN$13,$F40:$J40)&gt;0,ASISTENCIA!AH39&lt;&gt;"X",ASISTENCIA!AH39&lt;&gt;"L",ASISTENCIA!AH39&lt;&gt;"J",ASISTENCIA!AH39&lt;&gt;"V",ASISTENCIA!AH39&lt;&gt;"F",ASISTENCIA!AH39&lt;&gt;""),SUMIF($F$13:$J$13,AN$13,$F40:$J40),"")</f>
        <v/>
      </c>
      <c r="AO40" s="88" t="str">
        <f>IF(AND(LEN($D40)&gt;0,SUMIF($F$13:$J$13,AO$13,$F40:$J40)&gt;0,ASISTENCIA!AI39&lt;&gt;"X",ASISTENCIA!AI39&lt;&gt;"L",ASISTENCIA!AI39&lt;&gt;"J",ASISTENCIA!AI39&lt;&gt;"V",ASISTENCIA!AI39&lt;&gt;"F",ASISTENCIA!AI39&lt;&gt;""),SUMIF($F$13:$J$13,AO$13,$F40:$J40),"")</f>
        <v/>
      </c>
      <c r="AP40" s="88" t="str">
        <f>IF(AND(LEN($D40)&gt;0,SUMIF($F$13:$J$13,AP$13,$F40:$J40)&gt;0,ASISTENCIA!AJ39&lt;&gt;"X",ASISTENCIA!AJ39&lt;&gt;"L",ASISTENCIA!AJ39&lt;&gt;"J",ASISTENCIA!AJ39&lt;&gt;"V",ASISTENCIA!AJ39&lt;&gt;"F",ASISTENCIA!AJ39&lt;&gt;""),SUMIF($F$13:$J$13,AP$13,$F40:$J40),"")</f>
        <v/>
      </c>
      <c r="AQ40" s="88" t="str">
        <f>IF(AND(LEN($D40)&gt;0,SUMIF($F$13:$J$13,AQ$13,$F40:$J40)&gt;0,ASISTENCIA!AK39&lt;&gt;"X",ASISTENCIA!AK39&lt;&gt;"L",ASISTENCIA!AK39&lt;&gt;"J",ASISTENCIA!AK39&lt;&gt;"V",ASISTENCIA!AK39&lt;&gt;"F",ASISTENCIA!AK39&lt;&gt;""),SUMIF($F$13:$J$13,AQ$13,$F40:$J40),"")</f>
        <v/>
      </c>
      <c r="AR40" s="88" t="str">
        <f>IF(AND(LEN($D40)&gt;0,SUMIF($F$13:$J$13,AR$13,$F40:$J40)&gt;0,ASISTENCIA!AL39&lt;&gt;"X",ASISTENCIA!AL39&lt;&gt;"L",ASISTENCIA!AL39&lt;&gt;"J",ASISTENCIA!AL39&lt;&gt;"V",ASISTENCIA!AL39&lt;&gt;"F",ASISTENCIA!AL39&lt;&gt;""),SUMIF($F$13:$J$13,AR$13,$F40:$J40),"")</f>
        <v/>
      </c>
      <c r="AS40" s="88" t="str">
        <f>IF(AND(LEN($D40)&gt;0,SUMIF($F$13:$J$13,AS$13,$F40:$J40)&gt;0,ASISTENCIA!AM39&lt;&gt;"X",ASISTENCIA!AM39&lt;&gt;"L",ASISTENCIA!AM39&lt;&gt;"J",ASISTENCIA!AM39&lt;&gt;"V",ASISTENCIA!AM39&lt;&gt;"F",ASISTENCIA!AM39&lt;&gt;""),SUMIF($F$13:$J$13,AS$13,$F40:$J40),"")</f>
        <v/>
      </c>
      <c r="AT40" s="104" t="str">
        <f t="shared" si="3"/>
        <v/>
      </c>
      <c r="AU40" s="71"/>
      <c r="AV40" s="71"/>
      <c r="AW40" s="71"/>
      <c r="AX40" s="88" t="str">
        <f>IF(AND(LEN($D40)&gt;0,SUMIF($F$13:$J$13,AX$13,$F40:$J40)&gt;0,ASISTENCIA!AU39&lt;&gt;"X",ASISTENCIA!AU39&lt;&gt;"L",ASISTENCIA!AU39&lt;&gt;"J",ASISTENCIA!AU39&lt;&gt;"F"),SUMIF($F$13:$J$13,AX$13,$F40:$J40),"")</f>
        <v/>
      </c>
      <c r="AY40" s="88" t="str">
        <f>IF(AND(LEN($D40)&gt;0,SUMIF($F$13:$J$13,AY$13,$F40:$J40)&gt;0,ASISTENCIA!AV39&lt;&gt;"X",ASISTENCIA!AV39&lt;&gt;"L",ASISTENCIA!AV39&lt;&gt;"J",ASISTENCIA!AV39&lt;&gt;"F"),SUMIF($F$13:$J$13,AY$13,$F40:$J40),"")</f>
        <v/>
      </c>
      <c r="AZ40" s="88" t="str">
        <f>IF(AND(LEN($D40)&gt;0,SUMIF($F$13:$J$13,AZ$13,$F40:$J40)&gt;0,ASISTENCIA!AW39&lt;&gt;"X",ASISTENCIA!AW39&lt;&gt;"L",ASISTENCIA!AW39&lt;&gt;"J",ASISTENCIA!AW39&lt;&gt;"F"),SUMIF($F$13:$J$13,AZ$13,$F40:$J40),"")</f>
        <v/>
      </c>
      <c r="BA40" s="88" t="str">
        <f>IF(AND(LEN($D40)&gt;0,SUMIF($F$13:$J$13,BA$13,$F40:$J40)&gt;0,ASISTENCIA!AX39&lt;&gt;"X",ASISTENCIA!AX39&lt;&gt;"L",ASISTENCIA!AX39&lt;&gt;"J",ASISTENCIA!AX39&lt;&gt;"F"),SUMIF($F$13:$J$13,BA$13,$F40:$J40),"")</f>
        <v/>
      </c>
      <c r="BB40" s="88" t="str">
        <f>IF(AND(LEN($D40)&gt;0,SUMIF($F$13:$J$13,BB$13,$F40:$J40)&gt;0,ASISTENCIA!AY39&lt;&gt;"X",ASISTENCIA!AY39&lt;&gt;"L",ASISTENCIA!AY39&lt;&gt;"J",ASISTENCIA!AY39&lt;&gt;"F"),SUMIF($F$13:$J$13,BB$13,$F40:$J40),"")</f>
        <v/>
      </c>
      <c r="BC40" s="88" t="str">
        <f>IF(AND(LEN($D40)&gt;0,SUMIF($F$13:$J$13,BC$13,$F40:$J40)&gt;0,ASISTENCIA!AZ39&lt;&gt;"X",ASISTENCIA!AZ39&lt;&gt;"L",ASISTENCIA!AZ39&lt;&gt;"J",ASISTENCIA!AZ39&lt;&gt;"F"),SUMIF($F$13:$J$13,BC$13,$F40:$J40),"")</f>
        <v/>
      </c>
      <c r="BD40" s="88" t="str">
        <f>IF(AND(LEN($D40)&gt;0,SUMIF($F$13:$J$13,BD$13,$F40:$J40)&gt;0,ASISTENCIA!BA39&lt;&gt;"X",ASISTENCIA!BA39&lt;&gt;"L",ASISTENCIA!BA39&lt;&gt;"J",ASISTENCIA!BA39&lt;&gt;"F"),SUMIF($F$13:$J$13,BD$13,$F40:$J40),"")</f>
        <v/>
      </c>
      <c r="BE40" s="88" t="str">
        <f>IF(AND(LEN($D40)&gt;0,SUMIF($F$13:$J$13,BE$13,$F40:$J40)&gt;0,ASISTENCIA!BB39&lt;&gt;"X",ASISTENCIA!BB39&lt;&gt;"L",ASISTENCIA!BB39&lt;&gt;"J",ASISTENCIA!BB39&lt;&gt;"F"),SUMIF($F$13:$J$13,BE$13,$F40:$J40),"")</f>
        <v/>
      </c>
      <c r="BF40" s="88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88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88" t="str">
        <f>IF(AND(LEN($D40)&gt;0,SUMIF($F$13:$J$13,BH$13,$F40:$J40)&gt;0,ASISTENCIA!BE39&lt;&gt;"X",ASISTENCIA!BE39&lt;&gt;"L",ASISTENCIA!BE39&lt;&gt;"J",ASISTENCIA!BE39&lt;&gt;"F"),SUMIF($F$13:$J$13,BH$13,$F40:$J40),"")</f>
        <v/>
      </c>
      <c r="BI40" s="88" t="str">
        <f>IF(AND(LEN($D40)&gt;0,SUMIF($F$13:$J$13,BI$13,$F40:$J40)&gt;0,ASISTENCIA!BF39&lt;&gt;"X",ASISTENCIA!BF39&lt;&gt;"L",ASISTENCIA!BF39&lt;&gt;"J",ASISTENCIA!BF39&lt;&gt;"F"),SUMIF($F$13:$J$13,BI$13,$F40:$J40),"")</f>
        <v/>
      </c>
      <c r="BJ40" s="88" t="str">
        <f>IF(AND(LEN($D40)&gt;0,SUMIF($F$13:$J$13,BJ$13,$F40:$J40)&gt;0,ASISTENCIA!BG39&lt;&gt;"X",ASISTENCIA!BG39&lt;&gt;"L",ASISTENCIA!BG39&lt;&gt;"J",ASISTENCIA!BG39&lt;&gt;"F"),SUMIF($F$13:$J$13,BJ$13,$F40:$J40),"")</f>
        <v/>
      </c>
      <c r="BK40" s="88" t="str">
        <f>IF(AND(LEN($D40)&gt;0,SUMIF($F$13:$J$13,BK$13,$F40:$J40)&gt;0,ASISTENCIA!BH39&lt;&gt;"X",ASISTENCIA!BH39&lt;&gt;"L",ASISTENCIA!BH39&lt;&gt;"J",ASISTENCIA!BH39&lt;&gt;"F"),SUMIF($F$13:$J$13,BK$13,$F40:$J40),"")</f>
        <v/>
      </c>
      <c r="BL40" s="88" t="str">
        <f>IF(AND(LEN($D40)&gt;0,SUMIF($F$13:$J$13,BL$13,$F40:$J40)&gt;0,ASISTENCIA!BI39&lt;&gt;"X",ASISTENCIA!BI39&lt;&gt;"L",ASISTENCIA!BI39&lt;&gt;"J",ASISTENCIA!BI39&lt;&gt;"F"),SUMIF($F$13:$J$13,BL$13,$F40:$J40),"")</f>
        <v/>
      </c>
      <c r="BM40" s="88" t="str">
        <f>IF(AND(LEN($D40)&gt;0,SUMIF($F$13:$J$13,BM$13,$F40:$J40)&gt;0,ASISTENCIA!BJ39&lt;&gt;"X",ASISTENCIA!BJ39&lt;&gt;"L",ASISTENCIA!BJ39&lt;&gt;"J",ASISTENCIA!BJ39&lt;&gt;"F"),SUMIF($F$13:$J$13,BM$13,$F40:$J40),"")</f>
        <v/>
      </c>
      <c r="BN40" s="88" t="str">
        <f>IF(AND(LEN($D40)&gt;0,SUMIF($F$13:$J$13,BN$13,$F40:$J40)&gt;0,ASISTENCIA!BK39&lt;&gt;"X",ASISTENCIA!BK39&lt;&gt;"L",ASISTENCIA!BK39&lt;&gt;"J",ASISTENCIA!BK39&lt;&gt;"F"),SUMIF($F$13:$J$13,BN$13,$F40:$J40),"")</f>
        <v/>
      </c>
      <c r="BO40" s="88" t="str">
        <f>IF(AND(LEN($D40)&gt;0,SUMIF($F$13:$J$13,BO$13,$F40:$J40)&gt;0,ASISTENCIA!BL39&lt;&gt;"X",ASISTENCIA!BL39&lt;&gt;"L",ASISTENCIA!BL39&lt;&gt;"J",ASISTENCIA!BL39&lt;&gt;"F"),SUMIF($F$13:$J$13,BO$13,$F40:$J40),"")</f>
        <v/>
      </c>
      <c r="BP40" s="88" t="str">
        <f>IF(AND(LEN($D40)&gt;0,SUMIF($F$13:$J$13,BP$13,$F40:$J40)&gt;0,ASISTENCIA!BM39&lt;&gt;"X",ASISTENCIA!BM39&lt;&gt;"L",ASISTENCIA!BM39&lt;&gt;"J",ASISTENCIA!BM39&lt;&gt;"F"),SUMIF($F$13:$J$13,BP$13,$F40:$J40),"")</f>
        <v/>
      </c>
      <c r="BQ40" s="88" t="str">
        <f>IF(AND(LEN($D40)&gt;0,SUMIF($F$13:$J$13,BQ$13,$F40:$J40)&gt;0,ASISTENCIA!BN39&lt;&gt;"X",ASISTENCIA!BN39&lt;&gt;"L",ASISTENCIA!BN39&lt;&gt;"J",ASISTENCIA!BN39&lt;&gt;"F"),SUMIF($F$13:$J$13,BQ$13,$F40:$J40),"")</f>
        <v/>
      </c>
      <c r="BR40" s="88" t="str">
        <f>IF(AND(LEN($D40)&gt;0,SUMIF($F$13:$J$13,BR$13,$F40:$J40)&gt;0,ASISTENCIA!BO39&lt;&gt;"X",ASISTENCIA!BO39&lt;&gt;"L",ASISTENCIA!BO39&lt;&gt;"J",ASISTENCIA!BO39&lt;&gt;"F"),SUMIF($F$13:$J$13,BR$13,$F40:$J40),"")</f>
        <v/>
      </c>
      <c r="BS40" s="88" t="str">
        <f>IF(AND(LEN($D40)&gt;0,SUMIF($F$13:$J$13,BS$13,$F40:$J40)&gt;0,ASISTENCIA!BP39&lt;&gt;"X",ASISTENCIA!BP39&lt;&gt;"L",ASISTENCIA!BP39&lt;&gt;"J",ASISTENCIA!BP39&lt;&gt;"F"),SUMIF($F$13:$J$13,BS$13,$F40:$J40),"")</f>
        <v/>
      </c>
      <c r="BT40" s="88" t="str">
        <f>IF(AND(LEN($D40)&gt;0,SUMIF($F$13:$J$13,BT$13,$F40:$J40)&gt;0,ASISTENCIA!BQ39&lt;&gt;"X",ASISTENCIA!BQ39&lt;&gt;"L",ASISTENCIA!BQ39&lt;&gt;"J",ASISTENCIA!BQ39&lt;&gt;"F"),SUMIF($F$13:$J$13,BT$13,$F40:$J40),"")</f>
        <v/>
      </c>
      <c r="BU40" s="88" t="str">
        <f>IF(AND(LEN($D40)&gt;0,SUMIF($F$13:$J$13,BU$13,$F40:$J40)&gt;0,ASISTENCIA!BR39&lt;&gt;"X",ASISTENCIA!BR39&lt;&gt;"L",ASISTENCIA!BR39&lt;&gt;"J",ASISTENCIA!BR39&lt;&gt;"F"),SUMIF($F$13:$J$13,BU$13,$F40:$J40),"")</f>
        <v/>
      </c>
      <c r="BV40" s="88" t="str">
        <f>IF(AND(LEN($D40)&gt;0,SUMIF($F$13:$J$13,BV$13,$F40:$J40)&gt;0,ASISTENCIA!BS39&lt;&gt;"X",ASISTENCIA!BS39&lt;&gt;"L",ASISTENCIA!BS39&lt;&gt;"J",ASISTENCIA!BS39&lt;&gt;"F"),SUMIF($F$13:$J$13,BV$13,$F40:$J40),"")</f>
        <v/>
      </c>
      <c r="BW40" s="88" t="str">
        <f>IF(AND(LEN($D40)&gt;0,SUMIF($F$13:$J$13,BW$13,$F40:$J40)&gt;0,ASISTENCIA!BT39&lt;&gt;"X",ASISTENCIA!BT39&lt;&gt;"L",ASISTENCIA!BT39&lt;&gt;"J",ASISTENCIA!BT39&lt;&gt;"F"),SUMIF($F$13:$J$13,BW$13,$F40:$J40),"")</f>
        <v/>
      </c>
      <c r="BX40" s="88" t="str">
        <f>IF(AND(LEN($D40)&gt;0,SUMIF($F$13:$J$13,BX$13,$F40:$J40)&gt;0,ASISTENCIA!BU39&lt;&gt;"X",ASISTENCIA!BU39&lt;&gt;"L",ASISTENCIA!BU39&lt;&gt;"J",ASISTENCIA!BU39&lt;&gt;"F"),SUMIF($F$13:$J$13,BX$13,$F40:$J40),"")</f>
        <v/>
      </c>
      <c r="BY40" s="88" t="str">
        <f>IF(AND(LEN($D40)&gt;0,SUMIF($F$13:$J$13,BY$13,$F40:$J40)&gt;0,ASISTENCIA!BV39&lt;&gt;"X",ASISTENCIA!BV39&lt;&gt;"L",ASISTENCIA!BV39&lt;&gt;"J",ASISTENCIA!BV39&lt;&gt;"F"),SUMIF($F$13:$J$13,BY$13,$F40:$J40),"")</f>
        <v/>
      </c>
      <c r="BZ40" s="88" t="str">
        <f>IF(AND(LEN($D40)&gt;0,SUMIF($F$13:$J$13,BZ$13,$F40:$J40)&gt;0,ASISTENCIA!BW39&lt;&gt;"X",ASISTENCIA!BW39&lt;&gt;"L",ASISTENCIA!BW39&lt;&gt;"J",ASISTENCIA!BW39&lt;&gt;"F"),SUMIF($F$13:$J$13,BZ$13,$F40:$J40),"")</f>
        <v/>
      </c>
      <c r="CA40" s="88" t="str">
        <f>IF(AND(LEN($D40)&gt;0,SUMIF($F$13:$J$13,CA$13,$F40:$J40)&gt;0,ASISTENCIA!BX39&lt;&gt;"X",ASISTENCIA!BX39&lt;&gt;"L",ASISTENCIA!BX39&lt;&gt;"J",ASISTENCIA!BX39&lt;&gt;"F"),SUMIF($F$13:$J$13,CA$13,$F40:$J40),"")</f>
        <v/>
      </c>
      <c r="CB40" s="88" t="str">
        <f>IF(AND(LEN($D40)&gt;0,SUMIF($F$13:$J$13,CB$13,$F40:$J40)&gt;0,ASISTENCIA!BY39&lt;&gt;"X",ASISTENCIA!BY39&lt;&gt;"L",ASISTENCIA!BY39&lt;&gt;"J",ASISTENCIA!BY39&lt;&gt;"F"),SUMIF($F$13:$J$13,CB$13,$F40:$J40),"")</f>
        <v/>
      </c>
      <c r="CC40" s="104" t="e">
        <f t="shared" si="4"/>
        <v>#REF!</v>
      </c>
      <c r="CD40" s="71"/>
    </row>
    <row r="41" spans="1:82" ht="12.75" customHeight="1">
      <c r="A41" s="60" t="str">
        <f t="shared" si="5"/>
        <v/>
      </c>
      <c r="B41" s="61" t="str">
        <f>IF(LEN(C41)&gt;0,VLOOKUP($O$4,DATA!$A$1:$S$1,2,FALSE),"")</f>
        <v/>
      </c>
      <c r="C41" s="62" t="str">
        <f t="shared" si="0"/>
        <v/>
      </c>
      <c r="D41" s="63" t="str">
        <f>IF(LEN(ASISTENCIA!E40)&gt;0,ASISTENCIA!E40,"")</f>
        <v/>
      </c>
      <c r="E41" s="64" t="str">
        <f>IF(LEN(D41)&gt;0,ASISTENCIA!F40,"")</f>
        <v/>
      </c>
      <c r="F41" s="65"/>
      <c r="G41" s="65"/>
      <c r="H41" s="65"/>
      <c r="I41" s="65"/>
      <c r="J41" s="65"/>
      <c r="K41" s="88" t="str">
        <f t="shared" si="1"/>
        <v/>
      </c>
      <c r="L41" s="91"/>
      <c r="M41" s="88"/>
      <c r="N41" s="88" t="e">
        <f t="shared" si="2"/>
        <v>#REF!</v>
      </c>
      <c r="O41" s="88" t="str">
        <f>IF(AND(LEN($D41)&gt;0,SUMIF($F$13:$J$13,O$13,$F41:$J41)&gt;0,ASISTENCIA!I40&lt;&gt;"X",ASISTENCIA!I40&lt;&gt;"L",ASISTENCIA!I40&lt;&gt;"J",ASISTENCIA!I40&lt;&gt;"V",ASISTENCIA!I40&lt;&gt;"F",ASISTENCIA!I40&lt;&gt;""),SUMIF($F$13:$J$13,O$13,$F41:$J41),"")</f>
        <v/>
      </c>
      <c r="P41" s="88" t="str">
        <f>IF(AND(LEN($D41)&gt;0,SUMIF($F$13:$J$13,P$13,$F41:$J41)&gt;0,ASISTENCIA!J40&lt;&gt;"X",ASISTENCIA!J40&lt;&gt;"L",ASISTENCIA!J40&lt;&gt;"J",ASISTENCIA!J40&lt;&gt;"V",ASISTENCIA!J40&lt;&gt;"F",ASISTENCIA!J40&lt;&gt;""),SUMIF($F$13:$J$13,P$13,$F41:$J41),"")</f>
        <v/>
      </c>
      <c r="Q41" s="88" t="str">
        <f>IF(AND(LEN($D41)&gt;0,SUMIF($F$13:$J$13,Q$13,$F41:$J41)&gt;0,ASISTENCIA!K40&lt;&gt;"X",ASISTENCIA!K40&lt;&gt;"L",ASISTENCIA!K40&lt;&gt;"J",ASISTENCIA!K40&lt;&gt;"V",ASISTENCIA!K40&lt;&gt;"F",ASISTENCIA!K40&lt;&gt;""),SUMIF($F$13:$J$13,Q$13,$F41:$J41),"")</f>
        <v/>
      </c>
      <c r="R41" s="88" t="str">
        <f>IF(AND(LEN($D41)&gt;0,SUMIF($F$13:$J$13,R$13,$F41:$J41)&gt;0,ASISTENCIA!L40&lt;&gt;"X",ASISTENCIA!L40&lt;&gt;"L",ASISTENCIA!L40&lt;&gt;"J",ASISTENCIA!L40&lt;&gt;"V",ASISTENCIA!L40&lt;&gt;"F",ASISTENCIA!L40&lt;&gt;""),SUMIF($F$13:$J$13,R$13,$F41:$J41),"")</f>
        <v/>
      </c>
      <c r="S41" s="88" t="str">
        <f>IF(AND(LEN($D41)&gt;0,SUMIF($F$13:$J$13,S$13,$F41:$J41)&gt;0,ASISTENCIA!M40&lt;&gt;"X",ASISTENCIA!M40&lt;&gt;"L",ASISTENCIA!M40&lt;&gt;"J",ASISTENCIA!M40&lt;&gt;"V",ASISTENCIA!M40&lt;&gt;"F",ASISTENCIA!M40&lt;&gt;""),SUMIF($F$13:$J$13,S$13,$F41:$J41),"")</f>
        <v/>
      </c>
      <c r="T41" s="88" t="str">
        <f>IF(AND(LEN($D41)&gt;0,SUMIF($F$13:$J$13,T$13,$F41:$J41)&gt;0,ASISTENCIA!N40&lt;&gt;"X",ASISTENCIA!N40&lt;&gt;"L",ASISTENCIA!N40&lt;&gt;"J",ASISTENCIA!N40&lt;&gt;"V",ASISTENCIA!N40&lt;&gt;"F",ASISTENCIA!N40&lt;&gt;""),SUMIF($F$13:$J$13,T$13,$F41:$J41),"")</f>
        <v/>
      </c>
      <c r="U41" s="88" t="str">
        <f>IF(AND(LEN($D41)&gt;0,SUMIF($F$13:$J$13,U$13,$F41:$J41)&gt;0,ASISTENCIA!O40&lt;&gt;"X",ASISTENCIA!O40&lt;&gt;"L",ASISTENCIA!O40&lt;&gt;"J",ASISTENCIA!O40&lt;&gt;"V",ASISTENCIA!O40&lt;&gt;"F",ASISTENCIA!O40&lt;&gt;""),SUMIF($F$13:$J$13,U$13,$F41:$J41),"")</f>
        <v/>
      </c>
      <c r="V41" s="88" t="str">
        <f>IF(AND(LEN($D41)&gt;0,SUMIF($F$13:$J$13,V$13,$F41:$J41)&gt;0,ASISTENCIA!P40&lt;&gt;"X",ASISTENCIA!P40&lt;&gt;"L",ASISTENCIA!P40&lt;&gt;"J",ASISTENCIA!P40&lt;&gt;"V",ASISTENCIA!P40&lt;&gt;"F",ASISTENCIA!P40&lt;&gt;""),SUMIF($F$13:$J$13,V$13,$F41:$J41),"")</f>
        <v/>
      </c>
      <c r="W41" s="88" t="str">
        <f>IF(AND(LEN($D41)&gt;0,SUMIF($F$13:$J$13,W$13,$F41:$J41)&gt;0,ASISTENCIA!Q40&lt;&gt;"X",ASISTENCIA!Q40&lt;&gt;"L",ASISTENCIA!Q40&lt;&gt;"J",ASISTENCIA!Q40&lt;&gt;"V",ASISTENCIA!Q40&lt;&gt;"F",ASISTENCIA!Q40&lt;&gt;""),SUMIF($F$13:$J$13,W$13,$F41:$J41),"")</f>
        <v/>
      </c>
      <c r="X41" s="88" t="str">
        <f>IF(AND(LEN($D41)&gt;0,SUMIF($F$13:$J$13,X$13,$F41:$J41)&gt;0,ASISTENCIA!R40&lt;&gt;"X",ASISTENCIA!R40&lt;&gt;"L",ASISTENCIA!R40&lt;&gt;"J",ASISTENCIA!R40&lt;&gt;"V",ASISTENCIA!R40&lt;&gt;"F",ASISTENCIA!R40&lt;&gt;""),SUMIF($F$13:$J$13,X$13,$F41:$J41),"")</f>
        <v/>
      </c>
      <c r="Y41" s="88" t="str">
        <f>IF(AND(LEN($D41)&gt;0,SUMIF($F$13:$J$13,Y$13,$F41:$J41)&gt;0,ASISTENCIA!S40&lt;&gt;"X",ASISTENCIA!S40&lt;&gt;"L",ASISTENCIA!S40&lt;&gt;"J",ASISTENCIA!S40&lt;&gt;"V",ASISTENCIA!S40&lt;&gt;"F",ASISTENCIA!S40&lt;&gt;""),SUMIF($F$13:$J$13,Y$13,$F41:$J41),"")</f>
        <v/>
      </c>
      <c r="Z41" s="88" t="str">
        <f>IF(AND(LEN($D41)&gt;0,SUMIF($F$13:$J$13,Z$13,$F41:$J41)&gt;0,ASISTENCIA!T40&lt;&gt;"X",ASISTENCIA!T40&lt;&gt;"L",ASISTENCIA!T40&lt;&gt;"J",ASISTENCIA!T40&lt;&gt;"V",ASISTENCIA!T40&lt;&gt;"F",ASISTENCIA!T40&lt;&gt;""),SUMIF($F$13:$J$13,Z$13,$F41:$J41),"")</f>
        <v/>
      </c>
      <c r="AA41" s="88" t="str">
        <f>IF(AND(LEN($D41)&gt;0,SUMIF($F$13:$J$13,AA$13,$F41:$J41)&gt;0,ASISTENCIA!U40&lt;&gt;"X",ASISTENCIA!U40&lt;&gt;"L",ASISTENCIA!U40&lt;&gt;"J",ASISTENCIA!U40&lt;&gt;"V",ASISTENCIA!U40&lt;&gt;"F",ASISTENCIA!U40&lt;&gt;""),SUMIF($F$13:$J$13,AA$13,$F41:$J41),"")</f>
        <v/>
      </c>
      <c r="AB41" s="88" t="str">
        <f>IF(AND(LEN($D41)&gt;0,SUMIF($F$13:$J$13,AB$13,$F41:$J41)&gt;0,ASISTENCIA!V40&lt;&gt;"X",ASISTENCIA!V40&lt;&gt;"L",ASISTENCIA!V40&lt;&gt;"J",ASISTENCIA!V40&lt;&gt;"V",ASISTENCIA!V40&lt;&gt;"F",ASISTENCIA!V40&lt;&gt;""),SUMIF($F$13:$J$13,AB$13,$F41:$J41),"")</f>
        <v/>
      </c>
      <c r="AC41" s="88" t="str">
        <f>IF(AND(LEN($D41)&gt;0,SUMIF($F$13:$J$13,AC$13,$F41:$J41)&gt;0,ASISTENCIA!W40&lt;&gt;"X",ASISTENCIA!W40&lt;&gt;"L",ASISTENCIA!W40&lt;&gt;"J",ASISTENCIA!W40&lt;&gt;"V",ASISTENCIA!W40&lt;&gt;"F",ASISTENCIA!W40&lt;&gt;""),SUMIF($F$13:$J$13,AC$13,$F41:$J41),"")</f>
        <v/>
      </c>
      <c r="AD41" s="88" t="str">
        <f>IF(AND(LEN($D41)&gt;0,SUMIF($F$13:$J$13,AD$13,$F41:$J41)&gt;0,ASISTENCIA!X40&lt;&gt;"X",ASISTENCIA!X40&lt;&gt;"L",ASISTENCIA!X40&lt;&gt;"J",ASISTENCIA!X40&lt;&gt;"V",ASISTENCIA!X40&lt;&gt;"F",ASISTENCIA!X40&lt;&gt;""),SUMIF($F$13:$J$13,AD$13,$F41:$J41),"")</f>
        <v/>
      </c>
      <c r="AE41" s="88" t="str">
        <f>IF(AND(LEN($D41)&gt;0,SUMIF($F$13:$J$13,AE$13,$F41:$J41)&gt;0,ASISTENCIA!Y40&lt;&gt;"X",ASISTENCIA!Y40&lt;&gt;"L",ASISTENCIA!Y40&lt;&gt;"J",ASISTENCIA!Y40&lt;&gt;"V",ASISTENCIA!Y40&lt;&gt;"F",ASISTENCIA!Y40&lt;&gt;""),SUMIF($F$13:$J$13,AE$13,$F41:$J41),"")</f>
        <v/>
      </c>
      <c r="AF41" s="88" t="str">
        <f>IF(AND(LEN($D41)&gt;0,SUMIF($F$13:$J$13,AF$13,$F41:$J41)&gt;0,ASISTENCIA!Z40&lt;&gt;"X",ASISTENCIA!Z40&lt;&gt;"L",ASISTENCIA!Z40&lt;&gt;"J",ASISTENCIA!Z40&lt;&gt;"V",ASISTENCIA!Z40&lt;&gt;"F",ASISTENCIA!Z40&lt;&gt;""),SUMIF($F$13:$J$13,AF$13,$F41:$J41),"")</f>
        <v/>
      </c>
      <c r="AG41" s="88" t="str">
        <f>IF(AND(LEN($D41)&gt;0,SUMIF($F$13:$J$13,AG$13,$F41:$J41)&gt;0,ASISTENCIA!AA40&lt;&gt;"X",ASISTENCIA!AA40&lt;&gt;"L",ASISTENCIA!AA40&lt;&gt;"J",ASISTENCIA!AA40&lt;&gt;"V",ASISTENCIA!AA40&lt;&gt;"F",ASISTENCIA!AA40&lt;&gt;""),SUMIF($F$13:$J$13,AG$13,$F41:$J41),"")</f>
        <v/>
      </c>
      <c r="AH41" s="88" t="str">
        <f>IF(AND(LEN($D41)&gt;0,SUMIF($F$13:$J$13,AH$13,$F41:$J41)&gt;0,ASISTENCIA!AB40&lt;&gt;"X",ASISTENCIA!AB40&lt;&gt;"L",ASISTENCIA!AB40&lt;&gt;"J",ASISTENCIA!AB40&lt;&gt;"V",ASISTENCIA!AB40&lt;&gt;"F",ASISTENCIA!AB40&lt;&gt;""),SUMIF($F$13:$J$13,AH$13,$F41:$J41),"")</f>
        <v/>
      </c>
      <c r="AI41" s="88" t="str">
        <f>IF(AND(LEN($D41)&gt;0,SUMIF($F$13:$J$13,AI$13,$F41:$J41)&gt;0,ASISTENCIA!AC40&lt;&gt;"X",ASISTENCIA!AC40&lt;&gt;"L",ASISTENCIA!AC40&lt;&gt;"J",ASISTENCIA!AC40&lt;&gt;"V",ASISTENCIA!AC40&lt;&gt;"F",ASISTENCIA!AC40&lt;&gt;""),SUMIF($F$13:$J$13,AI$13,$F41:$J41),"")</f>
        <v/>
      </c>
      <c r="AJ41" s="88" t="str">
        <f>IF(AND(LEN($D41)&gt;0,SUMIF($F$13:$J$13,AJ$13,$F41:$J41)&gt;0,ASISTENCIA!AD40&lt;&gt;"X",ASISTENCIA!AD40&lt;&gt;"L",ASISTENCIA!AD40&lt;&gt;"J",ASISTENCIA!AD40&lt;&gt;"V",ASISTENCIA!AD40&lt;&gt;"F",ASISTENCIA!AD40&lt;&gt;""),SUMIF($F$13:$J$13,AJ$13,$F41:$J41),"")</f>
        <v/>
      </c>
      <c r="AK41" s="88" t="str">
        <f>IF(AND(LEN($D41)&gt;0,SUMIF($F$13:$J$13,AK$13,$F41:$J41)&gt;0,ASISTENCIA!AE40&lt;&gt;"X",ASISTENCIA!AE40&lt;&gt;"L",ASISTENCIA!AE40&lt;&gt;"J",ASISTENCIA!AE40&lt;&gt;"V",ASISTENCIA!AE40&lt;&gt;"F",ASISTENCIA!AE40&lt;&gt;""),SUMIF($F$13:$J$13,AK$13,$F41:$J41),"")</f>
        <v/>
      </c>
      <c r="AL41" s="88" t="str">
        <f>IF(AND(LEN($D41)&gt;0,SUMIF($F$13:$J$13,AL$13,$F41:$J41)&gt;0,ASISTENCIA!AF40&lt;&gt;"X",ASISTENCIA!AF40&lt;&gt;"L",ASISTENCIA!AF40&lt;&gt;"J",ASISTENCIA!AF40&lt;&gt;"V",ASISTENCIA!AF40&lt;&gt;"F",ASISTENCIA!AF40&lt;&gt;""),SUMIF($F$13:$J$13,AL$13,$F41:$J41),"")</f>
        <v/>
      </c>
      <c r="AM41" s="88" t="str">
        <f>IF(AND(LEN($D41)&gt;0,SUMIF($F$13:$J$13,AM$13,$F41:$J41)&gt;0,ASISTENCIA!AG40&lt;&gt;"X",ASISTENCIA!AG40&lt;&gt;"L",ASISTENCIA!AG40&lt;&gt;"J",ASISTENCIA!AG40&lt;&gt;"V",ASISTENCIA!AG40&lt;&gt;"F",ASISTENCIA!AG40&lt;&gt;""),SUMIF($F$13:$J$13,AM$13,$F41:$J41),"")</f>
        <v/>
      </c>
      <c r="AN41" s="88" t="str">
        <f>IF(AND(LEN($D41)&gt;0,SUMIF($F$13:$J$13,AN$13,$F41:$J41)&gt;0,ASISTENCIA!AH40&lt;&gt;"X",ASISTENCIA!AH40&lt;&gt;"L",ASISTENCIA!AH40&lt;&gt;"J",ASISTENCIA!AH40&lt;&gt;"V",ASISTENCIA!AH40&lt;&gt;"F",ASISTENCIA!AH40&lt;&gt;""),SUMIF($F$13:$J$13,AN$13,$F41:$J41),"")</f>
        <v/>
      </c>
      <c r="AO41" s="88" t="str">
        <f>IF(AND(LEN($D41)&gt;0,SUMIF($F$13:$J$13,AO$13,$F41:$J41)&gt;0,ASISTENCIA!AI40&lt;&gt;"X",ASISTENCIA!AI40&lt;&gt;"L",ASISTENCIA!AI40&lt;&gt;"J",ASISTENCIA!AI40&lt;&gt;"V",ASISTENCIA!AI40&lt;&gt;"F",ASISTENCIA!AI40&lt;&gt;""),SUMIF($F$13:$J$13,AO$13,$F41:$J41),"")</f>
        <v/>
      </c>
      <c r="AP41" s="88" t="str">
        <f>IF(AND(LEN($D41)&gt;0,SUMIF($F$13:$J$13,AP$13,$F41:$J41)&gt;0,ASISTENCIA!AJ40&lt;&gt;"X",ASISTENCIA!AJ40&lt;&gt;"L",ASISTENCIA!AJ40&lt;&gt;"J",ASISTENCIA!AJ40&lt;&gt;"V",ASISTENCIA!AJ40&lt;&gt;"F",ASISTENCIA!AJ40&lt;&gt;""),SUMIF($F$13:$J$13,AP$13,$F41:$J41),"")</f>
        <v/>
      </c>
      <c r="AQ41" s="88" t="str">
        <f>IF(AND(LEN($D41)&gt;0,SUMIF($F$13:$J$13,AQ$13,$F41:$J41)&gt;0,ASISTENCIA!AK40&lt;&gt;"X",ASISTENCIA!AK40&lt;&gt;"L",ASISTENCIA!AK40&lt;&gt;"J",ASISTENCIA!AK40&lt;&gt;"V",ASISTENCIA!AK40&lt;&gt;"F",ASISTENCIA!AK40&lt;&gt;""),SUMIF($F$13:$J$13,AQ$13,$F41:$J41),"")</f>
        <v/>
      </c>
      <c r="AR41" s="88" t="str">
        <f>IF(AND(LEN($D41)&gt;0,SUMIF($F$13:$J$13,AR$13,$F41:$J41)&gt;0,ASISTENCIA!AL40&lt;&gt;"X",ASISTENCIA!AL40&lt;&gt;"L",ASISTENCIA!AL40&lt;&gt;"J",ASISTENCIA!AL40&lt;&gt;"V",ASISTENCIA!AL40&lt;&gt;"F",ASISTENCIA!AL40&lt;&gt;""),SUMIF($F$13:$J$13,AR$13,$F41:$J41),"")</f>
        <v/>
      </c>
      <c r="AS41" s="88" t="str">
        <f>IF(AND(LEN($D41)&gt;0,SUMIF($F$13:$J$13,AS$13,$F41:$J41)&gt;0,ASISTENCIA!AM40&lt;&gt;"X",ASISTENCIA!AM40&lt;&gt;"L",ASISTENCIA!AM40&lt;&gt;"J",ASISTENCIA!AM40&lt;&gt;"V",ASISTENCIA!AM40&lt;&gt;"F",ASISTENCIA!AM40&lt;&gt;""),SUMIF($F$13:$J$13,AS$13,$F41:$J41),"")</f>
        <v/>
      </c>
      <c r="AT41" s="104" t="str">
        <f t="shared" si="3"/>
        <v/>
      </c>
      <c r="AU41" s="71"/>
      <c r="AV41" s="71"/>
      <c r="AW41" s="71"/>
      <c r="AX41" s="88" t="str">
        <f>IF(AND(LEN($D41)&gt;0,SUMIF($F$13:$J$13,AX$13,$F41:$J41)&gt;0,ASISTENCIA!AU40&lt;&gt;"X",ASISTENCIA!AU40&lt;&gt;"L",ASISTENCIA!AU40&lt;&gt;"J",ASISTENCIA!AU40&lt;&gt;"F"),SUMIF($F$13:$J$13,AX$13,$F41:$J41),"")</f>
        <v/>
      </c>
      <c r="AY41" s="88" t="str">
        <f>IF(AND(LEN($D41)&gt;0,SUMIF($F$13:$J$13,AY$13,$F41:$J41)&gt;0,ASISTENCIA!AV40&lt;&gt;"X",ASISTENCIA!AV40&lt;&gt;"L",ASISTENCIA!AV40&lt;&gt;"J",ASISTENCIA!AV40&lt;&gt;"F"),SUMIF($F$13:$J$13,AY$13,$F41:$J41),"")</f>
        <v/>
      </c>
      <c r="AZ41" s="88" t="str">
        <f>IF(AND(LEN($D41)&gt;0,SUMIF($F$13:$J$13,AZ$13,$F41:$J41)&gt;0,ASISTENCIA!AW40&lt;&gt;"X",ASISTENCIA!AW40&lt;&gt;"L",ASISTENCIA!AW40&lt;&gt;"J",ASISTENCIA!AW40&lt;&gt;"F"),SUMIF($F$13:$J$13,AZ$13,$F41:$J41),"")</f>
        <v/>
      </c>
      <c r="BA41" s="88" t="str">
        <f>IF(AND(LEN($D41)&gt;0,SUMIF($F$13:$J$13,BA$13,$F41:$J41)&gt;0,ASISTENCIA!AX40&lt;&gt;"X",ASISTENCIA!AX40&lt;&gt;"L",ASISTENCIA!AX40&lt;&gt;"J",ASISTENCIA!AX40&lt;&gt;"F"),SUMIF($F$13:$J$13,BA$13,$F41:$J41),"")</f>
        <v/>
      </c>
      <c r="BB41" s="88" t="str">
        <f>IF(AND(LEN($D41)&gt;0,SUMIF($F$13:$J$13,BB$13,$F41:$J41)&gt;0,ASISTENCIA!AY40&lt;&gt;"X",ASISTENCIA!AY40&lt;&gt;"L",ASISTENCIA!AY40&lt;&gt;"J",ASISTENCIA!AY40&lt;&gt;"F"),SUMIF($F$13:$J$13,BB$13,$F41:$J41),"")</f>
        <v/>
      </c>
      <c r="BC41" s="88" t="str">
        <f>IF(AND(LEN($D41)&gt;0,SUMIF($F$13:$J$13,BC$13,$F41:$J41)&gt;0,ASISTENCIA!AZ40&lt;&gt;"X",ASISTENCIA!AZ40&lt;&gt;"L",ASISTENCIA!AZ40&lt;&gt;"J",ASISTENCIA!AZ40&lt;&gt;"F"),SUMIF($F$13:$J$13,BC$13,$F41:$J41),"")</f>
        <v/>
      </c>
      <c r="BD41" s="88" t="str">
        <f>IF(AND(LEN($D41)&gt;0,SUMIF($F$13:$J$13,BD$13,$F41:$J41)&gt;0,ASISTENCIA!BA40&lt;&gt;"X",ASISTENCIA!BA40&lt;&gt;"L",ASISTENCIA!BA40&lt;&gt;"J",ASISTENCIA!BA40&lt;&gt;"F"),SUMIF($F$13:$J$13,BD$13,$F41:$J41),"")</f>
        <v/>
      </c>
      <c r="BE41" s="88" t="str">
        <f>IF(AND(LEN($D41)&gt;0,SUMIF($F$13:$J$13,BE$13,$F41:$J41)&gt;0,ASISTENCIA!BB40&lt;&gt;"X",ASISTENCIA!BB40&lt;&gt;"L",ASISTENCIA!BB40&lt;&gt;"J",ASISTENCIA!BB40&lt;&gt;"F"),SUMIF($F$13:$J$13,BE$13,$F41:$J41),"")</f>
        <v/>
      </c>
      <c r="BF41" s="88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88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88" t="str">
        <f>IF(AND(LEN($D41)&gt;0,SUMIF($F$13:$J$13,BH$13,$F41:$J41)&gt;0,ASISTENCIA!BE40&lt;&gt;"X",ASISTENCIA!BE40&lt;&gt;"L",ASISTENCIA!BE40&lt;&gt;"J",ASISTENCIA!BE40&lt;&gt;"F"),SUMIF($F$13:$J$13,BH$13,$F41:$J41),"")</f>
        <v/>
      </c>
      <c r="BI41" s="88" t="str">
        <f>IF(AND(LEN($D41)&gt;0,SUMIF($F$13:$J$13,BI$13,$F41:$J41)&gt;0,ASISTENCIA!BF40&lt;&gt;"X",ASISTENCIA!BF40&lt;&gt;"L",ASISTENCIA!BF40&lt;&gt;"J",ASISTENCIA!BF40&lt;&gt;"F"),SUMIF($F$13:$J$13,BI$13,$F41:$J41),"")</f>
        <v/>
      </c>
      <c r="BJ41" s="88" t="str">
        <f>IF(AND(LEN($D41)&gt;0,SUMIF($F$13:$J$13,BJ$13,$F41:$J41)&gt;0,ASISTENCIA!BG40&lt;&gt;"X",ASISTENCIA!BG40&lt;&gt;"L",ASISTENCIA!BG40&lt;&gt;"J",ASISTENCIA!BG40&lt;&gt;"F"),SUMIF($F$13:$J$13,BJ$13,$F41:$J41),"")</f>
        <v/>
      </c>
      <c r="BK41" s="88" t="str">
        <f>IF(AND(LEN($D41)&gt;0,SUMIF($F$13:$J$13,BK$13,$F41:$J41)&gt;0,ASISTENCIA!BH40&lt;&gt;"X",ASISTENCIA!BH40&lt;&gt;"L",ASISTENCIA!BH40&lt;&gt;"J",ASISTENCIA!BH40&lt;&gt;"F"),SUMIF($F$13:$J$13,BK$13,$F41:$J41),"")</f>
        <v/>
      </c>
      <c r="BL41" s="88" t="str">
        <f>IF(AND(LEN($D41)&gt;0,SUMIF($F$13:$J$13,BL$13,$F41:$J41)&gt;0,ASISTENCIA!BI40&lt;&gt;"X",ASISTENCIA!BI40&lt;&gt;"L",ASISTENCIA!BI40&lt;&gt;"J",ASISTENCIA!BI40&lt;&gt;"F"),SUMIF($F$13:$J$13,BL$13,$F41:$J41),"")</f>
        <v/>
      </c>
      <c r="BM41" s="88" t="str">
        <f>IF(AND(LEN($D41)&gt;0,SUMIF($F$13:$J$13,BM$13,$F41:$J41)&gt;0,ASISTENCIA!BJ40&lt;&gt;"X",ASISTENCIA!BJ40&lt;&gt;"L",ASISTENCIA!BJ40&lt;&gt;"J",ASISTENCIA!BJ40&lt;&gt;"F"),SUMIF($F$13:$J$13,BM$13,$F41:$J41),"")</f>
        <v/>
      </c>
      <c r="BN41" s="88" t="str">
        <f>IF(AND(LEN($D41)&gt;0,SUMIF($F$13:$J$13,BN$13,$F41:$J41)&gt;0,ASISTENCIA!BK40&lt;&gt;"X",ASISTENCIA!BK40&lt;&gt;"L",ASISTENCIA!BK40&lt;&gt;"J",ASISTENCIA!BK40&lt;&gt;"F"),SUMIF($F$13:$J$13,BN$13,$F41:$J41),"")</f>
        <v/>
      </c>
      <c r="BO41" s="88" t="str">
        <f>IF(AND(LEN($D41)&gt;0,SUMIF($F$13:$J$13,BO$13,$F41:$J41)&gt;0,ASISTENCIA!BL40&lt;&gt;"X",ASISTENCIA!BL40&lt;&gt;"L",ASISTENCIA!BL40&lt;&gt;"J",ASISTENCIA!BL40&lt;&gt;"F"),SUMIF($F$13:$J$13,BO$13,$F41:$J41),"")</f>
        <v/>
      </c>
      <c r="BP41" s="88" t="str">
        <f>IF(AND(LEN($D41)&gt;0,SUMIF($F$13:$J$13,BP$13,$F41:$J41)&gt;0,ASISTENCIA!BM40&lt;&gt;"X",ASISTENCIA!BM40&lt;&gt;"L",ASISTENCIA!BM40&lt;&gt;"J",ASISTENCIA!BM40&lt;&gt;"F"),SUMIF($F$13:$J$13,BP$13,$F41:$J41),"")</f>
        <v/>
      </c>
      <c r="BQ41" s="88" t="str">
        <f>IF(AND(LEN($D41)&gt;0,SUMIF($F$13:$J$13,BQ$13,$F41:$J41)&gt;0,ASISTENCIA!BN40&lt;&gt;"X",ASISTENCIA!BN40&lt;&gt;"L",ASISTENCIA!BN40&lt;&gt;"J",ASISTENCIA!BN40&lt;&gt;"F"),SUMIF($F$13:$J$13,BQ$13,$F41:$J41),"")</f>
        <v/>
      </c>
      <c r="BR41" s="88" t="str">
        <f>IF(AND(LEN($D41)&gt;0,SUMIF($F$13:$J$13,BR$13,$F41:$J41)&gt;0,ASISTENCIA!BO40&lt;&gt;"X",ASISTENCIA!BO40&lt;&gt;"L",ASISTENCIA!BO40&lt;&gt;"J",ASISTENCIA!BO40&lt;&gt;"F"),SUMIF($F$13:$J$13,BR$13,$F41:$J41),"")</f>
        <v/>
      </c>
      <c r="BS41" s="88" t="str">
        <f>IF(AND(LEN($D41)&gt;0,SUMIF($F$13:$J$13,BS$13,$F41:$J41)&gt;0,ASISTENCIA!BP40&lt;&gt;"X",ASISTENCIA!BP40&lt;&gt;"L",ASISTENCIA!BP40&lt;&gt;"J",ASISTENCIA!BP40&lt;&gt;"F"),SUMIF($F$13:$J$13,BS$13,$F41:$J41),"")</f>
        <v/>
      </c>
      <c r="BT41" s="88" t="str">
        <f>IF(AND(LEN($D41)&gt;0,SUMIF($F$13:$J$13,BT$13,$F41:$J41)&gt;0,ASISTENCIA!BQ40&lt;&gt;"X",ASISTENCIA!BQ40&lt;&gt;"L",ASISTENCIA!BQ40&lt;&gt;"J",ASISTENCIA!BQ40&lt;&gt;"F"),SUMIF($F$13:$J$13,BT$13,$F41:$J41),"")</f>
        <v/>
      </c>
      <c r="BU41" s="88" t="str">
        <f>IF(AND(LEN($D41)&gt;0,SUMIF($F$13:$J$13,BU$13,$F41:$J41)&gt;0,ASISTENCIA!BR40&lt;&gt;"X",ASISTENCIA!BR40&lt;&gt;"L",ASISTENCIA!BR40&lt;&gt;"J",ASISTENCIA!BR40&lt;&gt;"F"),SUMIF($F$13:$J$13,BU$13,$F41:$J41),"")</f>
        <v/>
      </c>
      <c r="BV41" s="88" t="str">
        <f>IF(AND(LEN($D41)&gt;0,SUMIF($F$13:$J$13,BV$13,$F41:$J41)&gt;0,ASISTENCIA!BS40&lt;&gt;"X",ASISTENCIA!BS40&lt;&gt;"L",ASISTENCIA!BS40&lt;&gt;"J",ASISTENCIA!BS40&lt;&gt;"F"),SUMIF($F$13:$J$13,BV$13,$F41:$J41),"")</f>
        <v/>
      </c>
      <c r="BW41" s="88" t="str">
        <f>IF(AND(LEN($D41)&gt;0,SUMIF($F$13:$J$13,BW$13,$F41:$J41)&gt;0,ASISTENCIA!BT40&lt;&gt;"X",ASISTENCIA!BT40&lt;&gt;"L",ASISTENCIA!BT40&lt;&gt;"J",ASISTENCIA!BT40&lt;&gt;"F"),SUMIF($F$13:$J$13,BW$13,$F41:$J41),"")</f>
        <v/>
      </c>
      <c r="BX41" s="88" t="str">
        <f>IF(AND(LEN($D41)&gt;0,SUMIF($F$13:$J$13,BX$13,$F41:$J41)&gt;0,ASISTENCIA!BU40&lt;&gt;"X",ASISTENCIA!BU40&lt;&gt;"L",ASISTENCIA!BU40&lt;&gt;"J",ASISTENCIA!BU40&lt;&gt;"F"),SUMIF($F$13:$J$13,BX$13,$F41:$J41),"")</f>
        <v/>
      </c>
      <c r="BY41" s="88" t="str">
        <f>IF(AND(LEN($D41)&gt;0,SUMIF($F$13:$J$13,BY$13,$F41:$J41)&gt;0,ASISTENCIA!BV40&lt;&gt;"X",ASISTENCIA!BV40&lt;&gt;"L",ASISTENCIA!BV40&lt;&gt;"J",ASISTENCIA!BV40&lt;&gt;"F"),SUMIF($F$13:$J$13,BY$13,$F41:$J41),"")</f>
        <v/>
      </c>
      <c r="BZ41" s="88" t="str">
        <f>IF(AND(LEN($D41)&gt;0,SUMIF($F$13:$J$13,BZ$13,$F41:$J41)&gt;0,ASISTENCIA!BW40&lt;&gt;"X",ASISTENCIA!BW40&lt;&gt;"L",ASISTENCIA!BW40&lt;&gt;"J",ASISTENCIA!BW40&lt;&gt;"F"),SUMIF($F$13:$J$13,BZ$13,$F41:$J41),"")</f>
        <v/>
      </c>
      <c r="CA41" s="88" t="str">
        <f>IF(AND(LEN($D41)&gt;0,SUMIF($F$13:$J$13,CA$13,$F41:$J41)&gt;0,ASISTENCIA!BX40&lt;&gt;"X",ASISTENCIA!BX40&lt;&gt;"L",ASISTENCIA!BX40&lt;&gt;"J",ASISTENCIA!BX40&lt;&gt;"F"),SUMIF($F$13:$J$13,CA$13,$F41:$J41),"")</f>
        <v/>
      </c>
      <c r="CB41" s="88" t="str">
        <f>IF(AND(LEN($D41)&gt;0,SUMIF($F$13:$J$13,CB$13,$F41:$J41)&gt;0,ASISTENCIA!BY40&lt;&gt;"X",ASISTENCIA!BY40&lt;&gt;"L",ASISTENCIA!BY40&lt;&gt;"J",ASISTENCIA!BY40&lt;&gt;"F"),SUMIF($F$13:$J$13,CB$13,$F41:$J41),"")</f>
        <v/>
      </c>
      <c r="CC41" s="104" t="e">
        <f t="shared" si="4"/>
        <v>#REF!</v>
      </c>
      <c r="CD41" s="71"/>
    </row>
    <row r="42" spans="1:82" ht="12.75" customHeight="1">
      <c r="A42" s="60" t="str">
        <f t="shared" si="5"/>
        <v/>
      </c>
      <c r="B42" s="61" t="str">
        <f>IF(LEN(C42)&gt;0,VLOOKUP($O$4,DATA!$A$1:$S$1,2,FALSE),"")</f>
        <v/>
      </c>
      <c r="C42" s="62" t="str">
        <f t="shared" si="0"/>
        <v/>
      </c>
      <c r="D42" s="63" t="str">
        <f>IF(LEN(ASISTENCIA!E41)&gt;0,ASISTENCIA!E41,"")</f>
        <v/>
      </c>
      <c r="E42" s="64" t="str">
        <f>IF(LEN(D42)&gt;0,ASISTENCIA!F41,"")</f>
        <v/>
      </c>
      <c r="F42" s="65"/>
      <c r="G42" s="65"/>
      <c r="H42" s="65"/>
      <c r="I42" s="65"/>
      <c r="J42" s="65"/>
      <c r="K42" s="88" t="str">
        <f t="shared" si="1"/>
        <v/>
      </c>
      <c r="L42" s="91"/>
      <c r="M42" s="88"/>
      <c r="N42" s="88" t="e">
        <f t="shared" si="2"/>
        <v>#REF!</v>
      </c>
      <c r="O42" s="88" t="str">
        <f>IF(AND(LEN($D42)&gt;0,SUMIF($F$13:$J$13,O$13,$F42:$J42)&gt;0,ASISTENCIA!I41&lt;&gt;"X",ASISTENCIA!I41&lt;&gt;"L",ASISTENCIA!I41&lt;&gt;"J",ASISTENCIA!I41&lt;&gt;"V",ASISTENCIA!I41&lt;&gt;"F",ASISTENCIA!I41&lt;&gt;""),SUMIF($F$13:$J$13,O$13,$F42:$J42),"")</f>
        <v/>
      </c>
      <c r="P42" s="88" t="str">
        <f>IF(AND(LEN($D42)&gt;0,SUMIF($F$13:$J$13,P$13,$F42:$J42)&gt;0,ASISTENCIA!J41&lt;&gt;"X",ASISTENCIA!J41&lt;&gt;"L",ASISTENCIA!J41&lt;&gt;"J",ASISTENCIA!J41&lt;&gt;"V",ASISTENCIA!J41&lt;&gt;"F",ASISTENCIA!J41&lt;&gt;""),SUMIF($F$13:$J$13,P$13,$F42:$J42),"")</f>
        <v/>
      </c>
      <c r="Q42" s="88" t="str">
        <f>IF(AND(LEN($D42)&gt;0,SUMIF($F$13:$J$13,Q$13,$F42:$J42)&gt;0,ASISTENCIA!K41&lt;&gt;"X",ASISTENCIA!K41&lt;&gt;"L",ASISTENCIA!K41&lt;&gt;"J",ASISTENCIA!K41&lt;&gt;"V",ASISTENCIA!K41&lt;&gt;"F",ASISTENCIA!K41&lt;&gt;""),SUMIF($F$13:$J$13,Q$13,$F42:$J42),"")</f>
        <v/>
      </c>
      <c r="R42" s="88" t="str">
        <f>IF(AND(LEN($D42)&gt;0,SUMIF($F$13:$J$13,R$13,$F42:$J42)&gt;0,ASISTENCIA!L41&lt;&gt;"X",ASISTENCIA!L41&lt;&gt;"L",ASISTENCIA!L41&lt;&gt;"J",ASISTENCIA!L41&lt;&gt;"V",ASISTENCIA!L41&lt;&gt;"F",ASISTENCIA!L41&lt;&gt;""),SUMIF($F$13:$J$13,R$13,$F42:$J42),"")</f>
        <v/>
      </c>
      <c r="S42" s="88" t="str">
        <f>IF(AND(LEN($D42)&gt;0,SUMIF($F$13:$J$13,S$13,$F42:$J42)&gt;0,ASISTENCIA!M41&lt;&gt;"X",ASISTENCIA!M41&lt;&gt;"L",ASISTENCIA!M41&lt;&gt;"J",ASISTENCIA!M41&lt;&gt;"V",ASISTENCIA!M41&lt;&gt;"F",ASISTENCIA!M41&lt;&gt;""),SUMIF($F$13:$J$13,S$13,$F42:$J42),"")</f>
        <v/>
      </c>
      <c r="T42" s="88" t="str">
        <f>IF(AND(LEN($D42)&gt;0,SUMIF($F$13:$J$13,T$13,$F42:$J42)&gt;0,ASISTENCIA!N41&lt;&gt;"X",ASISTENCIA!N41&lt;&gt;"L",ASISTENCIA!N41&lt;&gt;"J",ASISTENCIA!N41&lt;&gt;"V",ASISTENCIA!N41&lt;&gt;"F",ASISTENCIA!N41&lt;&gt;""),SUMIF($F$13:$J$13,T$13,$F42:$J42),"")</f>
        <v/>
      </c>
      <c r="U42" s="88" t="str">
        <f>IF(AND(LEN($D42)&gt;0,SUMIF($F$13:$J$13,U$13,$F42:$J42)&gt;0,ASISTENCIA!O41&lt;&gt;"X",ASISTENCIA!O41&lt;&gt;"L",ASISTENCIA!O41&lt;&gt;"J",ASISTENCIA!O41&lt;&gt;"V",ASISTENCIA!O41&lt;&gt;"F",ASISTENCIA!O41&lt;&gt;""),SUMIF($F$13:$J$13,U$13,$F42:$J42),"")</f>
        <v/>
      </c>
      <c r="V42" s="88" t="str">
        <f>IF(AND(LEN($D42)&gt;0,SUMIF($F$13:$J$13,V$13,$F42:$J42)&gt;0,ASISTENCIA!P41&lt;&gt;"X",ASISTENCIA!P41&lt;&gt;"L",ASISTENCIA!P41&lt;&gt;"J",ASISTENCIA!P41&lt;&gt;"V",ASISTENCIA!P41&lt;&gt;"F",ASISTENCIA!P41&lt;&gt;""),SUMIF($F$13:$J$13,V$13,$F42:$J42),"")</f>
        <v/>
      </c>
      <c r="W42" s="88" t="str">
        <f>IF(AND(LEN($D42)&gt;0,SUMIF($F$13:$J$13,W$13,$F42:$J42)&gt;0,ASISTENCIA!Q41&lt;&gt;"X",ASISTENCIA!Q41&lt;&gt;"L",ASISTENCIA!Q41&lt;&gt;"J",ASISTENCIA!Q41&lt;&gt;"V",ASISTENCIA!Q41&lt;&gt;"F",ASISTENCIA!Q41&lt;&gt;""),SUMIF($F$13:$J$13,W$13,$F42:$J42),"")</f>
        <v/>
      </c>
      <c r="X42" s="88" t="str">
        <f>IF(AND(LEN($D42)&gt;0,SUMIF($F$13:$J$13,X$13,$F42:$J42)&gt;0,ASISTENCIA!R41&lt;&gt;"X",ASISTENCIA!R41&lt;&gt;"L",ASISTENCIA!R41&lt;&gt;"J",ASISTENCIA!R41&lt;&gt;"V",ASISTENCIA!R41&lt;&gt;"F",ASISTENCIA!R41&lt;&gt;""),SUMIF($F$13:$J$13,X$13,$F42:$J42),"")</f>
        <v/>
      </c>
      <c r="Y42" s="88" t="str">
        <f>IF(AND(LEN($D42)&gt;0,SUMIF($F$13:$J$13,Y$13,$F42:$J42)&gt;0,ASISTENCIA!S41&lt;&gt;"X",ASISTENCIA!S41&lt;&gt;"L",ASISTENCIA!S41&lt;&gt;"J",ASISTENCIA!S41&lt;&gt;"V",ASISTENCIA!S41&lt;&gt;"F",ASISTENCIA!S41&lt;&gt;""),SUMIF($F$13:$J$13,Y$13,$F42:$J42),"")</f>
        <v/>
      </c>
      <c r="Z42" s="88" t="str">
        <f>IF(AND(LEN($D42)&gt;0,SUMIF($F$13:$J$13,Z$13,$F42:$J42)&gt;0,ASISTENCIA!T41&lt;&gt;"X",ASISTENCIA!T41&lt;&gt;"L",ASISTENCIA!T41&lt;&gt;"J",ASISTENCIA!T41&lt;&gt;"V",ASISTENCIA!T41&lt;&gt;"F",ASISTENCIA!T41&lt;&gt;""),SUMIF($F$13:$J$13,Z$13,$F42:$J42),"")</f>
        <v/>
      </c>
      <c r="AA42" s="88" t="str">
        <f>IF(AND(LEN($D42)&gt;0,SUMIF($F$13:$J$13,AA$13,$F42:$J42)&gt;0,ASISTENCIA!U41&lt;&gt;"X",ASISTENCIA!U41&lt;&gt;"L",ASISTENCIA!U41&lt;&gt;"J",ASISTENCIA!U41&lt;&gt;"V",ASISTENCIA!U41&lt;&gt;"F",ASISTENCIA!U41&lt;&gt;""),SUMIF($F$13:$J$13,AA$13,$F42:$J42),"")</f>
        <v/>
      </c>
      <c r="AB42" s="88" t="str">
        <f>IF(AND(LEN($D42)&gt;0,SUMIF($F$13:$J$13,AB$13,$F42:$J42)&gt;0,ASISTENCIA!V41&lt;&gt;"X",ASISTENCIA!V41&lt;&gt;"L",ASISTENCIA!V41&lt;&gt;"J",ASISTENCIA!V41&lt;&gt;"V",ASISTENCIA!V41&lt;&gt;"F",ASISTENCIA!V41&lt;&gt;""),SUMIF($F$13:$J$13,AB$13,$F42:$J42),"")</f>
        <v/>
      </c>
      <c r="AC42" s="88" t="str">
        <f>IF(AND(LEN($D42)&gt;0,SUMIF($F$13:$J$13,AC$13,$F42:$J42)&gt;0,ASISTENCIA!W41&lt;&gt;"X",ASISTENCIA!W41&lt;&gt;"L",ASISTENCIA!W41&lt;&gt;"J",ASISTENCIA!W41&lt;&gt;"V",ASISTENCIA!W41&lt;&gt;"F",ASISTENCIA!W41&lt;&gt;""),SUMIF($F$13:$J$13,AC$13,$F42:$J42),"")</f>
        <v/>
      </c>
      <c r="AD42" s="88" t="str">
        <f>IF(AND(LEN($D42)&gt;0,SUMIF($F$13:$J$13,AD$13,$F42:$J42)&gt;0,ASISTENCIA!X41&lt;&gt;"X",ASISTENCIA!X41&lt;&gt;"L",ASISTENCIA!X41&lt;&gt;"J",ASISTENCIA!X41&lt;&gt;"V",ASISTENCIA!X41&lt;&gt;"F",ASISTENCIA!X41&lt;&gt;""),SUMIF($F$13:$J$13,AD$13,$F42:$J42),"")</f>
        <v/>
      </c>
      <c r="AE42" s="88" t="str">
        <f>IF(AND(LEN($D42)&gt;0,SUMIF($F$13:$J$13,AE$13,$F42:$J42)&gt;0,ASISTENCIA!Y41&lt;&gt;"X",ASISTENCIA!Y41&lt;&gt;"L",ASISTENCIA!Y41&lt;&gt;"J",ASISTENCIA!Y41&lt;&gt;"V",ASISTENCIA!Y41&lt;&gt;"F",ASISTENCIA!Y41&lt;&gt;""),SUMIF($F$13:$J$13,AE$13,$F42:$J42),"")</f>
        <v/>
      </c>
      <c r="AF42" s="88" t="str">
        <f>IF(AND(LEN($D42)&gt;0,SUMIF($F$13:$J$13,AF$13,$F42:$J42)&gt;0,ASISTENCIA!Z41&lt;&gt;"X",ASISTENCIA!Z41&lt;&gt;"L",ASISTENCIA!Z41&lt;&gt;"J",ASISTENCIA!Z41&lt;&gt;"V",ASISTENCIA!Z41&lt;&gt;"F",ASISTENCIA!Z41&lt;&gt;""),SUMIF($F$13:$J$13,AF$13,$F42:$J42),"")</f>
        <v/>
      </c>
      <c r="AG42" s="88" t="str">
        <f>IF(AND(LEN($D42)&gt;0,SUMIF($F$13:$J$13,AG$13,$F42:$J42)&gt;0,ASISTENCIA!AA41&lt;&gt;"X",ASISTENCIA!AA41&lt;&gt;"L",ASISTENCIA!AA41&lt;&gt;"J",ASISTENCIA!AA41&lt;&gt;"V",ASISTENCIA!AA41&lt;&gt;"F",ASISTENCIA!AA41&lt;&gt;""),SUMIF($F$13:$J$13,AG$13,$F42:$J42),"")</f>
        <v/>
      </c>
      <c r="AH42" s="88" t="str">
        <f>IF(AND(LEN($D42)&gt;0,SUMIF($F$13:$J$13,AH$13,$F42:$J42)&gt;0,ASISTENCIA!AB41&lt;&gt;"X",ASISTENCIA!AB41&lt;&gt;"L",ASISTENCIA!AB41&lt;&gt;"J",ASISTENCIA!AB41&lt;&gt;"V",ASISTENCIA!AB41&lt;&gt;"F",ASISTENCIA!AB41&lt;&gt;""),SUMIF($F$13:$J$13,AH$13,$F42:$J42),"")</f>
        <v/>
      </c>
      <c r="AI42" s="88" t="str">
        <f>IF(AND(LEN($D42)&gt;0,SUMIF($F$13:$J$13,AI$13,$F42:$J42)&gt;0,ASISTENCIA!AC41&lt;&gt;"X",ASISTENCIA!AC41&lt;&gt;"L",ASISTENCIA!AC41&lt;&gt;"J",ASISTENCIA!AC41&lt;&gt;"V",ASISTENCIA!AC41&lt;&gt;"F",ASISTENCIA!AC41&lt;&gt;""),SUMIF($F$13:$J$13,AI$13,$F42:$J42),"")</f>
        <v/>
      </c>
      <c r="AJ42" s="88" t="str">
        <f>IF(AND(LEN($D42)&gt;0,SUMIF($F$13:$J$13,AJ$13,$F42:$J42)&gt;0,ASISTENCIA!AD41&lt;&gt;"X",ASISTENCIA!AD41&lt;&gt;"L",ASISTENCIA!AD41&lt;&gt;"J",ASISTENCIA!AD41&lt;&gt;"V",ASISTENCIA!AD41&lt;&gt;"F",ASISTENCIA!AD41&lt;&gt;""),SUMIF($F$13:$J$13,AJ$13,$F42:$J42),"")</f>
        <v/>
      </c>
      <c r="AK42" s="88" t="str">
        <f>IF(AND(LEN($D42)&gt;0,SUMIF($F$13:$J$13,AK$13,$F42:$J42)&gt;0,ASISTENCIA!AE41&lt;&gt;"X",ASISTENCIA!AE41&lt;&gt;"L",ASISTENCIA!AE41&lt;&gt;"J",ASISTENCIA!AE41&lt;&gt;"V",ASISTENCIA!AE41&lt;&gt;"F",ASISTENCIA!AE41&lt;&gt;""),SUMIF($F$13:$J$13,AK$13,$F42:$J42),"")</f>
        <v/>
      </c>
      <c r="AL42" s="88" t="str">
        <f>IF(AND(LEN($D42)&gt;0,SUMIF($F$13:$J$13,AL$13,$F42:$J42)&gt;0,ASISTENCIA!AF41&lt;&gt;"X",ASISTENCIA!AF41&lt;&gt;"L",ASISTENCIA!AF41&lt;&gt;"J",ASISTENCIA!AF41&lt;&gt;"V",ASISTENCIA!AF41&lt;&gt;"F",ASISTENCIA!AF41&lt;&gt;""),SUMIF($F$13:$J$13,AL$13,$F42:$J42),"")</f>
        <v/>
      </c>
      <c r="AM42" s="88" t="str">
        <f>IF(AND(LEN($D42)&gt;0,SUMIF($F$13:$J$13,AM$13,$F42:$J42)&gt;0,ASISTENCIA!AG41&lt;&gt;"X",ASISTENCIA!AG41&lt;&gt;"L",ASISTENCIA!AG41&lt;&gt;"J",ASISTENCIA!AG41&lt;&gt;"V",ASISTENCIA!AG41&lt;&gt;"F",ASISTENCIA!AG41&lt;&gt;""),SUMIF($F$13:$J$13,AM$13,$F42:$J42),"")</f>
        <v/>
      </c>
      <c r="AN42" s="88" t="str">
        <f>IF(AND(LEN($D42)&gt;0,SUMIF($F$13:$J$13,AN$13,$F42:$J42)&gt;0,ASISTENCIA!AH41&lt;&gt;"X",ASISTENCIA!AH41&lt;&gt;"L",ASISTENCIA!AH41&lt;&gt;"J",ASISTENCIA!AH41&lt;&gt;"V",ASISTENCIA!AH41&lt;&gt;"F",ASISTENCIA!AH41&lt;&gt;""),SUMIF($F$13:$J$13,AN$13,$F42:$J42),"")</f>
        <v/>
      </c>
      <c r="AO42" s="88" t="str">
        <f>IF(AND(LEN($D42)&gt;0,SUMIF($F$13:$J$13,AO$13,$F42:$J42)&gt;0,ASISTENCIA!AI41&lt;&gt;"X",ASISTENCIA!AI41&lt;&gt;"L",ASISTENCIA!AI41&lt;&gt;"J",ASISTENCIA!AI41&lt;&gt;"V",ASISTENCIA!AI41&lt;&gt;"F",ASISTENCIA!AI41&lt;&gt;""),SUMIF($F$13:$J$13,AO$13,$F42:$J42),"")</f>
        <v/>
      </c>
      <c r="AP42" s="88" t="str">
        <f>IF(AND(LEN($D42)&gt;0,SUMIF($F$13:$J$13,AP$13,$F42:$J42)&gt;0,ASISTENCIA!AJ41&lt;&gt;"X",ASISTENCIA!AJ41&lt;&gt;"L",ASISTENCIA!AJ41&lt;&gt;"J",ASISTENCIA!AJ41&lt;&gt;"V",ASISTENCIA!AJ41&lt;&gt;"F",ASISTENCIA!AJ41&lt;&gt;""),SUMIF($F$13:$J$13,AP$13,$F42:$J42),"")</f>
        <v/>
      </c>
      <c r="AQ42" s="88" t="str">
        <f>IF(AND(LEN($D42)&gt;0,SUMIF($F$13:$J$13,AQ$13,$F42:$J42)&gt;0,ASISTENCIA!AK41&lt;&gt;"X",ASISTENCIA!AK41&lt;&gt;"L",ASISTENCIA!AK41&lt;&gt;"J",ASISTENCIA!AK41&lt;&gt;"V",ASISTENCIA!AK41&lt;&gt;"F",ASISTENCIA!AK41&lt;&gt;""),SUMIF($F$13:$J$13,AQ$13,$F42:$J42),"")</f>
        <v/>
      </c>
      <c r="AR42" s="88" t="str">
        <f>IF(AND(LEN($D42)&gt;0,SUMIF($F$13:$J$13,AR$13,$F42:$J42)&gt;0,ASISTENCIA!AL41&lt;&gt;"X",ASISTENCIA!AL41&lt;&gt;"L",ASISTENCIA!AL41&lt;&gt;"J",ASISTENCIA!AL41&lt;&gt;"V",ASISTENCIA!AL41&lt;&gt;"F",ASISTENCIA!AL41&lt;&gt;""),SUMIF($F$13:$J$13,AR$13,$F42:$J42),"")</f>
        <v/>
      </c>
      <c r="AS42" s="88" t="str">
        <f>IF(AND(LEN($D42)&gt;0,SUMIF($F$13:$J$13,AS$13,$F42:$J42)&gt;0,ASISTENCIA!AM41&lt;&gt;"X",ASISTENCIA!AM41&lt;&gt;"L",ASISTENCIA!AM41&lt;&gt;"J",ASISTENCIA!AM41&lt;&gt;"V",ASISTENCIA!AM41&lt;&gt;"F",ASISTENCIA!AM41&lt;&gt;""),SUMIF($F$13:$J$13,AS$13,$F42:$J42),"")</f>
        <v/>
      </c>
      <c r="AT42" s="104" t="str">
        <f t="shared" si="3"/>
        <v/>
      </c>
      <c r="AU42" s="71"/>
      <c r="AV42" s="71"/>
      <c r="AW42" s="71"/>
      <c r="AX42" s="88" t="str">
        <f>IF(AND(LEN($D42)&gt;0,SUMIF($F$13:$J$13,AX$13,$F42:$J42)&gt;0,ASISTENCIA!AU41&lt;&gt;"X",ASISTENCIA!AU41&lt;&gt;"L",ASISTENCIA!AU41&lt;&gt;"J",ASISTENCIA!AU41&lt;&gt;"F"),SUMIF($F$13:$J$13,AX$13,$F42:$J42),"")</f>
        <v/>
      </c>
      <c r="AY42" s="88" t="str">
        <f>IF(AND(LEN($D42)&gt;0,SUMIF($F$13:$J$13,AY$13,$F42:$J42)&gt;0,ASISTENCIA!AV41&lt;&gt;"X",ASISTENCIA!AV41&lt;&gt;"L",ASISTENCIA!AV41&lt;&gt;"J",ASISTENCIA!AV41&lt;&gt;"F"),SUMIF($F$13:$J$13,AY$13,$F42:$J42),"")</f>
        <v/>
      </c>
      <c r="AZ42" s="88" t="str">
        <f>IF(AND(LEN($D42)&gt;0,SUMIF($F$13:$J$13,AZ$13,$F42:$J42)&gt;0,ASISTENCIA!AW41&lt;&gt;"X",ASISTENCIA!AW41&lt;&gt;"L",ASISTENCIA!AW41&lt;&gt;"J",ASISTENCIA!AW41&lt;&gt;"F"),SUMIF($F$13:$J$13,AZ$13,$F42:$J42),"")</f>
        <v/>
      </c>
      <c r="BA42" s="88" t="str">
        <f>IF(AND(LEN($D42)&gt;0,SUMIF($F$13:$J$13,BA$13,$F42:$J42)&gt;0,ASISTENCIA!AX41&lt;&gt;"X",ASISTENCIA!AX41&lt;&gt;"L",ASISTENCIA!AX41&lt;&gt;"J",ASISTENCIA!AX41&lt;&gt;"F"),SUMIF($F$13:$J$13,BA$13,$F42:$J42),"")</f>
        <v/>
      </c>
      <c r="BB42" s="88" t="str">
        <f>IF(AND(LEN($D42)&gt;0,SUMIF($F$13:$J$13,BB$13,$F42:$J42)&gt;0,ASISTENCIA!AY41&lt;&gt;"X",ASISTENCIA!AY41&lt;&gt;"L",ASISTENCIA!AY41&lt;&gt;"J",ASISTENCIA!AY41&lt;&gt;"F"),SUMIF($F$13:$J$13,BB$13,$F42:$J42),"")</f>
        <v/>
      </c>
      <c r="BC42" s="88" t="str">
        <f>IF(AND(LEN($D42)&gt;0,SUMIF($F$13:$J$13,BC$13,$F42:$J42)&gt;0,ASISTENCIA!AZ41&lt;&gt;"X",ASISTENCIA!AZ41&lt;&gt;"L",ASISTENCIA!AZ41&lt;&gt;"J",ASISTENCIA!AZ41&lt;&gt;"F"),SUMIF($F$13:$J$13,BC$13,$F42:$J42),"")</f>
        <v/>
      </c>
      <c r="BD42" s="88" t="str">
        <f>IF(AND(LEN($D42)&gt;0,SUMIF($F$13:$J$13,BD$13,$F42:$J42)&gt;0,ASISTENCIA!BA41&lt;&gt;"X",ASISTENCIA!BA41&lt;&gt;"L",ASISTENCIA!BA41&lt;&gt;"J",ASISTENCIA!BA41&lt;&gt;"F"),SUMIF($F$13:$J$13,BD$13,$F42:$J42),"")</f>
        <v/>
      </c>
      <c r="BE42" s="88" t="str">
        <f>IF(AND(LEN($D42)&gt;0,SUMIF($F$13:$J$13,BE$13,$F42:$J42)&gt;0,ASISTENCIA!BB41&lt;&gt;"X",ASISTENCIA!BB41&lt;&gt;"L",ASISTENCIA!BB41&lt;&gt;"J",ASISTENCIA!BB41&lt;&gt;"F"),SUMIF($F$13:$J$13,BE$13,$F42:$J42),"")</f>
        <v/>
      </c>
      <c r="BF42" s="88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88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88" t="str">
        <f>IF(AND(LEN($D42)&gt;0,SUMIF($F$13:$J$13,BH$13,$F42:$J42)&gt;0,ASISTENCIA!BE41&lt;&gt;"X",ASISTENCIA!BE41&lt;&gt;"L",ASISTENCIA!BE41&lt;&gt;"J",ASISTENCIA!BE41&lt;&gt;"F"),SUMIF($F$13:$J$13,BH$13,$F42:$J42),"")</f>
        <v/>
      </c>
      <c r="BI42" s="88" t="str">
        <f>IF(AND(LEN($D42)&gt;0,SUMIF($F$13:$J$13,BI$13,$F42:$J42)&gt;0,ASISTENCIA!BF41&lt;&gt;"X",ASISTENCIA!BF41&lt;&gt;"L",ASISTENCIA!BF41&lt;&gt;"J",ASISTENCIA!BF41&lt;&gt;"F"),SUMIF($F$13:$J$13,BI$13,$F42:$J42),"")</f>
        <v/>
      </c>
      <c r="BJ42" s="88" t="str">
        <f>IF(AND(LEN($D42)&gt;0,SUMIF($F$13:$J$13,BJ$13,$F42:$J42)&gt;0,ASISTENCIA!BG41&lt;&gt;"X",ASISTENCIA!BG41&lt;&gt;"L",ASISTENCIA!BG41&lt;&gt;"J",ASISTENCIA!BG41&lt;&gt;"F"),SUMIF($F$13:$J$13,BJ$13,$F42:$J42),"")</f>
        <v/>
      </c>
      <c r="BK42" s="88" t="str">
        <f>IF(AND(LEN($D42)&gt;0,SUMIF($F$13:$J$13,BK$13,$F42:$J42)&gt;0,ASISTENCIA!BH41&lt;&gt;"X",ASISTENCIA!BH41&lt;&gt;"L",ASISTENCIA!BH41&lt;&gt;"J",ASISTENCIA!BH41&lt;&gt;"F"),SUMIF($F$13:$J$13,BK$13,$F42:$J42),"")</f>
        <v/>
      </c>
      <c r="BL42" s="88" t="str">
        <f>IF(AND(LEN($D42)&gt;0,SUMIF($F$13:$J$13,BL$13,$F42:$J42)&gt;0,ASISTENCIA!BI41&lt;&gt;"X",ASISTENCIA!BI41&lt;&gt;"L",ASISTENCIA!BI41&lt;&gt;"J",ASISTENCIA!BI41&lt;&gt;"F"),SUMIF($F$13:$J$13,BL$13,$F42:$J42),"")</f>
        <v/>
      </c>
      <c r="BM42" s="88" t="str">
        <f>IF(AND(LEN($D42)&gt;0,SUMIF($F$13:$J$13,BM$13,$F42:$J42)&gt;0,ASISTENCIA!BJ41&lt;&gt;"X",ASISTENCIA!BJ41&lt;&gt;"L",ASISTENCIA!BJ41&lt;&gt;"J",ASISTENCIA!BJ41&lt;&gt;"F"),SUMIF($F$13:$J$13,BM$13,$F42:$J42),"")</f>
        <v/>
      </c>
      <c r="BN42" s="88" t="str">
        <f>IF(AND(LEN($D42)&gt;0,SUMIF($F$13:$J$13,BN$13,$F42:$J42)&gt;0,ASISTENCIA!BK41&lt;&gt;"X",ASISTENCIA!BK41&lt;&gt;"L",ASISTENCIA!BK41&lt;&gt;"J",ASISTENCIA!BK41&lt;&gt;"F"),SUMIF($F$13:$J$13,BN$13,$F42:$J42),"")</f>
        <v/>
      </c>
      <c r="BO42" s="88" t="str">
        <f>IF(AND(LEN($D42)&gt;0,SUMIF($F$13:$J$13,BO$13,$F42:$J42)&gt;0,ASISTENCIA!BL41&lt;&gt;"X",ASISTENCIA!BL41&lt;&gt;"L",ASISTENCIA!BL41&lt;&gt;"J",ASISTENCIA!BL41&lt;&gt;"F"),SUMIF($F$13:$J$13,BO$13,$F42:$J42),"")</f>
        <v/>
      </c>
      <c r="BP42" s="88" t="str">
        <f>IF(AND(LEN($D42)&gt;0,SUMIF($F$13:$J$13,BP$13,$F42:$J42)&gt;0,ASISTENCIA!BM41&lt;&gt;"X",ASISTENCIA!BM41&lt;&gt;"L",ASISTENCIA!BM41&lt;&gt;"J",ASISTENCIA!BM41&lt;&gt;"F"),SUMIF($F$13:$J$13,BP$13,$F42:$J42),"")</f>
        <v/>
      </c>
      <c r="BQ42" s="88" t="str">
        <f>IF(AND(LEN($D42)&gt;0,SUMIF($F$13:$J$13,BQ$13,$F42:$J42)&gt;0,ASISTENCIA!BN41&lt;&gt;"X",ASISTENCIA!BN41&lt;&gt;"L",ASISTENCIA!BN41&lt;&gt;"J",ASISTENCIA!BN41&lt;&gt;"F"),SUMIF($F$13:$J$13,BQ$13,$F42:$J42),"")</f>
        <v/>
      </c>
      <c r="BR42" s="88" t="str">
        <f>IF(AND(LEN($D42)&gt;0,SUMIF($F$13:$J$13,BR$13,$F42:$J42)&gt;0,ASISTENCIA!BO41&lt;&gt;"X",ASISTENCIA!BO41&lt;&gt;"L",ASISTENCIA!BO41&lt;&gt;"J",ASISTENCIA!BO41&lt;&gt;"F"),SUMIF($F$13:$J$13,BR$13,$F42:$J42),"")</f>
        <v/>
      </c>
      <c r="BS42" s="88" t="str">
        <f>IF(AND(LEN($D42)&gt;0,SUMIF($F$13:$J$13,BS$13,$F42:$J42)&gt;0,ASISTENCIA!BP41&lt;&gt;"X",ASISTENCIA!BP41&lt;&gt;"L",ASISTENCIA!BP41&lt;&gt;"J",ASISTENCIA!BP41&lt;&gt;"F"),SUMIF($F$13:$J$13,BS$13,$F42:$J42),"")</f>
        <v/>
      </c>
      <c r="BT42" s="88" t="str">
        <f>IF(AND(LEN($D42)&gt;0,SUMIF($F$13:$J$13,BT$13,$F42:$J42)&gt;0,ASISTENCIA!BQ41&lt;&gt;"X",ASISTENCIA!BQ41&lt;&gt;"L",ASISTENCIA!BQ41&lt;&gt;"J",ASISTENCIA!BQ41&lt;&gt;"F"),SUMIF($F$13:$J$13,BT$13,$F42:$J42),"")</f>
        <v/>
      </c>
      <c r="BU42" s="88" t="str">
        <f>IF(AND(LEN($D42)&gt;0,SUMIF($F$13:$J$13,BU$13,$F42:$J42)&gt;0,ASISTENCIA!BR41&lt;&gt;"X",ASISTENCIA!BR41&lt;&gt;"L",ASISTENCIA!BR41&lt;&gt;"J",ASISTENCIA!BR41&lt;&gt;"F"),SUMIF($F$13:$J$13,BU$13,$F42:$J42),"")</f>
        <v/>
      </c>
      <c r="BV42" s="88" t="str">
        <f>IF(AND(LEN($D42)&gt;0,SUMIF($F$13:$J$13,BV$13,$F42:$J42)&gt;0,ASISTENCIA!BS41&lt;&gt;"X",ASISTENCIA!BS41&lt;&gt;"L",ASISTENCIA!BS41&lt;&gt;"J",ASISTENCIA!BS41&lt;&gt;"F"),SUMIF($F$13:$J$13,BV$13,$F42:$J42),"")</f>
        <v/>
      </c>
      <c r="BW42" s="88" t="str">
        <f>IF(AND(LEN($D42)&gt;0,SUMIF($F$13:$J$13,BW$13,$F42:$J42)&gt;0,ASISTENCIA!BT41&lt;&gt;"X",ASISTENCIA!BT41&lt;&gt;"L",ASISTENCIA!BT41&lt;&gt;"J",ASISTENCIA!BT41&lt;&gt;"F"),SUMIF($F$13:$J$13,BW$13,$F42:$J42),"")</f>
        <v/>
      </c>
      <c r="BX42" s="88" t="str">
        <f>IF(AND(LEN($D42)&gt;0,SUMIF($F$13:$J$13,BX$13,$F42:$J42)&gt;0,ASISTENCIA!BU41&lt;&gt;"X",ASISTENCIA!BU41&lt;&gt;"L",ASISTENCIA!BU41&lt;&gt;"J",ASISTENCIA!BU41&lt;&gt;"F"),SUMIF($F$13:$J$13,BX$13,$F42:$J42),"")</f>
        <v/>
      </c>
      <c r="BY42" s="88" t="str">
        <f>IF(AND(LEN($D42)&gt;0,SUMIF($F$13:$J$13,BY$13,$F42:$J42)&gt;0,ASISTENCIA!BV41&lt;&gt;"X",ASISTENCIA!BV41&lt;&gt;"L",ASISTENCIA!BV41&lt;&gt;"J",ASISTENCIA!BV41&lt;&gt;"F"),SUMIF($F$13:$J$13,BY$13,$F42:$J42),"")</f>
        <v/>
      </c>
      <c r="BZ42" s="88" t="str">
        <f>IF(AND(LEN($D42)&gt;0,SUMIF($F$13:$J$13,BZ$13,$F42:$J42)&gt;0,ASISTENCIA!BW41&lt;&gt;"X",ASISTENCIA!BW41&lt;&gt;"L",ASISTENCIA!BW41&lt;&gt;"J",ASISTENCIA!BW41&lt;&gt;"F"),SUMIF($F$13:$J$13,BZ$13,$F42:$J42),"")</f>
        <v/>
      </c>
      <c r="CA42" s="88" t="str">
        <f>IF(AND(LEN($D42)&gt;0,SUMIF($F$13:$J$13,CA$13,$F42:$J42)&gt;0,ASISTENCIA!BX41&lt;&gt;"X",ASISTENCIA!BX41&lt;&gt;"L",ASISTENCIA!BX41&lt;&gt;"J",ASISTENCIA!BX41&lt;&gt;"F"),SUMIF($F$13:$J$13,CA$13,$F42:$J42),"")</f>
        <v/>
      </c>
      <c r="CB42" s="88" t="str">
        <f>IF(AND(LEN($D42)&gt;0,SUMIF($F$13:$J$13,CB$13,$F42:$J42)&gt;0,ASISTENCIA!BY41&lt;&gt;"X",ASISTENCIA!BY41&lt;&gt;"L",ASISTENCIA!BY41&lt;&gt;"J",ASISTENCIA!BY41&lt;&gt;"F"),SUMIF($F$13:$J$13,CB$13,$F42:$J42),"")</f>
        <v/>
      </c>
      <c r="CC42" s="104" t="e">
        <f t="shared" si="4"/>
        <v>#REF!</v>
      </c>
      <c r="CD42" s="71"/>
    </row>
    <row r="43" spans="1:82" ht="12.75" customHeight="1">
      <c r="A43" s="60" t="e">
        <f t="shared" si="5"/>
        <v>#REF!</v>
      </c>
      <c r="B43" s="61" t="e">
        <f>IF(LEN(C43)&gt;0,VLOOKUP($O$4,DATA!$A$1:$S$1,2,FALSE),"")</f>
        <v>#REF!</v>
      </c>
      <c r="C43" s="62" t="e">
        <f t="shared" si="0"/>
        <v>#REF!</v>
      </c>
      <c r="D43" s="63" t="e">
        <f>IF(LEN(ASISTENCIA!#REF!)&gt;0,ASISTENCIA!#REF!,"")</f>
        <v>#REF!</v>
      </c>
      <c r="E43" s="64" t="e">
        <f>IF(LEN(D43)&gt;0,ASISTENCIA!#REF!,"")</f>
        <v>#REF!</v>
      </c>
      <c r="F43" s="65"/>
      <c r="G43" s="65"/>
      <c r="H43" s="65"/>
      <c r="I43" s="65"/>
      <c r="J43" s="65"/>
      <c r="K43" s="88" t="str">
        <f t="shared" si="1"/>
        <v/>
      </c>
      <c r="L43" s="91"/>
      <c r="M43" s="88"/>
      <c r="N43" s="88" t="e">
        <f t="shared" si="2"/>
        <v>#REF!</v>
      </c>
      <c r="O43" s="8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8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8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8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8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8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8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8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8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8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8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8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8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8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8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8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8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8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8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8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8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8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8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8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8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8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8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8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8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8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8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4" t="e">
        <f t="shared" si="3"/>
        <v>#REF!</v>
      </c>
      <c r="AU43" s="71"/>
      <c r="AV43" s="71"/>
      <c r="AW43" s="71"/>
      <c r="AX43" s="88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88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88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88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88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88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88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88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88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88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88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88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88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88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88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88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88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88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88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88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88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88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88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88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88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88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88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88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88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88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88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4" t="e">
        <f t="shared" si="4"/>
        <v>#REF!</v>
      </c>
      <c r="CD43" s="71"/>
    </row>
    <row r="44" spans="1:82" ht="7.5" customHeight="1">
      <c r="A44" s="31"/>
      <c r="B44" s="31"/>
      <c r="C44" s="31"/>
      <c r="D44" s="66"/>
      <c r="E44" s="33"/>
      <c r="F44" s="32"/>
      <c r="G44" s="32"/>
      <c r="H44" s="32"/>
      <c r="I44" s="32"/>
      <c r="J44" s="32"/>
      <c r="K44" s="32"/>
      <c r="L44" s="32"/>
      <c r="M44" s="32"/>
      <c r="N44" s="15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15"/>
      <c r="AU44" s="71"/>
      <c r="AV44" s="71"/>
      <c r="AW44" s="71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5"/>
      <c r="CD44" s="71"/>
    </row>
    <row r="45" spans="1:82" ht="12.75" customHeight="1">
      <c r="A45" s="32" t="s">
        <v>161</v>
      </c>
      <c r="B45" s="32"/>
      <c r="C45" s="67"/>
      <c r="D45" s="32"/>
      <c r="E45" s="33"/>
      <c r="F45" s="32"/>
      <c r="G45" s="32"/>
      <c r="H45" s="32"/>
      <c r="I45" s="32"/>
      <c r="J45" s="32"/>
      <c r="K45" s="32"/>
      <c r="L45" s="32"/>
      <c r="M45" s="32"/>
      <c r="N45" s="92" t="e">
        <f>SUM(N14:N43)</f>
        <v>#REF!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92" t="e">
        <f>SUM(AT14:AT43)</f>
        <v>#REF!</v>
      </c>
      <c r="AU45" s="71"/>
      <c r="AV45" s="71"/>
      <c r="AW45" s="71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92" t="e">
        <f>SUM(CC14:CC43)</f>
        <v>#REF!</v>
      </c>
      <c r="CD45" s="71"/>
    </row>
    <row r="46" spans="1:82" ht="14.25" customHeight="1">
      <c r="A46" s="68" t="s">
        <v>162</v>
      </c>
      <c r="B46" s="68"/>
      <c r="C46" s="31"/>
      <c r="D46" s="68"/>
      <c r="E46" s="33"/>
      <c r="F46" s="32"/>
      <c r="G46" s="32"/>
      <c r="H46" s="32"/>
      <c r="I46" s="32"/>
      <c r="J46" s="32"/>
      <c r="K46" s="32"/>
      <c r="L46" s="32"/>
      <c r="M46" s="32"/>
      <c r="N46" s="15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15"/>
      <c r="AU46" s="71"/>
      <c r="AV46" s="71"/>
      <c r="AW46" s="71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5"/>
      <c r="CD46" s="71"/>
    </row>
    <row r="47" spans="1:82" ht="14.25" customHeight="1">
      <c r="A47" s="32" t="s">
        <v>163</v>
      </c>
      <c r="B47" s="32"/>
      <c r="C47" s="31"/>
      <c r="D47" s="32"/>
      <c r="E47" s="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 t="s">
        <v>164</v>
      </c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71"/>
      <c r="AV47" s="71"/>
      <c r="AW47" s="71"/>
      <c r="AX47" s="32"/>
      <c r="AY47" s="32"/>
      <c r="AZ47" s="32"/>
      <c r="BA47" s="32"/>
      <c r="BB47" s="32"/>
      <c r="BC47" s="32"/>
      <c r="BD47" s="32"/>
      <c r="BE47" s="32"/>
      <c r="BF47" s="32" t="s">
        <v>164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71"/>
    </row>
    <row r="48" spans="1:82" ht="14.25" customHeight="1">
      <c r="A48" s="32" t="s">
        <v>165</v>
      </c>
      <c r="B48" s="32"/>
      <c r="C48" s="69"/>
      <c r="D48" s="32"/>
      <c r="E48" s="33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 t="s">
        <v>166</v>
      </c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71"/>
      <c r="AV48" s="71"/>
      <c r="AW48" s="71"/>
      <c r="AX48" s="32"/>
      <c r="AY48" s="32"/>
      <c r="AZ48" s="32"/>
      <c r="BA48" s="32"/>
      <c r="BB48" s="32"/>
      <c r="BC48" s="32"/>
      <c r="BD48" s="32"/>
      <c r="BE48" s="32"/>
      <c r="BF48" s="32" t="s">
        <v>166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71"/>
    </row>
    <row r="49" spans="1:82" ht="14.25" customHeight="1">
      <c r="A49" s="32" t="s">
        <v>167</v>
      </c>
      <c r="B49" s="32"/>
      <c r="C49" s="31"/>
      <c r="D49" s="32"/>
      <c r="E49" s="33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 t="s">
        <v>168</v>
      </c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71"/>
      <c r="AV49" s="71"/>
      <c r="AW49" s="71"/>
      <c r="AX49" s="32"/>
      <c r="AY49" s="32"/>
      <c r="AZ49" s="32"/>
      <c r="BA49" s="32"/>
      <c r="BB49" s="32"/>
      <c r="BC49" s="32"/>
      <c r="BD49" s="32"/>
      <c r="BE49" s="32"/>
      <c r="BF49" s="32" t="s">
        <v>168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71"/>
    </row>
    <row r="50" spans="1:82" ht="14.25" customHeight="1">
      <c r="A50" s="32" t="s">
        <v>169</v>
      </c>
      <c r="B50" s="32"/>
      <c r="C50" s="31"/>
      <c r="D50" s="32"/>
      <c r="E50" s="33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71"/>
      <c r="AV50" s="71"/>
      <c r="AW50" s="71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71"/>
    </row>
    <row r="51" spans="1:82" ht="14.25" customHeight="1">
      <c r="A51" s="32" t="s">
        <v>170</v>
      </c>
      <c r="B51" s="32"/>
      <c r="C51" s="31"/>
      <c r="D51" s="32"/>
      <c r="E51" s="33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71"/>
      <c r="AV51" s="71"/>
      <c r="AW51" s="71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71"/>
    </row>
    <row r="52" spans="1:82" ht="14.25" customHeight="1">
      <c r="A52" s="32" t="s">
        <v>171</v>
      </c>
      <c r="B52" s="32"/>
      <c r="C52" s="31"/>
      <c r="D52" s="32"/>
      <c r="E52" s="33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71"/>
      <c r="AV52" s="71"/>
      <c r="AW52" s="71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71"/>
    </row>
    <row r="53" spans="1:82" ht="14.25" customHeight="1">
      <c r="A53" s="32" t="s">
        <v>172</v>
      </c>
      <c r="B53" s="32"/>
      <c r="C53" s="31"/>
      <c r="D53" s="32"/>
      <c r="E53" s="32"/>
      <c r="F53" s="32"/>
      <c r="G53" s="32"/>
      <c r="H53" s="32"/>
      <c r="I53" s="32"/>
      <c r="J53" s="32"/>
      <c r="K53" s="32"/>
      <c r="L53" s="93"/>
      <c r="M53" s="93"/>
      <c r="N53" s="93"/>
      <c r="O53" s="93"/>
      <c r="P53" s="93"/>
      <c r="Q53" s="93"/>
      <c r="R53" s="93"/>
      <c r="S53" s="93"/>
      <c r="T53" s="93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275"/>
      <c r="AI53" s="272"/>
      <c r="AJ53" s="272"/>
      <c r="AK53" s="272"/>
      <c r="AL53" s="272"/>
      <c r="AM53" s="272"/>
      <c r="AN53" s="272"/>
      <c r="AO53" s="272"/>
      <c r="AP53" s="272"/>
      <c r="AQ53" s="272"/>
      <c r="AR53" s="32"/>
      <c r="AS53" s="32"/>
      <c r="AT53" s="32"/>
      <c r="AU53" s="71"/>
      <c r="AV53" s="71"/>
      <c r="AW53" s="71"/>
      <c r="AX53" s="71"/>
      <c r="AY53" s="71"/>
      <c r="AZ53" s="71"/>
      <c r="BA53" s="71"/>
      <c r="BB53" s="71"/>
      <c r="BC53" s="71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275"/>
      <c r="BR53" s="272"/>
      <c r="BS53" s="272"/>
      <c r="BT53" s="272"/>
      <c r="BU53" s="272"/>
      <c r="BV53" s="272"/>
      <c r="BW53" s="272"/>
      <c r="BX53" s="272"/>
      <c r="BY53" s="272"/>
      <c r="BZ53" s="272"/>
      <c r="CA53" s="32"/>
      <c r="CB53" s="32"/>
      <c r="CC53" s="32"/>
      <c r="CD53" s="71"/>
    </row>
    <row r="54" spans="1:82" ht="14.25" customHeight="1">
      <c r="A54" s="32"/>
      <c r="B54" s="32"/>
      <c r="C54" s="31"/>
      <c r="D54" s="32"/>
      <c r="E54" s="32"/>
      <c r="F54" s="32"/>
      <c r="G54" s="32"/>
      <c r="H54" s="32"/>
      <c r="I54" s="32"/>
      <c r="J54" s="32"/>
      <c r="K54" s="32"/>
      <c r="L54" s="32" t="s">
        <v>173</v>
      </c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276" t="s">
        <v>174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32"/>
      <c r="AS54" s="32"/>
      <c r="AT54" s="32"/>
      <c r="AU54" s="71"/>
      <c r="AV54" s="71"/>
      <c r="AW54" s="71"/>
      <c r="AX54" s="71"/>
      <c r="AY54" s="71"/>
      <c r="AZ54" s="71"/>
      <c r="BA54" s="71"/>
      <c r="BB54" s="71"/>
      <c r="BC54" s="71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276" t="s">
        <v>174</v>
      </c>
      <c r="BR54" s="212"/>
      <c r="BS54" s="212"/>
      <c r="BT54" s="212"/>
      <c r="BU54" s="212"/>
      <c r="BV54" s="212"/>
      <c r="BW54" s="212"/>
      <c r="BX54" s="212"/>
      <c r="BY54" s="212"/>
      <c r="BZ54" s="212"/>
      <c r="CA54" s="32"/>
      <c r="CB54" s="32"/>
      <c r="CC54" s="32"/>
      <c r="CD54" s="71"/>
    </row>
    <row r="55" spans="1:82" ht="12.75" customHeight="1">
      <c r="A55" s="70"/>
      <c r="B55" s="70"/>
      <c r="C55" s="70"/>
      <c r="D55" s="71"/>
      <c r="E55" s="72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</row>
    <row r="56" spans="1:82" ht="12.75" customHeight="1">
      <c r="A56" s="70"/>
      <c r="B56" s="70"/>
      <c r="C56" s="70"/>
      <c r="D56" s="71"/>
      <c r="E56" s="72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</row>
    <row r="57" spans="1:82" ht="12.75" customHeight="1">
      <c r="A57" s="70"/>
      <c r="B57" s="70"/>
      <c r="C57" s="70"/>
      <c r="D57" s="71"/>
      <c r="E57" s="72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</row>
    <row r="58" spans="1:82" ht="12.75" customHeight="1">
      <c r="A58" s="70"/>
      <c r="B58" s="70"/>
      <c r="C58" s="70"/>
      <c r="D58" s="71"/>
      <c r="E58" s="72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</row>
    <row r="59" spans="1:82" ht="12.75" customHeight="1">
      <c r="A59" s="70"/>
      <c r="B59" s="70"/>
      <c r="C59" s="70"/>
      <c r="D59" s="71"/>
      <c r="E59" s="72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</row>
    <row r="60" spans="1:82" ht="12.75" customHeight="1">
      <c r="A60" s="70"/>
      <c r="B60" s="70"/>
      <c r="C60" s="70"/>
      <c r="D60" s="71"/>
      <c r="E60" s="72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</row>
    <row r="61" spans="1:82" ht="12.75" customHeight="1">
      <c r="A61" s="70"/>
      <c r="B61" s="70"/>
      <c r="C61" s="70"/>
      <c r="D61" s="71"/>
      <c r="E61" s="72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</row>
    <row r="62" spans="1:82" ht="12.75" customHeight="1">
      <c r="A62" s="70"/>
      <c r="B62" s="70"/>
      <c r="C62" s="70"/>
      <c r="D62" s="71"/>
      <c r="E62" s="72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</row>
    <row r="63" spans="1:82" ht="12.75" customHeight="1">
      <c r="A63" s="70"/>
      <c r="B63" s="70"/>
      <c r="C63" s="70"/>
      <c r="D63" s="71"/>
      <c r="E63" s="72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</row>
    <row r="64" spans="1:82" ht="12.75" customHeight="1">
      <c r="A64" s="70"/>
      <c r="B64" s="70"/>
      <c r="C64" s="70"/>
      <c r="D64" s="71"/>
      <c r="E64" s="72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</row>
    <row r="65" spans="1:82" ht="12.75" customHeight="1">
      <c r="A65" s="70"/>
      <c r="B65" s="70"/>
      <c r="C65" s="70"/>
      <c r="D65" s="71"/>
      <c r="E65" s="72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</row>
    <row r="66" spans="1:82" ht="12.75" customHeight="1">
      <c r="A66" s="70"/>
      <c r="B66" s="70"/>
      <c r="C66" s="70"/>
      <c r="D66" s="71"/>
      <c r="E66" s="72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</row>
    <row r="67" spans="1:82" ht="12.75" customHeight="1">
      <c r="A67" s="70"/>
      <c r="B67" s="70"/>
      <c r="C67" s="70"/>
      <c r="D67" s="71"/>
      <c r="E67" s="72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</row>
    <row r="68" spans="1:82" ht="12.75" customHeight="1">
      <c r="A68" s="70"/>
      <c r="B68" s="70"/>
      <c r="C68" s="70"/>
      <c r="D68" s="71"/>
      <c r="E68" s="72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</row>
    <row r="69" spans="1:82" ht="12.75" customHeight="1">
      <c r="A69" s="70"/>
      <c r="B69" s="70"/>
      <c r="C69" s="70"/>
      <c r="D69" s="71"/>
      <c r="E69" s="72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</row>
    <row r="70" spans="1:82" ht="12.75" customHeight="1">
      <c r="A70" s="70"/>
      <c r="B70" s="70"/>
      <c r="C70" s="70"/>
      <c r="D70" s="71"/>
      <c r="E70" s="72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</row>
    <row r="71" spans="1:82" ht="12.75" customHeight="1">
      <c r="A71" s="70"/>
      <c r="B71" s="70"/>
      <c r="C71" s="70"/>
      <c r="D71" s="71"/>
      <c r="E71" s="72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</row>
    <row r="72" spans="1:82" ht="12.75" customHeight="1">
      <c r="A72" s="70"/>
      <c r="B72" s="70"/>
      <c r="C72" s="70"/>
      <c r="D72" s="71"/>
      <c r="E72" s="72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</row>
    <row r="73" spans="1:82" ht="12.75" customHeight="1">
      <c r="A73" s="70"/>
      <c r="B73" s="70"/>
      <c r="C73" s="70"/>
      <c r="D73" s="71"/>
      <c r="E73" s="72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</row>
    <row r="74" spans="1:82" ht="12.75" customHeight="1">
      <c r="A74" s="70"/>
      <c r="B74" s="70"/>
      <c r="C74" s="70"/>
      <c r="D74" s="71"/>
      <c r="E74" s="72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</row>
    <row r="75" spans="1:82" ht="12.75" customHeight="1">
      <c r="A75" s="70"/>
      <c r="B75" s="70"/>
      <c r="C75" s="70"/>
      <c r="D75" s="71"/>
      <c r="E75" s="72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</row>
    <row r="76" spans="1:82" ht="12.75" customHeight="1">
      <c r="A76" s="70"/>
      <c r="B76" s="70"/>
      <c r="C76" s="70"/>
      <c r="D76" s="71"/>
      <c r="E76" s="72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</row>
    <row r="77" spans="1:82" ht="12.75" customHeight="1">
      <c r="A77" s="70"/>
      <c r="B77" s="70"/>
      <c r="C77" s="70"/>
      <c r="D77" s="71"/>
      <c r="E77" s="72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</row>
    <row r="78" spans="1:82" ht="12.75" customHeight="1">
      <c r="A78" s="70"/>
      <c r="B78" s="70"/>
      <c r="C78" s="70"/>
      <c r="D78" s="71"/>
      <c r="E78" s="72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</row>
    <row r="79" spans="1:82" ht="12.75" customHeight="1">
      <c r="A79" s="70"/>
      <c r="B79" s="70"/>
      <c r="C79" s="70"/>
      <c r="D79" s="71"/>
      <c r="E79" s="72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</row>
    <row r="80" spans="1:82" ht="12.75" customHeight="1">
      <c r="A80" s="70"/>
      <c r="B80" s="70"/>
      <c r="C80" s="70"/>
      <c r="D80" s="71"/>
      <c r="E80" s="72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</row>
    <row r="81" spans="1:82" ht="12.75" customHeight="1">
      <c r="A81" s="70"/>
      <c r="B81" s="70"/>
      <c r="C81" s="70"/>
      <c r="D81" s="71"/>
      <c r="E81" s="72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</row>
    <row r="82" spans="1:82" ht="12.75" customHeight="1">
      <c r="A82" s="70"/>
      <c r="B82" s="70"/>
      <c r="C82" s="70"/>
      <c r="D82" s="71"/>
      <c r="E82" s="72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</row>
    <row r="83" spans="1:82" ht="12.75" customHeight="1">
      <c r="A83" s="70"/>
      <c r="B83" s="70"/>
      <c r="C83" s="70"/>
      <c r="D83" s="71"/>
      <c r="E83" s="72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</row>
    <row r="84" spans="1:82" ht="12.75" customHeight="1">
      <c r="A84" s="70"/>
      <c r="B84" s="70"/>
      <c r="C84" s="70"/>
      <c r="D84" s="71"/>
      <c r="E84" s="72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</row>
    <row r="85" spans="1:82" ht="12.75" customHeight="1">
      <c r="A85" s="70"/>
      <c r="B85" s="70"/>
      <c r="C85" s="70"/>
      <c r="D85" s="71"/>
      <c r="E85" s="72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</row>
    <row r="86" spans="1:82" ht="12.75" customHeight="1">
      <c r="A86" s="70"/>
      <c r="B86" s="70"/>
      <c r="C86" s="70"/>
      <c r="D86" s="71"/>
      <c r="E86" s="72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</row>
    <row r="87" spans="1:82" ht="12.75" customHeight="1">
      <c r="A87" s="70"/>
      <c r="B87" s="70"/>
      <c r="C87" s="70"/>
      <c r="D87" s="71"/>
      <c r="E87" s="72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</row>
    <row r="88" spans="1:82" ht="12.75" customHeight="1">
      <c r="A88" s="70"/>
      <c r="B88" s="70"/>
      <c r="C88" s="70"/>
      <c r="D88" s="71"/>
      <c r="E88" s="72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</row>
    <row r="89" spans="1:82" ht="12.75" customHeight="1">
      <c r="A89" s="70"/>
      <c r="B89" s="70"/>
      <c r="C89" s="70"/>
      <c r="D89" s="71"/>
      <c r="E89" s="72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</row>
    <row r="90" spans="1:82" ht="12.75" customHeight="1">
      <c r="A90" s="70"/>
      <c r="B90" s="70"/>
      <c r="C90" s="70"/>
      <c r="D90" s="71"/>
      <c r="E90" s="72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</row>
    <row r="91" spans="1:82" ht="12.75" customHeight="1">
      <c r="A91" s="70"/>
      <c r="B91" s="70"/>
      <c r="C91" s="70"/>
      <c r="D91" s="71"/>
      <c r="E91" s="72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</row>
    <row r="92" spans="1:82" ht="12.75" customHeight="1">
      <c r="A92" s="70"/>
      <c r="B92" s="70"/>
      <c r="C92" s="70"/>
      <c r="D92" s="71"/>
      <c r="E92" s="72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</row>
    <row r="93" spans="1:82" ht="12.75" customHeight="1">
      <c r="A93" s="70"/>
      <c r="B93" s="70"/>
      <c r="C93" s="70"/>
      <c r="D93" s="71"/>
      <c r="E93" s="72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</row>
    <row r="94" spans="1:82" ht="12.75" customHeight="1">
      <c r="A94" s="70"/>
      <c r="B94" s="70"/>
      <c r="C94" s="70"/>
      <c r="D94" s="71"/>
      <c r="E94" s="72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</row>
    <row r="95" spans="1:82" ht="12.75" customHeight="1">
      <c r="A95" s="70"/>
      <c r="B95" s="70"/>
      <c r="C95" s="70"/>
      <c r="D95" s="71"/>
      <c r="E95" s="72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</row>
    <row r="96" spans="1:82" ht="12.75" customHeight="1">
      <c r="A96" s="70"/>
      <c r="B96" s="70"/>
      <c r="C96" s="70"/>
      <c r="D96" s="71"/>
      <c r="E96" s="72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</row>
    <row r="97" spans="1:82" ht="12.75" customHeight="1">
      <c r="A97" s="70"/>
      <c r="B97" s="70"/>
      <c r="C97" s="70"/>
      <c r="D97" s="71"/>
      <c r="E97" s="72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</row>
    <row r="98" spans="1:82" ht="12.75" customHeight="1">
      <c r="A98" s="70"/>
      <c r="B98" s="70"/>
      <c r="C98" s="70"/>
      <c r="D98" s="71"/>
      <c r="E98" s="72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</row>
    <row r="99" spans="1:82" ht="12.75" customHeight="1">
      <c r="A99" s="70"/>
      <c r="B99" s="70"/>
      <c r="C99" s="70"/>
      <c r="D99" s="71"/>
      <c r="E99" s="72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</row>
    <row r="100" spans="1:82" ht="12.75" customHeight="1">
      <c r="A100" s="70"/>
      <c r="B100" s="70"/>
      <c r="C100" s="70"/>
      <c r="D100" s="71"/>
      <c r="E100" s="72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</row>
    <row r="101" spans="1:82" ht="12.75" customHeight="1">
      <c r="A101" s="70"/>
      <c r="B101" s="70"/>
      <c r="C101" s="70"/>
      <c r="D101" s="71"/>
      <c r="E101" s="72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</row>
    <row r="102" spans="1:82" ht="12.75" customHeight="1">
      <c r="A102" s="70"/>
      <c r="B102" s="70"/>
      <c r="C102" s="70"/>
      <c r="D102" s="71"/>
      <c r="E102" s="72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</row>
    <row r="103" spans="1:82" ht="12.75" customHeight="1">
      <c r="A103" s="70"/>
      <c r="B103" s="70"/>
      <c r="C103" s="70"/>
      <c r="D103" s="71"/>
      <c r="E103" s="72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</row>
    <row r="104" spans="1:82" ht="12.75" customHeight="1">
      <c r="A104" s="70"/>
      <c r="B104" s="70"/>
      <c r="C104" s="70"/>
      <c r="D104" s="71"/>
      <c r="E104" s="72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</row>
    <row r="105" spans="1:82" ht="12.75" customHeight="1">
      <c r="A105" s="70"/>
      <c r="B105" s="70"/>
      <c r="C105" s="70"/>
      <c r="D105" s="71"/>
      <c r="E105" s="72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</row>
    <row r="106" spans="1:82" ht="12.75" customHeight="1">
      <c r="A106" s="70"/>
      <c r="B106" s="70"/>
      <c r="C106" s="70"/>
      <c r="D106" s="71"/>
      <c r="E106" s="72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</row>
    <row r="107" spans="1:82" ht="12.75" customHeight="1">
      <c r="A107" s="70"/>
      <c r="B107" s="70"/>
      <c r="C107" s="70"/>
      <c r="D107" s="71"/>
      <c r="E107" s="72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</row>
    <row r="108" spans="1:82" ht="12.75" customHeight="1">
      <c r="A108" s="70"/>
      <c r="B108" s="70"/>
      <c r="C108" s="70"/>
      <c r="D108" s="71"/>
      <c r="E108" s="72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</row>
    <row r="109" spans="1:82" ht="12.75" customHeight="1">
      <c r="A109" s="70"/>
      <c r="B109" s="70"/>
      <c r="C109" s="70"/>
      <c r="D109" s="71"/>
      <c r="E109" s="72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</row>
    <row r="110" spans="1:82" ht="12.75" customHeight="1">
      <c r="A110" s="70"/>
      <c r="B110" s="70"/>
      <c r="C110" s="70"/>
      <c r="D110" s="71"/>
      <c r="E110" s="72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</row>
    <row r="111" spans="1:82" ht="12.75" customHeight="1">
      <c r="A111" s="70"/>
      <c r="B111" s="70"/>
      <c r="C111" s="70"/>
      <c r="D111" s="71"/>
      <c r="E111" s="72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</row>
    <row r="112" spans="1:82" ht="12.75" customHeight="1">
      <c r="A112" s="70"/>
      <c r="B112" s="70"/>
      <c r="C112" s="70"/>
      <c r="D112" s="71"/>
      <c r="E112" s="72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</row>
    <row r="113" spans="1:82" ht="12.75" customHeight="1">
      <c r="A113" s="70"/>
      <c r="B113" s="70"/>
      <c r="C113" s="70"/>
      <c r="D113" s="71"/>
      <c r="E113" s="72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</row>
    <row r="114" spans="1:82" ht="12.75" customHeight="1">
      <c r="A114" s="70"/>
      <c r="B114" s="70"/>
      <c r="C114" s="70"/>
      <c r="D114" s="71"/>
      <c r="E114" s="72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</row>
    <row r="115" spans="1:82" ht="12.75" customHeight="1">
      <c r="A115" s="70"/>
      <c r="B115" s="70"/>
      <c r="C115" s="70"/>
      <c r="D115" s="71"/>
      <c r="E115" s="72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</row>
    <row r="116" spans="1:82" ht="12.75" customHeight="1">
      <c r="A116" s="70"/>
      <c r="B116" s="70"/>
      <c r="C116" s="70"/>
      <c r="D116" s="71"/>
      <c r="E116" s="72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</row>
    <row r="117" spans="1:82" ht="12.75" customHeight="1">
      <c r="A117" s="70"/>
      <c r="B117" s="70"/>
      <c r="C117" s="70"/>
      <c r="D117" s="71"/>
      <c r="E117" s="72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</row>
    <row r="118" spans="1:82" ht="12.75" customHeight="1">
      <c r="A118" s="70"/>
      <c r="B118" s="70"/>
      <c r="C118" s="70"/>
      <c r="D118" s="71"/>
      <c r="E118" s="72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</row>
    <row r="119" spans="1:82" ht="12.75" customHeight="1">
      <c r="A119" s="70"/>
      <c r="B119" s="70"/>
      <c r="C119" s="70"/>
      <c r="D119" s="71"/>
      <c r="E119" s="72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</row>
    <row r="120" spans="1:82" ht="12.75" customHeight="1">
      <c r="A120" s="70"/>
      <c r="B120" s="70"/>
      <c r="C120" s="70"/>
      <c r="D120" s="71"/>
      <c r="E120" s="72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</row>
    <row r="121" spans="1:82" ht="12.75" customHeight="1">
      <c r="A121" s="70"/>
      <c r="B121" s="70"/>
      <c r="C121" s="70"/>
      <c r="D121" s="71"/>
      <c r="E121" s="72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</row>
    <row r="122" spans="1:82" ht="12.75" customHeight="1">
      <c r="A122" s="70"/>
      <c r="B122" s="70"/>
      <c r="C122" s="70"/>
      <c r="D122" s="71"/>
      <c r="E122" s="72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</row>
    <row r="123" spans="1:82" ht="12.75" customHeight="1">
      <c r="A123" s="70"/>
      <c r="B123" s="70"/>
      <c r="C123" s="70"/>
      <c r="D123" s="71"/>
      <c r="E123" s="72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</row>
    <row r="124" spans="1:82" ht="12.75" customHeight="1">
      <c r="A124" s="70"/>
      <c r="B124" s="70"/>
      <c r="C124" s="70"/>
      <c r="D124" s="71"/>
      <c r="E124" s="72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</row>
    <row r="125" spans="1:82" ht="12.75" customHeight="1">
      <c r="A125" s="70"/>
      <c r="B125" s="70"/>
      <c r="C125" s="70"/>
      <c r="D125" s="71"/>
      <c r="E125" s="72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</row>
    <row r="126" spans="1:82" ht="12.75" customHeight="1">
      <c r="A126" s="70"/>
      <c r="B126" s="70"/>
      <c r="C126" s="70"/>
      <c r="D126" s="71"/>
      <c r="E126" s="72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</row>
    <row r="127" spans="1:82" ht="12.75" customHeight="1">
      <c r="A127" s="70"/>
      <c r="B127" s="70"/>
      <c r="C127" s="70"/>
      <c r="D127" s="71"/>
      <c r="E127" s="72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</row>
    <row r="128" spans="1:82" ht="12.75" customHeight="1">
      <c r="A128" s="70"/>
      <c r="B128" s="70"/>
      <c r="C128" s="70"/>
      <c r="D128" s="71"/>
      <c r="E128" s="72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</row>
    <row r="129" spans="1:82" ht="12.75" customHeight="1">
      <c r="A129" s="70"/>
      <c r="B129" s="70"/>
      <c r="C129" s="70"/>
      <c r="D129" s="71"/>
      <c r="E129" s="72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</row>
    <row r="130" spans="1:82" ht="12.75" customHeight="1">
      <c r="A130" s="70"/>
      <c r="B130" s="70"/>
      <c r="C130" s="70"/>
      <c r="D130" s="71"/>
      <c r="E130" s="72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</row>
    <row r="131" spans="1:82" ht="12.75" customHeight="1">
      <c r="A131" s="70"/>
      <c r="B131" s="70"/>
      <c r="C131" s="70"/>
      <c r="D131" s="71"/>
      <c r="E131" s="72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</row>
    <row r="132" spans="1:82" ht="12.75" customHeight="1">
      <c r="A132" s="70"/>
      <c r="B132" s="70"/>
      <c r="C132" s="70"/>
      <c r="D132" s="71"/>
      <c r="E132" s="72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</row>
    <row r="133" spans="1:82" ht="12.75" customHeight="1">
      <c r="A133" s="70"/>
      <c r="B133" s="70"/>
      <c r="C133" s="70"/>
      <c r="D133" s="71"/>
      <c r="E133" s="72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</row>
    <row r="134" spans="1:82" ht="12.75" customHeight="1">
      <c r="A134" s="70"/>
      <c r="B134" s="70"/>
      <c r="C134" s="70"/>
      <c r="D134" s="71"/>
      <c r="E134" s="72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</row>
    <row r="135" spans="1:82" ht="12.75" customHeight="1">
      <c r="A135" s="70"/>
      <c r="B135" s="70"/>
      <c r="C135" s="70"/>
      <c r="D135" s="71"/>
      <c r="E135" s="72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</row>
    <row r="136" spans="1:82" ht="12.75" customHeight="1">
      <c r="A136" s="70"/>
      <c r="B136" s="70"/>
      <c r="C136" s="70"/>
      <c r="D136" s="71"/>
      <c r="E136" s="72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</row>
    <row r="137" spans="1:82" ht="12.75" customHeight="1">
      <c r="A137" s="70"/>
      <c r="B137" s="70"/>
      <c r="C137" s="70"/>
      <c r="D137" s="71"/>
      <c r="E137" s="72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</row>
    <row r="138" spans="1:82" ht="12.75" customHeight="1">
      <c r="A138" s="70"/>
      <c r="B138" s="70"/>
      <c r="C138" s="70"/>
      <c r="D138" s="71"/>
      <c r="E138" s="72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</row>
    <row r="139" spans="1:82" ht="12.75" customHeight="1">
      <c r="A139" s="70"/>
      <c r="B139" s="70"/>
      <c r="C139" s="70"/>
      <c r="D139" s="71"/>
      <c r="E139" s="72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</row>
    <row r="140" spans="1:82" ht="12.75" customHeight="1">
      <c r="A140" s="70"/>
      <c r="B140" s="70"/>
      <c r="C140" s="70"/>
      <c r="D140" s="71"/>
      <c r="E140" s="72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</row>
    <row r="141" spans="1:82" ht="12.75" customHeight="1">
      <c r="A141" s="70"/>
      <c r="B141" s="70"/>
      <c r="C141" s="70"/>
      <c r="D141" s="71"/>
      <c r="E141" s="72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</row>
    <row r="142" spans="1:82" ht="12.75" customHeight="1">
      <c r="A142" s="70"/>
      <c r="B142" s="70"/>
      <c r="C142" s="70"/>
      <c r="D142" s="71"/>
      <c r="E142" s="72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</row>
    <row r="143" spans="1:82" ht="12.75" customHeight="1">
      <c r="A143" s="70"/>
      <c r="B143" s="70"/>
      <c r="C143" s="70"/>
      <c r="D143" s="71"/>
      <c r="E143" s="72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</row>
    <row r="144" spans="1:82" ht="12.75" customHeight="1">
      <c r="A144" s="70"/>
      <c r="B144" s="70"/>
      <c r="C144" s="70"/>
      <c r="D144" s="71"/>
      <c r="E144" s="72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</row>
    <row r="145" spans="1:82" ht="12.75" customHeight="1">
      <c r="A145" s="70"/>
      <c r="B145" s="70"/>
      <c r="C145" s="70"/>
      <c r="D145" s="71"/>
      <c r="E145" s="72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</row>
    <row r="146" spans="1:82" ht="12.75" customHeight="1">
      <c r="A146" s="70"/>
      <c r="B146" s="70"/>
      <c r="C146" s="70"/>
      <c r="D146" s="71"/>
      <c r="E146" s="72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</row>
    <row r="147" spans="1:82" ht="12.75" customHeight="1">
      <c r="A147" s="70"/>
      <c r="B147" s="70"/>
      <c r="C147" s="70"/>
      <c r="D147" s="71"/>
      <c r="E147" s="72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</row>
    <row r="148" spans="1:82" ht="12.75" customHeight="1">
      <c r="A148" s="70"/>
      <c r="B148" s="70"/>
      <c r="C148" s="70"/>
      <c r="D148" s="71"/>
      <c r="E148" s="72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</row>
    <row r="149" spans="1:82" ht="12.75" customHeight="1">
      <c r="A149" s="70"/>
      <c r="B149" s="70"/>
      <c r="C149" s="70"/>
      <c r="D149" s="71"/>
      <c r="E149" s="72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</row>
    <row r="150" spans="1:82" ht="12.75" customHeight="1">
      <c r="A150" s="70"/>
      <c r="B150" s="70"/>
      <c r="C150" s="70"/>
      <c r="D150" s="71"/>
      <c r="E150" s="72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</row>
    <row r="151" spans="1:82" ht="12.75" customHeight="1">
      <c r="A151" s="70"/>
      <c r="B151" s="70"/>
      <c r="C151" s="70"/>
      <c r="D151" s="71"/>
      <c r="E151" s="72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</row>
    <row r="152" spans="1:82" ht="12.75" customHeight="1">
      <c r="A152" s="70"/>
      <c r="B152" s="70"/>
      <c r="C152" s="70"/>
      <c r="D152" s="71"/>
      <c r="E152" s="72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</row>
    <row r="153" spans="1:82" ht="12.75" customHeight="1">
      <c r="A153" s="70"/>
      <c r="B153" s="70"/>
      <c r="C153" s="70"/>
      <c r="D153" s="71"/>
      <c r="E153" s="72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</row>
    <row r="154" spans="1:82" ht="12.75" customHeight="1">
      <c r="A154" s="70"/>
      <c r="B154" s="70"/>
      <c r="C154" s="70"/>
      <c r="D154" s="71"/>
      <c r="E154" s="72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</row>
    <row r="155" spans="1:82" ht="12.75" customHeight="1">
      <c r="A155" s="70"/>
      <c r="B155" s="70"/>
      <c r="C155" s="70"/>
      <c r="D155" s="71"/>
      <c r="E155" s="72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</row>
    <row r="156" spans="1:82" ht="12.75" customHeight="1">
      <c r="A156" s="70"/>
      <c r="B156" s="70"/>
      <c r="C156" s="70"/>
      <c r="D156" s="71"/>
      <c r="E156" s="72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</row>
    <row r="157" spans="1:82" ht="12.75" customHeight="1">
      <c r="A157" s="70"/>
      <c r="B157" s="70"/>
      <c r="C157" s="70"/>
      <c r="D157" s="71"/>
      <c r="E157" s="72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</row>
    <row r="158" spans="1:82" ht="12.75" customHeight="1">
      <c r="A158" s="70"/>
      <c r="B158" s="70"/>
      <c r="C158" s="70"/>
      <c r="D158" s="71"/>
      <c r="E158" s="72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</row>
    <row r="159" spans="1:82" ht="12.75" customHeight="1">
      <c r="A159" s="70"/>
      <c r="B159" s="70"/>
      <c r="C159" s="70"/>
      <c r="D159" s="71"/>
      <c r="E159" s="72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</row>
    <row r="160" spans="1:82" ht="12.75" customHeight="1">
      <c r="A160" s="70"/>
      <c r="B160" s="70"/>
      <c r="C160" s="70"/>
      <c r="D160" s="71"/>
      <c r="E160" s="72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</row>
    <row r="161" spans="1:82" ht="12.75" customHeight="1">
      <c r="A161" s="70"/>
      <c r="B161" s="70"/>
      <c r="C161" s="70"/>
      <c r="D161" s="71"/>
      <c r="E161" s="72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</row>
    <row r="162" spans="1:82" ht="12.75" customHeight="1">
      <c r="A162" s="70"/>
      <c r="B162" s="70"/>
      <c r="C162" s="70"/>
      <c r="D162" s="71"/>
      <c r="E162" s="72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</row>
    <row r="163" spans="1:82" ht="12.75" customHeight="1">
      <c r="A163" s="70"/>
      <c r="B163" s="70"/>
      <c r="C163" s="70"/>
      <c r="D163" s="71"/>
      <c r="E163" s="72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</row>
    <row r="164" spans="1:82" ht="12.75" customHeight="1">
      <c r="A164" s="70"/>
      <c r="B164" s="70"/>
      <c r="C164" s="70"/>
      <c r="D164" s="71"/>
      <c r="E164" s="72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</row>
    <row r="165" spans="1:82" ht="12.75" customHeight="1">
      <c r="A165" s="70"/>
      <c r="B165" s="70"/>
      <c r="C165" s="70"/>
      <c r="D165" s="71"/>
      <c r="E165" s="72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</row>
    <row r="166" spans="1:82" ht="12.75" customHeight="1">
      <c r="A166" s="70"/>
      <c r="B166" s="70"/>
      <c r="C166" s="70"/>
      <c r="D166" s="71"/>
      <c r="E166" s="72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</row>
    <row r="167" spans="1:82" ht="12.75" customHeight="1">
      <c r="A167" s="70"/>
      <c r="B167" s="70"/>
      <c r="C167" s="70"/>
      <c r="D167" s="71"/>
      <c r="E167" s="72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</row>
    <row r="168" spans="1:82" ht="12.75" customHeight="1">
      <c r="A168" s="70"/>
      <c r="B168" s="70"/>
      <c r="C168" s="70"/>
      <c r="D168" s="71"/>
      <c r="E168" s="72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</row>
    <row r="169" spans="1:82" ht="12.75" customHeight="1">
      <c r="A169" s="70"/>
      <c r="B169" s="70"/>
      <c r="C169" s="70"/>
      <c r="D169" s="71"/>
      <c r="E169" s="72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</row>
    <row r="170" spans="1:82" ht="12.75" customHeight="1">
      <c r="A170" s="70"/>
      <c r="B170" s="70"/>
      <c r="C170" s="70"/>
      <c r="D170" s="71"/>
      <c r="E170" s="72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</row>
    <row r="171" spans="1:82" ht="12.75" customHeight="1">
      <c r="A171" s="70"/>
      <c r="B171" s="70"/>
      <c r="C171" s="70"/>
      <c r="D171" s="71"/>
      <c r="E171" s="72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</row>
    <row r="172" spans="1:82" ht="12.75" customHeight="1">
      <c r="A172" s="70"/>
      <c r="B172" s="70"/>
      <c r="C172" s="70"/>
      <c r="D172" s="71"/>
      <c r="E172" s="72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</row>
    <row r="173" spans="1:82" ht="12.75" customHeight="1">
      <c r="A173" s="70"/>
      <c r="B173" s="70"/>
      <c r="C173" s="70"/>
      <c r="D173" s="71"/>
      <c r="E173" s="72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</row>
    <row r="174" spans="1:82" ht="12.75" customHeight="1">
      <c r="A174" s="70"/>
      <c r="B174" s="70"/>
      <c r="C174" s="70"/>
      <c r="D174" s="71"/>
      <c r="E174" s="72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</row>
    <row r="175" spans="1:82" ht="12.75" customHeight="1">
      <c r="A175" s="70"/>
      <c r="B175" s="70"/>
      <c r="C175" s="70"/>
      <c r="D175" s="71"/>
      <c r="E175" s="72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</row>
    <row r="176" spans="1:82" ht="12.75" customHeight="1">
      <c r="A176" s="70"/>
      <c r="B176" s="70"/>
      <c r="C176" s="70"/>
      <c r="D176" s="71"/>
      <c r="E176" s="72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</row>
    <row r="177" spans="1:82" ht="12.75" customHeight="1">
      <c r="A177" s="70"/>
      <c r="B177" s="70"/>
      <c r="C177" s="70"/>
      <c r="D177" s="71"/>
      <c r="E177" s="72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</row>
    <row r="178" spans="1:82" ht="12.75" customHeight="1">
      <c r="A178" s="70"/>
      <c r="B178" s="70"/>
      <c r="C178" s="70"/>
      <c r="D178" s="71"/>
      <c r="E178" s="72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</row>
    <row r="179" spans="1:82" ht="12.75" customHeight="1">
      <c r="A179" s="70"/>
      <c r="B179" s="70"/>
      <c r="C179" s="70"/>
      <c r="D179" s="71"/>
      <c r="E179" s="72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</row>
    <row r="180" spans="1:82" ht="12.75" customHeight="1">
      <c r="A180" s="70"/>
      <c r="B180" s="70"/>
      <c r="C180" s="70"/>
      <c r="D180" s="71"/>
      <c r="E180" s="72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</row>
    <row r="181" spans="1:82" ht="12.75" customHeight="1">
      <c r="A181" s="70"/>
      <c r="B181" s="70"/>
      <c r="C181" s="70"/>
      <c r="D181" s="71"/>
      <c r="E181" s="72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</row>
    <row r="182" spans="1:82" ht="12.75" customHeight="1">
      <c r="A182" s="70"/>
      <c r="B182" s="70"/>
      <c r="C182" s="70"/>
      <c r="D182" s="71"/>
      <c r="E182" s="72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</row>
    <row r="183" spans="1:82" ht="12.75" customHeight="1">
      <c r="A183" s="70"/>
      <c r="B183" s="70"/>
      <c r="C183" s="70"/>
      <c r="D183" s="71"/>
      <c r="E183" s="72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</row>
    <row r="184" spans="1:82" ht="12.75" customHeight="1">
      <c r="A184" s="70"/>
      <c r="B184" s="70"/>
      <c r="C184" s="70"/>
      <c r="D184" s="71"/>
      <c r="E184" s="72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</row>
    <row r="185" spans="1:82" ht="12.75" customHeight="1">
      <c r="A185" s="70"/>
      <c r="B185" s="70"/>
      <c r="C185" s="70"/>
      <c r="D185" s="71"/>
      <c r="E185" s="72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</row>
    <row r="186" spans="1:82" ht="12.75" customHeight="1">
      <c r="A186" s="70"/>
      <c r="B186" s="70"/>
      <c r="C186" s="70"/>
      <c r="D186" s="71"/>
      <c r="E186" s="72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</row>
    <row r="187" spans="1:82" ht="12.75" customHeight="1">
      <c r="A187" s="70"/>
      <c r="B187" s="70"/>
      <c r="C187" s="70"/>
      <c r="D187" s="71"/>
      <c r="E187" s="72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</row>
    <row r="188" spans="1:82" ht="12.75" customHeight="1">
      <c r="A188" s="70"/>
      <c r="B188" s="70"/>
      <c r="C188" s="70"/>
      <c r="D188" s="71"/>
      <c r="E188" s="72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</row>
    <row r="189" spans="1:82" ht="12.75" customHeight="1">
      <c r="A189" s="70"/>
      <c r="B189" s="70"/>
      <c r="C189" s="70"/>
      <c r="D189" s="71"/>
      <c r="E189" s="72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</row>
    <row r="190" spans="1:82" ht="12.75" customHeight="1">
      <c r="A190" s="70"/>
      <c r="B190" s="70"/>
      <c r="C190" s="70"/>
      <c r="D190" s="71"/>
      <c r="E190" s="72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</row>
    <row r="191" spans="1:82" ht="12.75" customHeight="1">
      <c r="A191" s="70"/>
      <c r="B191" s="70"/>
      <c r="C191" s="70"/>
      <c r="D191" s="71"/>
      <c r="E191" s="72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</row>
    <row r="192" spans="1:82" ht="12.75" customHeight="1">
      <c r="A192" s="70"/>
      <c r="B192" s="70"/>
      <c r="C192" s="70"/>
      <c r="D192" s="71"/>
      <c r="E192" s="72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</row>
    <row r="193" spans="1:82" ht="12.75" customHeight="1">
      <c r="A193" s="70"/>
      <c r="B193" s="70"/>
      <c r="C193" s="70"/>
      <c r="D193" s="71"/>
      <c r="E193" s="72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</row>
    <row r="194" spans="1:82" ht="12.75" customHeight="1">
      <c r="A194" s="70"/>
      <c r="B194" s="70"/>
      <c r="C194" s="70"/>
      <c r="D194" s="71"/>
      <c r="E194" s="72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</row>
    <row r="195" spans="1:82" ht="12.75" customHeight="1">
      <c r="A195" s="70"/>
      <c r="B195" s="70"/>
      <c r="C195" s="70"/>
      <c r="D195" s="71"/>
      <c r="E195" s="72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</row>
    <row r="196" spans="1:82" ht="12.75" customHeight="1">
      <c r="A196" s="70"/>
      <c r="B196" s="70"/>
      <c r="C196" s="70"/>
      <c r="D196" s="71"/>
      <c r="E196" s="72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</row>
    <row r="197" spans="1:82" ht="12.75" customHeight="1">
      <c r="A197" s="70"/>
      <c r="B197" s="70"/>
      <c r="C197" s="70"/>
      <c r="D197" s="71"/>
      <c r="E197" s="72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</row>
    <row r="198" spans="1:82" ht="12.75" customHeight="1">
      <c r="A198" s="70"/>
      <c r="B198" s="70"/>
      <c r="C198" s="70"/>
      <c r="D198" s="71"/>
      <c r="E198" s="72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</row>
    <row r="199" spans="1:82" ht="12.75" customHeight="1">
      <c r="A199" s="70"/>
      <c r="B199" s="70"/>
      <c r="C199" s="70"/>
      <c r="D199" s="71"/>
      <c r="E199" s="72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</row>
    <row r="200" spans="1:82" ht="12.75" customHeight="1">
      <c r="A200" s="70"/>
      <c r="B200" s="70"/>
      <c r="C200" s="70"/>
      <c r="D200" s="71"/>
      <c r="E200" s="72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</row>
    <row r="201" spans="1:82" ht="12.75" customHeight="1">
      <c r="A201" s="70"/>
      <c r="B201" s="70"/>
      <c r="C201" s="70"/>
      <c r="D201" s="71"/>
      <c r="E201" s="72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</row>
    <row r="202" spans="1:82" ht="12.75" customHeight="1">
      <c r="A202" s="70"/>
      <c r="B202" s="70"/>
      <c r="C202" s="70"/>
      <c r="D202" s="71"/>
      <c r="E202" s="72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</row>
    <row r="203" spans="1:82" ht="12.75" customHeight="1">
      <c r="A203" s="70"/>
      <c r="B203" s="70"/>
      <c r="C203" s="70"/>
      <c r="D203" s="71"/>
      <c r="E203" s="72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</row>
    <row r="204" spans="1:82" ht="12.75" customHeight="1">
      <c r="A204" s="70"/>
      <c r="B204" s="70"/>
      <c r="C204" s="70"/>
      <c r="D204" s="71"/>
      <c r="E204" s="72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</row>
    <row r="205" spans="1:82" ht="12.75" customHeight="1">
      <c r="A205" s="70"/>
      <c r="B205" s="70"/>
      <c r="C205" s="70"/>
      <c r="D205" s="71"/>
      <c r="E205" s="72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</row>
    <row r="206" spans="1:82" ht="12.75" customHeight="1">
      <c r="A206" s="70"/>
      <c r="B206" s="70"/>
      <c r="C206" s="70"/>
      <c r="D206" s="71"/>
      <c r="E206" s="72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</row>
    <row r="207" spans="1:82" ht="12.75" customHeight="1">
      <c r="A207" s="70"/>
      <c r="B207" s="70"/>
      <c r="C207" s="70"/>
      <c r="D207" s="71"/>
      <c r="E207" s="72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</row>
    <row r="208" spans="1:82" ht="12.75" customHeight="1">
      <c r="A208" s="70"/>
      <c r="B208" s="70"/>
      <c r="C208" s="70"/>
      <c r="D208" s="71"/>
      <c r="E208" s="72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</row>
    <row r="209" spans="1:82" ht="12.75" customHeight="1">
      <c r="A209" s="70"/>
      <c r="B209" s="70"/>
      <c r="C209" s="70"/>
      <c r="D209" s="71"/>
      <c r="E209" s="72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</row>
    <row r="210" spans="1:82" ht="12.75" customHeight="1">
      <c r="A210" s="70"/>
      <c r="B210" s="70"/>
      <c r="C210" s="70"/>
      <c r="D210" s="71"/>
      <c r="E210" s="72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</row>
    <row r="211" spans="1:82" ht="12.75" customHeight="1">
      <c r="A211" s="70"/>
      <c r="B211" s="70"/>
      <c r="C211" s="70"/>
      <c r="D211" s="71"/>
      <c r="E211" s="72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</row>
    <row r="212" spans="1:82" ht="12.75" customHeight="1">
      <c r="A212" s="70"/>
      <c r="B212" s="70"/>
      <c r="C212" s="70"/>
      <c r="D212" s="71"/>
      <c r="E212" s="72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</row>
    <row r="213" spans="1:82" ht="12.75" customHeight="1">
      <c r="A213" s="70"/>
      <c r="B213" s="70"/>
      <c r="C213" s="70"/>
      <c r="D213" s="71"/>
      <c r="E213" s="72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</row>
    <row r="214" spans="1:82" ht="12.75" customHeight="1">
      <c r="A214" s="70"/>
      <c r="B214" s="70"/>
      <c r="C214" s="70"/>
      <c r="D214" s="71"/>
      <c r="E214" s="72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</row>
    <row r="215" spans="1:82" ht="12.75" customHeight="1">
      <c r="A215" s="70"/>
      <c r="B215" s="70"/>
      <c r="C215" s="70"/>
      <c r="D215" s="71"/>
      <c r="E215" s="72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</row>
    <row r="216" spans="1:82" ht="12.75" customHeight="1">
      <c r="A216" s="70"/>
      <c r="B216" s="70"/>
      <c r="C216" s="70"/>
      <c r="D216" s="71"/>
      <c r="E216" s="72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</row>
    <row r="217" spans="1:82" ht="12.75" customHeight="1">
      <c r="A217" s="70"/>
      <c r="B217" s="70"/>
      <c r="C217" s="70"/>
      <c r="D217" s="71"/>
      <c r="E217" s="72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</row>
    <row r="218" spans="1:82" ht="12.75" customHeight="1">
      <c r="A218" s="70"/>
      <c r="B218" s="70"/>
      <c r="C218" s="70"/>
      <c r="D218" s="71"/>
      <c r="E218" s="72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</row>
    <row r="219" spans="1:82" ht="12.75" customHeight="1">
      <c r="A219" s="70"/>
      <c r="B219" s="70"/>
      <c r="C219" s="70"/>
      <c r="D219" s="71"/>
      <c r="E219" s="72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</row>
    <row r="220" spans="1:82" ht="12.75" customHeight="1">
      <c r="A220" s="70"/>
      <c r="B220" s="70"/>
      <c r="C220" s="70"/>
      <c r="D220" s="71"/>
      <c r="E220" s="72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</row>
    <row r="221" spans="1:82" ht="12.75" customHeight="1">
      <c r="A221" s="70"/>
      <c r="B221" s="70"/>
      <c r="C221" s="70"/>
      <c r="D221" s="71"/>
      <c r="E221" s="72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</row>
    <row r="222" spans="1:82" ht="12.75" customHeight="1">
      <c r="A222" s="70"/>
      <c r="B222" s="70"/>
      <c r="C222" s="70"/>
      <c r="D222" s="71"/>
      <c r="E222" s="72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</row>
    <row r="223" spans="1:82" ht="12.75" customHeight="1">
      <c r="A223" s="70"/>
      <c r="B223" s="70"/>
      <c r="C223" s="70"/>
      <c r="D223" s="71"/>
      <c r="E223" s="72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</row>
    <row r="224" spans="1:82" ht="12.75" customHeight="1">
      <c r="A224" s="70"/>
      <c r="B224" s="70"/>
      <c r="C224" s="70"/>
      <c r="D224" s="71"/>
      <c r="E224" s="72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</row>
    <row r="225" spans="1:82" ht="12.75" customHeight="1">
      <c r="A225" s="70"/>
      <c r="B225" s="70"/>
      <c r="C225" s="70"/>
      <c r="D225" s="71"/>
      <c r="E225" s="72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</row>
    <row r="226" spans="1:82" ht="12.75" customHeight="1">
      <c r="A226" s="70"/>
      <c r="B226" s="70"/>
      <c r="C226" s="70"/>
      <c r="D226" s="71"/>
      <c r="E226" s="72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</row>
    <row r="227" spans="1:82" ht="12.75" customHeight="1">
      <c r="A227" s="70"/>
      <c r="B227" s="70"/>
      <c r="C227" s="70"/>
      <c r="D227" s="71"/>
      <c r="E227" s="72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</row>
    <row r="228" spans="1:82" ht="12.75" customHeight="1">
      <c r="A228" s="70"/>
      <c r="B228" s="70"/>
      <c r="C228" s="70"/>
      <c r="D228" s="71"/>
      <c r="E228" s="72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</row>
    <row r="229" spans="1:82" ht="12.75" customHeight="1">
      <c r="A229" s="70"/>
      <c r="B229" s="70"/>
      <c r="C229" s="70"/>
      <c r="D229" s="71"/>
      <c r="E229" s="72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</row>
    <row r="230" spans="1:82" ht="12.75" customHeight="1">
      <c r="A230" s="70"/>
      <c r="B230" s="70"/>
      <c r="C230" s="70"/>
      <c r="D230" s="71"/>
      <c r="E230" s="72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</row>
    <row r="231" spans="1:82" ht="12.75" customHeight="1">
      <c r="A231" s="70"/>
      <c r="B231" s="70"/>
      <c r="C231" s="70"/>
      <c r="D231" s="71"/>
      <c r="E231" s="72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</row>
    <row r="232" spans="1:82" ht="12.75" customHeight="1">
      <c r="A232" s="70"/>
      <c r="B232" s="70"/>
      <c r="C232" s="70"/>
      <c r="D232" s="71"/>
      <c r="E232" s="72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</row>
    <row r="233" spans="1:82" ht="12.75" customHeight="1">
      <c r="A233" s="70"/>
      <c r="B233" s="70"/>
      <c r="C233" s="70"/>
      <c r="D233" s="71"/>
      <c r="E233" s="72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</row>
    <row r="234" spans="1:82" ht="12.75" customHeight="1">
      <c r="A234" s="70"/>
      <c r="B234" s="70"/>
      <c r="C234" s="70"/>
      <c r="D234" s="71"/>
      <c r="E234" s="72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</row>
    <row r="235" spans="1:82" ht="12.75" customHeight="1">
      <c r="A235" s="70"/>
      <c r="B235" s="70"/>
      <c r="C235" s="70"/>
      <c r="D235" s="71"/>
      <c r="E235" s="72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</row>
    <row r="236" spans="1:82" ht="12.75" customHeight="1">
      <c r="A236" s="70"/>
      <c r="B236" s="70"/>
      <c r="C236" s="70"/>
      <c r="D236" s="71"/>
      <c r="E236" s="72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</row>
    <row r="237" spans="1:82" ht="12.75" customHeight="1">
      <c r="A237" s="70"/>
      <c r="B237" s="70"/>
      <c r="C237" s="70"/>
      <c r="D237" s="71"/>
      <c r="E237" s="72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</row>
    <row r="238" spans="1:82" ht="12.75" customHeight="1">
      <c r="A238" s="70"/>
      <c r="B238" s="70"/>
      <c r="C238" s="70"/>
      <c r="D238" s="71"/>
      <c r="E238" s="72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</row>
    <row r="239" spans="1:82" ht="12.75" customHeight="1">
      <c r="A239" s="70"/>
      <c r="B239" s="70"/>
      <c r="C239" s="70"/>
      <c r="D239" s="71"/>
      <c r="E239" s="72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</row>
    <row r="240" spans="1:82" ht="12.75" customHeight="1">
      <c r="A240" s="70"/>
      <c r="B240" s="70"/>
      <c r="C240" s="70"/>
      <c r="D240" s="71"/>
      <c r="E240" s="72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</row>
    <row r="241" spans="1:82" ht="12.75" customHeight="1">
      <c r="A241" s="70"/>
      <c r="B241" s="70"/>
      <c r="C241" s="70"/>
      <c r="D241" s="71"/>
      <c r="E241" s="72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</row>
    <row r="242" spans="1:82" ht="12.75" customHeight="1">
      <c r="A242" s="70"/>
      <c r="B242" s="70"/>
      <c r="C242" s="70"/>
      <c r="D242" s="71"/>
      <c r="E242" s="72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</row>
    <row r="243" spans="1:82" ht="12.75" customHeight="1">
      <c r="A243" s="70"/>
      <c r="B243" s="70"/>
      <c r="C243" s="70"/>
      <c r="D243" s="71"/>
      <c r="E243" s="72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</row>
    <row r="244" spans="1:82" ht="12.75" customHeight="1">
      <c r="A244" s="70"/>
      <c r="B244" s="70"/>
      <c r="C244" s="70"/>
      <c r="D244" s="71"/>
      <c r="E244" s="72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</row>
    <row r="245" spans="1:82" ht="12.75" customHeight="1">
      <c r="A245" s="70"/>
      <c r="B245" s="70"/>
      <c r="C245" s="70"/>
      <c r="D245" s="71"/>
      <c r="E245" s="72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</row>
    <row r="246" spans="1:82" ht="12.75" customHeight="1">
      <c r="A246" s="70"/>
      <c r="B246" s="70"/>
      <c r="C246" s="70"/>
      <c r="D246" s="71"/>
      <c r="E246" s="72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</row>
    <row r="247" spans="1:82" ht="12.75" customHeight="1">
      <c r="A247" s="70"/>
      <c r="B247" s="70"/>
      <c r="C247" s="70"/>
      <c r="D247" s="71"/>
      <c r="E247" s="72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</row>
    <row r="248" spans="1:82" ht="12.75" customHeight="1">
      <c r="A248" s="70"/>
      <c r="B248" s="70"/>
      <c r="C248" s="70"/>
      <c r="D248" s="71"/>
      <c r="E248" s="72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</row>
    <row r="249" spans="1:82" ht="12.75" customHeight="1">
      <c r="A249" s="70"/>
      <c r="B249" s="70"/>
      <c r="C249" s="70"/>
      <c r="D249" s="71"/>
      <c r="E249" s="72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</row>
    <row r="250" spans="1:82" ht="12.75" customHeight="1">
      <c r="A250" s="70"/>
      <c r="B250" s="70"/>
      <c r="C250" s="70"/>
      <c r="D250" s="71"/>
      <c r="E250" s="72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</row>
    <row r="251" spans="1:82" ht="12.75" customHeight="1">
      <c r="A251" s="70"/>
      <c r="B251" s="70"/>
      <c r="C251" s="70"/>
      <c r="D251" s="71"/>
      <c r="E251" s="72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</row>
    <row r="252" spans="1:82" ht="12.75" customHeight="1">
      <c r="A252" s="70"/>
      <c r="B252" s="70"/>
      <c r="C252" s="70"/>
      <c r="D252" s="71"/>
      <c r="E252" s="72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</row>
    <row r="253" spans="1:82" ht="12.75" customHeight="1">
      <c r="A253" s="70"/>
      <c r="B253" s="70"/>
      <c r="C253" s="70"/>
      <c r="D253" s="71"/>
      <c r="E253" s="72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</row>
    <row r="254" spans="1:82" ht="12.75" customHeight="1">
      <c r="A254" s="70"/>
      <c r="B254" s="70"/>
      <c r="C254" s="70"/>
      <c r="D254" s="71"/>
      <c r="E254" s="72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</row>
    <row r="255" spans="1:82" ht="12.75" customHeight="1">
      <c r="A255" s="70"/>
      <c r="B255" s="70"/>
      <c r="C255" s="70"/>
      <c r="D255" s="71"/>
      <c r="E255" s="72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</row>
    <row r="256" spans="1:82" ht="12.75" customHeight="1">
      <c r="A256" s="70"/>
      <c r="B256" s="70"/>
      <c r="C256" s="70"/>
      <c r="D256" s="71"/>
      <c r="E256" s="72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</row>
    <row r="257" spans="1:82" ht="12.75" customHeight="1">
      <c r="A257" s="70"/>
      <c r="B257" s="70"/>
      <c r="C257" s="70"/>
      <c r="D257" s="71"/>
      <c r="E257" s="72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</row>
    <row r="258" spans="1:82" ht="12.75" customHeight="1">
      <c r="A258" s="70"/>
      <c r="B258" s="70"/>
      <c r="C258" s="70"/>
      <c r="D258" s="71"/>
      <c r="E258" s="72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</row>
    <row r="259" spans="1:82" ht="12.75" customHeight="1">
      <c r="A259" s="70"/>
      <c r="B259" s="70"/>
      <c r="C259" s="70"/>
      <c r="D259" s="71"/>
      <c r="E259" s="72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</row>
    <row r="260" spans="1:82" ht="12.75" customHeight="1">
      <c r="A260" s="70"/>
      <c r="B260" s="70"/>
      <c r="C260" s="70"/>
      <c r="D260" s="71"/>
      <c r="E260" s="72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</row>
    <row r="261" spans="1:82" ht="12.75" customHeight="1">
      <c r="A261" s="70"/>
      <c r="B261" s="70"/>
      <c r="C261" s="70"/>
      <c r="D261" s="71"/>
      <c r="E261" s="72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</row>
    <row r="262" spans="1:82" ht="12.75" customHeight="1">
      <c r="A262" s="70"/>
      <c r="B262" s="70"/>
      <c r="C262" s="70"/>
      <c r="D262" s="71"/>
      <c r="E262" s="72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</row>
    <row r="263" spans="1:82" ht="12.75" customHeight="1">
      <c r="A263" s="70"/>
      <c r="B263" s="70"/>
      <c r="C263" s="70"/>
      <c r="D263" s="71"/>
      <c r="E263" s="72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</row>
    <row r="264" spans="1:82" ht="12.75" customHeight="1">
      <c r="A264" s="70"/>
      <c r="B264" s="70"/>
      <c r="C264" s="70"/>
      <c r="D264" s="71"/>
      <c r="E264" s="72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</row>
    <row r="265" spans="1:82" ht="12.75" customHeight="1">
      <c r="A265" s="70"/>
      <c r="B265" s="70"/>
      <c r="C265" s="70"/>
      <c r="D265" s="71"/>
      <c r="E265" s="72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</row>
    <row r="266" spans="1:82" ht="12.75" customHeight="1">
      <c r="A266" s="70"/>
      <c r="B266" s="70"/>
      <c r="C266" s="70"/>
      <c r="D266" s="71"/>
      <c r="E266" s="72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</row>
    <row r="267" spans="1:82" ht="12.75" customHeight="1">
      <c r="A267" s="70"/>
      <c r="B267" s="70"/>
      <c r="C267" s="70"/>
      <c r="D267" s="71"/>
      <c r="E267" s="72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</row>
    <row r="268" spans="1:82" ht="12.75" customHeight="1">
      <c r="A268" s="70"/>
      <c r="B268" s="70"/>
      <c r="C268" s="70"/>
      <c r="D268" s="71"/>
      <c r="E268" s="72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</row>
    <row r="269" spans="1:82" ht="12.75" customHeight="1">
      <c r="A269" s="70"/>
      <c r="B269" s="70"/>
      <c r="C269" s="70"/>
      <c r="D269" s="71"/>
      <c r="E269" s="72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</row>
    <row r="270" spans="1:82" ht="12.75" customHeight="1">
      <c r="A270" s="70"/>
      <c r="B270" s="70"/>
      <c r="C270" s="70"/>
      <c r="D270" s="71"/>
      <c r="E270" s="72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</row>
    <row r="271" spans="1:82" ht="12.75" customHeight="1">
      <c r="A271" s="70"/>
      <c r="B271" s="70"/>
      <c r="C271" s="70"/>
      <c r="D271" s="71"/>
      <c r="E271" s="72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</row>
    <row r="272" spans="1:82" ht="12.75" customHeight="1">
      <c r="A272" s="70"/>
      <c r="B272" s="70"/>
      <c r="C272" s="70"/>
      <c r="D272" s="71"/>
      <c r="E272" s="72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</row>
    <row r="273" spans="1:82" ht="12.75" customHeight="1">
      <c r="A273" s="70"/>
      <c r="B273" s="70"/>
      <c r="C273" s="70"/>
      <c r="D273" s="71"/>
      <c r="E273" s="72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</row>
    <row r="274" spans="1:82" ht="12.75" customHeight="1">
      <c r="A274" s="70"/>
      <c r="B274" s="70"/>
      <c r="C274" s="70"/>
      <c r="D274" s="71"/>
      <c r="E274" s="72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</row>
    <row r="275" spans="1:82" ht="12.75" customHeight="1">
      <c r="A275" s="70"/>
      <c r="B275" s="70"/>
      <c r="C275" s="70"/>
      <c r="D275" s="71"/>
      <c r="E275" s="72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</row>
    <row r="276" spans="1:82" ht="12.75" customHeight="1">
      <c r="A276" s="70"/>
      <c r="B276" s="70"/>
      <c r="C276" s="70"/>
      <c r="D276" s="71"/>
      <c r="E276" s="72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</row>
    <row r="277" spans="1:82" ht="12.75" customHeight="1">
      <c r="A277" s="70"/>
      <c r="B277" s="70"/>
      <c r="C277" s="70"/>
      <c r="D277" s="71"/>
      <c r="E277" s="72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</row>
    <row r="278" spans="1:82" ht="12.75" customHeight="1">
      <c r="A278" s="70"/>
      <c r="B278" s="70"/>
      <c r="C278" s="70"/>
      <c r="D278" s="71"/>
      <c r="E278" s="72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</row>
    <row r="279" spans="1:82" ht="12.75" customHeight="1">
      <c r="A279" s="70"/>
      <c r="B279" s="70"/>
      <c r="C279" s="70"/>
      <c r="D279" s="71"/>
      <c r="E279" s="72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</row>
    <row r="280" spans="1:82" ht="12.75" customHeight="1">
      <c r="A280" s="70"/>
      <c r="B280" s="70"/>
      <c r="C280" s="70"/>
      <c r="D280" s="71"/>
      <c r="E280" s="72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</row>
    <row r="281" spans="1:82" ht="12.75" customHeight="1">
      <c r="A281" s="70"/>
      <c r="B281" s="70"/>
      <c r="C281" s="70"/>
      <c r="D281" s="71"/>
      <c r="E281" s="72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</row>
    <row r="282" spans="1:82" ht="12.75" customHeight="1">
      <c r="A282" s="70"/>
      <c r="B282" s="70"/>
      <c r="C282" s="70"/>
      <c r="D282" s="71"/>
      <c r="E282" s="72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</row>
    <row r="283" spans="1:82" ht="12.75" customHeight="1">
      <c r="A283" s="70"/>
      <c r="B283" s="70"/>
      <c r="C283" s="70"/>
      <c r="D283" s="71"/>
      <c r="E283" s="72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</row>
    <row r="284" spans="1:82" ht="12.75" customHeight="1">
      <c r="A284" s="70"/>
      <c r="B284" s="70"/>
      <c r="C284" s="70"/>
      <c r="D284" s="71"/>
      <c r="E284" s="72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</row>
    <row r="285" spans="1:82" ht="12.75" customHeight="1">
      <c r="A285" s="70"/>
      <c r="B285" s="70"/>
      <c r="C285" s="70"/>
      <c r="D285" s="71"/>
      <c r="E285" s="72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</row>
    <row r="286" spans="1:82" ht="12.75" customHeight="1">
      <c r="A286" s="70"/>
      <c r="B286" s="70"/>
      <c r="C286" s="70"/>
      <c r="D286" s="71"/>
      <c r="E286" s="72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</row>
    <row r="287" spans="1:82" ht="12.75" customHeight="1">
      <c r="A287" s="70"/>
      <c r="B287" s="70"/>
      <c r="C287" s="70"/>
      <c r="D287" s="71"/>
      <c r="E287" s="72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</row>
    <row r="288" spans="1:82" ht="12.75" customHeight="1">
      <c r="A288" s="70"/>
      <c r="B288" s="70"/>
      <c r="C288" s="70"/>
      <c r="D288" s="71"/>
      <c r="E288" s="72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</row>
    <row r="289" spans="1:82" ht="12.75" customHeight="1">
      <c r="A289" s="70"/>
      <c r="B289" s="70"/>
      <c r="C289" s="70"/>
      <c r="D289" s="71"/>
      <c r="E289" s="72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</row>
    <row r="290" spans="1:82" ht="12.75" customHeight="1">
      <c r="A290" s="70"/>
      <c r="B290" s="70"/>
      <c r="C290" s="70"/>
      <c r="D290" s="71"/>
      <c r="E290" s="72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</row>
    <row r="291" spans="1:82" ht="12.75" customHeight="1">
      <c r="A291" s="70"/>
      <c r="B291" s="70"/>
      <c r="C291" s="70"/>
      <c r="D291" s="71"/>
      <c r="E291" s="72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</row>
    <row r="292" spans="1:82" ht="12.75" customHeight="1">
      <c r="A292" s="70"/>
      <c r="B292" s="70"/>
      <c r="C292" s="70"/>
      <c r="D292" s="71"/>
      <c r="E292" s="72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</row>
    <row r="293" spans="1:82" ht="12.75" customHeight="1">
      <c r="A293" s="70"/>
      <c r="B293" s="70"/>
      <c r="C293" s="70"/>
      <c r="D293" s="71"/>
      <c r="E293" s="72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</row>
    <row r="294" spans="1:82" ht="12.75" customHeight="1">
      <c r="A294" s="70"/>
      <c r="B294" s="70"/>
      <c r="C294" s="70"/>
      <c r="D294" s="71"/>
      <c r="E294" s="72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</row>
    <row r="295" spans="1:82" ht="12.75" customHeight="1">
      <c r="A295" s="70"/>
      <c r="B295" s="70"/>
      <c r="C295" s="70"/>
      <c r="D295" s="71"/>
      <c r="E295" s="72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</row>
    <row r="296" spans="1:82" ht="12.75" customHeight="1">
      <c r="A296" s="70"/>
      <c r="B296" s="70"/>
      <c r="C296" s="70"/>
      <c r="D296" s="71"/>
      <c r="E296" s="72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</row>
    <row r="297" spans="1:82" ht="12.75" customHeight="1">
      <c r="A297" s="70"/>
      <c r="B297" s="70"/>
      <c r="C297" s="70"/>
      <c r="D297" s="71"/>
      <c r="E297" s="72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</row>
    <row r="298" spans="1:82" ht="12.75" customHeight="1">
      <c r="A298" s="70"/>
      <c r="B298" s="70"/>
      <c r="C298" s="70"/>
      <c r="D298" s="71"/>
      <c r="E298" s="72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</row>
    <row r="299" spans="1:82" ht="12.75" customHeight="1">
      <c r="A299" s="70"/>
      <c r="B299" s="70"/>
      <c r="C299" s="70"/>
      <c r="D299" s="71"/>
      <c r="E299" s="72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</row>
    <row r="300" spans="1:82" ht="12.75" customHeight="1">
      <c r="A300" s="70"/>
      <c r="B300" s="70"/>
      <c r="C300" s="70"/>
      <c r="D300" s="71"/>
      <c r="E300" s="72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</row>
    <row r="301" spans="1:82" ht="12.75" customHeight="1">
      <c r="A301" s="70"/>
      <c r="B301" s="70"/>
      <c r="C301" s="70"/>
      <c r="D301" s="71"/>
      <c r="E301" s="72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</row>
    <row r="302" spans="1:82" ht="12.75" customHeight="1">
      <c r="A302" s="70"/>
      <c r="B302" s="70"/>
      <c r="C302" s="70"/>
      <c r="D302" s="71"/>
      <c r="E302" s="72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</row>
    <row r="303" spans="1:82" ht="12.75" customHeight="1">
      <c r="A303" s="70"/>
      <c r="B303" s="70"/>
      <c r="C303" s="70"/>
      <c r="D303" s="71"/>
      <c r="E303" s="72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</row>
    <row r="304" spans="1:82" ht="12.75" customHeight="1">
      <c r="A304" s="70"/>
      <c r="B304" s="70"/>
      <c r="C304" s="70"/>
      <c r="D304" s="71"/>
      <c r="E304" s="72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</row>
    <row r="305" spans="1:82" ht="12.75" customHeight="1">
      <c r="A305" s="70"/>
      <c r="B305" s="70"/>
      <c r="C305" s="70"/>
      <c r="D305" s="71"/>
      <c r="E305" s="72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</row>
    <row r="306" spans="1:82" ht="12.75" customHeight="1">
      <c r="A306" s="70"/>
      <c r="B306" s="70"/>
      <c r="C306" s="70"/>
      <c r="D306" s="71"/>
      <c r="E306" s="72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</row>
    <row r="307" spans="1:82" ht="12.75" customHeight="1">
      <c r="A307" s="70"/>
      <c r="B307" s="70"/>
      <c r="C307" s="70"/>
      <c r="D307" s="71"/>
      <c r="E307" s="72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</row>
    <row r="308" spans="1:82" ht="12.75" customHeight="1">
      <c r="A308" s="70"/>
      <c r="B308" s="70"/>
      <c r="C308" s="70"/>
      <c r="D308" s="71"/>
      <c r="E308" s="72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</row>
    <row r="309" spans="1:82" ht="12.75" customHeight="1">
      <c r="A309" s="70"/>
      <c r="B309" s="70"/>
      <c r="C309" s="70"/>
      <c r="D309" s="71"/>
      <c r="E309" s="72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</row>
    <row r="310" spans="1:82" ht="12.75" customHeight="1">
      <c r="A310" s="70"/>
      <c r="B310" s="70"/>
      <c r="C310" s="70"/>
      <c r="D310" s="71"/>
      <c r="E310" s="72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</row>
    <row r="311" spans="1:82" ht="12.75" customHeight="1">
      <c r="A311" s="70"/>
      <c r="B311" s="70"/>
      <c r="C311" s="70"/>
      <c r="D311" s="71"/>
      <c r="E311" s="72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</row>
    <row r="312" spans="1:82" ht="12.75" customHeight="1">
      <c r="A312" s="70"/>
      <c r="B312" s="70"/>
      <c r="C312" s="70"/>
      <c r="D312" s="71"/>
      <c r="E312" s="72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</row>
    <row r="313" spans="1:82" ht="12.75" customHeight="1">
      <c r="A313" s="70"/>
      <c r="B313" s="70"/>
      <c r="C313" s="70"/>
      <c r="D313" s="71"/>
      <c r="E313" s="72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</row>
    <row r="314" spans="1:82" ht="12.75" customHeight="1">
      <c r="A314" s="70"/>
      <c r="B314" s="70"/>
      <c r="C314" s="70"/>
      <c r="D314" s="71"/>
      <c r="E314" s="72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</row>
    <row r="315" spans="1:82" ht="12.75" customHeight="1">
      <c r="A315" s="70"/>
      <c r="B315" s="70"/>
      <c r="C315" s="70"/>
      <c r="D315" s="71"/>
      <c r="E315" s="72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</row>
    <row r="316" spans="1:82" ht="12.75" customHeight="1">
      <c r="A316" s="70"/>
      <c r="B316" s="70"/>
      <c r="C316" s="70"/>
      <c r="D316" s="71"/>
      <c r="E316" s="72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</row>
    <row r="317" spans="1:82" ht="12.75" customHeight="1">
      <c r="A317" s="70"/>
      <c r="B317" s="70"/>
      <c r="C317" s="70"/>
      <c r="D317" s="71"/>
      <c r="E317" s="72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</row>
    <row r="318" spans="1:82" ht="12.75" customHeight="1">
      <c r="A318" s="70"/>
      <c r="B318" s="70"/>
      <c r="C318" s="70"/>
      <c r="D318" s="71"/>
      <c r="E318" s="72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</row>
    <row r="319" spans="1:82" ht="12.75" customHeight="1">
      <c r="A319" s="70"/>
      <c r="B319" s="70"/>
      <c r="C319" s="70"/>
      <c r="D319" s="71"/>
      <c r="E319" s="72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</row>
    <row r="320" spans="1:82" ht="12.75" customHeight="1">
      <c r="A320" s="70"/>
      <c r="B320" s="70"/>
      <c r="C320" s="70"/>
      <c r="D320" s="71"/>
      <c r="E320" s="72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</row>
    <row r="321" spans="1:82" ht="12.75" customHeight="1">
      <c r="A321" s="70"/>
      <c r="B321" s="70"/>
      <c r="C321" s="70"/>
      <c r="D321" s="71"/>
      <c r="E321" s="72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</row>
    <row r="322" spans="1:82" ht="12.75" customHeight="1">
      <c r="A322" s="70"/>
      <c r="B322" s="70"/>
      <c r="C322" s="70"/>
      <c r="D322" s="71"/>
      <c r="E322" s="72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</row>
    <row r="323" spans="1:82" ht="12.75" customHeight="1">
      <c r="A323" s="70"/>
      <c r="B323" s="70"/>
      <c r="C323" s="70"/>
      <c r="D323" s="71"/>
      <c r="E323" s="72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</row>
    <row r="324" spans="1:82" ht="12.75" customHeight="1">
      <c r="A324" s="70"/>
      <c r="B324" s="70"/>
      <c r="C324" s="70"/>
      <c r="D324" s="71"/>
      <c r="E324" s="72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</row>
    <row r="325" spans="1:82" ht="12.75" customHeight="1">
      <c r="A325" s="70"/>
      <c r="B325" s="70"/>
      <c r="C325" s="70"/>
      <c r="D325" s="71"/>
      <c r="E325" s="72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</row>
    <row r="326" spans="1:82" ht="12.75" customHeight="1">
      <c r="A326" s="70"/>
      <c r="B326" s="70"/>
      <c r="C326" s="70"/>
      <c r="D326" s="71"/>
      <c r="E326" s="72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</row>
    <row r="327" spans="1:82" ht="12.75" customHeight="1">
      <c r="A327" s="70"/>
      <c r="B327" s="70"/>
      <c r="C327" s="70"/>
      <c r="D327" s="71"/>
      <c r="E327" s="72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</row>
    <row r="328" spans="1:82" ht="12.75" customHeight="1">
      <c r="A328" s="70"/>
      <c r="B328" s="70"/>
      <c r="C328" s="70"/>
      <c r="D328" s="71"/>
      <c r="E328" s="72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</row>
    <row r="329" spans="1:82" ht="12.75" customHeight="1">
      <c r="A329" s="70"/>
      <c r="B329" s="70"/>
      <c r="C329" s="70"/>
      <c r="D329" s="71"/>
      <c r="E329" s="72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</row>
    <row r="330" spans="1:82" ht="12.75" customHeight="1">
      <c r="A330" s="70"/>
      <c r="B330" s="70"/>
      <c r="C330" s="70"/>
      <c r="D330" s="71"/>
      <c r="E330" s="72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</row>
    <row r="331" spans="1:82" ht="12.75" customHeight="1">
      <c r="A331" s="70"/>
      <c r="B331" s="70"/>
      <c r="C331" s="70"/>
      <c r="D331" s="71"/>
      <c r="E331" s="72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</row>
    <row r="332" spans="1:82" ht="12.75" customHeight="1">
      <c r="A332" s="70"/>
      <c r="B332" s="70"/>
      <c r="C332" s="70"/>
      <c r="D332" s="71"/>
      <c r="E332" s="72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</row>
    <row r="333" spans="1:82" ht="12.75" customHeight="1">
      <c r="A333" s="70"/>
      <c r="B333" s="70"/>
      <c r="C333" s="70"/>
      <c r="D333" s="71"/>
      <c r="E333" s="72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</row>
    <row r="334" spans="1:82" ht="12.75" customHeight="1">
      <c r="A334" s="70"/>
      <c r="B334" s="70"/>
      <c r="C334" s="70"/>
      <c r="D334" s="71"/>
      <c r="E334" s="72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</row>
    <row r="335" spans="1:82" ht="12.75" customHeight="1">
      <c r="A335" s="70"/>
      <c r="B335" s="70"/>
      <c r="C335" s="70"/>
      <c r="D335" s="71"/>
      <c r="E335" s="72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</row>
    <row r="336" spans="1:82" ht="12.75" customHeight="1">
      <c r="A336" s="70"/>
      <c r="B336" s="70"/>
      <c r="C336" s="70"/>
      <c r="D336" s="71"/>
      <c r="E336" s="72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</row>
    <row r="337" spans="1:82" ht="12.75" customHeight="1">
      <c r="A337" s="70"/>
      <c r="B337" s="70"/>
      <c r="C337" s="70"/>
      <c r="D337" s="71"/>
      <c r="E337" s="72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</row>
    <row r="338" spans="1:82" ht="12.75" customHeight="1">
      <c r="A338" s="70"/>
      <c r="B338" s="70"/>
      <c r="C338" s="70"/>
      <c r="D338" s="71"/>
      <c r="E338" s="72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</row>
    <row r="339" spans="1:82" ht="12.75" customHeight="1">
      <c r="A339" s="70"/>
      <c r="B339" s="70"/>
      <c r="C339" s="70"/>
      <c r="D339" s="71"/>
      <c r="E339" s="72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</row>
    <row r="340" spans="1:82" ht="12.75" customHeight="1">
      <c r="A340" s="70"/>
      <c r="B340" s="70"/>
      <c r="C340" s="70"/>
      <c r="D340" s="71"/>
      <c r="E340" s="72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</row>
    <row r="341" spans="1:82" ht="12.75" customHeight="1">
      <c r="A341" s="70"/>
      <c r="B341" s="70"/>
      <c r="C341" s="70"/>
      <c r="D341" s="71"/>
      <c r="E341" s="72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</row>
    <row r="342" spans="1:82" ht="12.75" customHeight="1">
      <c r="A342" s="70"/>
      <c r="B342" s="70"/>
      <c r="C342" s="70"/>
      <c r="D342" s="71"/>
      <c r="E342" s="72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</row>
    <row r="343" spans="1:82" ht="12.75" customHeight="1">
      <c r="A343" s="70"/>
      <c r="B343" s="70"/>
      <c r="C343" s="70"/>
      <c r="D343" s="71"/>
      <c r="E343" s="72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</row>
    <row r="344" spans="1:82" ht="12.75" customHeight="1">
      <c r="A344" s="70"/>
      <c r="B344" s="70"/>
      <c r="C344" s="70"/>
      <c r="D344" s="71"/>
      <c r="E344" s="72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</row>
    <row r="345" spans="1:82" ht="12.75" customHeight="1">
      <c r="A345" s="70"/>
      <c r="B345" s="70"/>
      <c r="C345" s="70"/>
      <c r="D345" s="71"/>
      <c r="E345" s="72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</row>
    <row r="346" spans="1:82" ht="12.75" customHeight="1">
      <c r="A346" s="70"/>
      <c r="B346" s="70"/>
      <c r="C346" s="70"/>
      <c r="D346" s="71"/>
      <c r="E346" s="72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</row>
    <row r="347" spans="1:82" ht="12.75" customHeight="1">
      <c r="A347" s="70"/>
      <c r="B347" s="70"/>
      <c r="C347" s="70"/>
      <c r="D347" s="71"/>
      <c r="E347" s="72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</row>
    <row r="348" spans="1:82" ht="12.75" customHeight="1">
      <c r="A348" s="70"/>
      <c r="B348" s="70"/>
      <c r="C348" s="70"/>
      <c r="D348" s="71"/>
      <c r="E348" s="72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</row>
    <row r="349" spans="1:82" ht="12.75" customHeight="1">
      <c r="A349" s="70"/>
      <c r="B349" s="70"/>
      <c r="C349" s="70"/>
      <c r="D349" s="71"/>
      <c r="E349" s="72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</row>
    <row r="350" spans="1:82" ht="12.75" customHeight="1">
      <c r="A350" s="70"/>
      <c r="B350" s="70"/>
      <c r="C350" s="70"/>
      <c r="D350" s="71"/>
      <c r="E350" s="72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</row>
    <row r="351" spans="1:82" ht="12.75" customHeight="1">
      <c r="A351" s="70"/>
      <c r="B351" s="70"/>
      <c r="C351" s="70"/>
      <c r="D351" s="71"/>
      <c r="E351" s="72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</row>
    <row r="352" spans="1:82" ht="12.75" customHeight="1">
      <c r="A352" s="70"/>
      <c r="B352" s="70"/>
      <c r="C352" s="70"/>
      <c r="D352" s="71"/>
      <c r="E352" s="72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</row>
    <row r="353" spans="1:82" ht="12.75" customHeight="1">
      <c r="A353" s="70"/>
      <c r="B353" s="70"/>
      <c r="C353" s="70"/>
      <c r="D353" s="71"/>
      <c r="E353" s="72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</row>
    <row r="354" spans="1:82" ht="12.75" customHeight="1">
      <c r="A354" s="70"/>
      <c r="B354" s="70"/>
      <c r="C354" s="70"/>
      <c r="D354" s="71"/>
      <c r="E354" s="72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</row>
    <row r="355" spans="1:82" ht="12.75" customHeight="1">
      <c r="A355" s="70"/>
      <c r="B355" s="70"/>
      <c r="C355" s="70"/>
      <c r="D355" s="71"/>
      <c r="E355" s="72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</row>
    <row r="356" spans="1:82" ht="12.75" customHeight="1">
      <c r="A356" s="70"/>
      <c r="B356" s="70"/>
      <c r="C356" s="70"/>
      <c r="D356" s="71"/>
      <c r="E356" s="72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</row>
    <row r="357" spans="1:82" ht="12.75" customHeight="1">
      <c r="A357" s="70"/>
      <c r="B357" s="70"/>
      <c r="C357" s="70"/>
      <c r="D357" s="71"/>
      <c r="E357" s="72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</row>
    <row r="358" spans="1:82" ht="12.75" customHeight="1">
      <c r="A358" s="70"/>
      <c r="B358" s="70"/>
      <c r="C358" s="70"/>
      <c r="D358" s="71"/>
      <c r="E358" s="72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</row>
    <row r="359" spans="1:82" ht="12.75" customHeight="1">
      <c r="A359" s="70"/>
      <c r="B359" s="70"/>
      <c r="C359" s="70"/>
      <c r="D359" s="71"/>
      <c r="E359" s="72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</row>
    <row r="360" spans="1:82" ht="12.75" customHeight="1">
      <c r="A360" s="70"/>
      <c r="B360" s="70"/>
      <c r="C360" s="70"/>
      <c r="D360" s="71"/>
      <c r="E360" s="72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</row>
    <row r="361" spans="1:82" ht="12.75" customHeight="1">
      <c r="A361" s="70"/>
      <c r="B361" s="70"/>
      <c r="C361" s="70"/>
      <c r="D361" s="71"/>
      <c r="E361" s="72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</row>
    <row r="362" spans="1:82" ht="12.75" customHeight="1">
      <c r="A362" s="70"/>
      <c r="B362" s="70"/>
      <c r="C362" s="70"/>
      <c r="D362" s="71"/>
      <c r="E362" s="72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</row>
    <row r="363" spans="1:82" ht="12.75" customHeight="1">
      <c r="A363" s="70"/>
      <c r="B363" s="70"/>
      <c r="C363" s="70"/>
      <c r="D363" s="71"/>
      <c r="E363" s="72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</row>
    <row r="364" spans="1:82" ht="12.75" customHeight="1">
      <c r="A364" s="70"/>
      <c r="B364" s="70"/>
      <c r="C364" s="70"/>
      <c r="D364" s="71"/>
      <c r="E364" s="72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</row>
    <row r="365" spans="1:82" ht="12.75" customHeight="1">
      <c r="A365" s="70"/>
      <c r="B365" s="70"/>
      <c r="C365" s="70"/>
      <c r="D365" s="71"/>
      <c r="E365" s="72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</row>
    <row r="366" spans="1:82" ht="12.75" customHeight="1">
      <c r="A366" s="70"/>
      <c r="B366" s="70"/>
      <c r="C366" s="70"/>
      <c r="D366" s="71"/>
      <c r="E366" s="72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</row>
    <row r="367" spans="1:82" ht="12.75" customHeight="1">
      <c r="A367" s="70"/>
      <c r="B367" s="70"/>
      <c r="C367" s="70"/>
      <c r="D367" s="71"/>
      <c r="E367" s="72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</row>
    <row r="368" spans="1:82" ht="12.75" customHeight="1">
      <c r="A368" s="70"/>
      <c r="B368" s="70"/>
      <c r="C368" s="70"/>
      <c r="D368" s="71"/>
      <c r="E368" s="72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</row>
    <row r="369" spans="1:82" ht="12.75" customHeight="1">
      <c r="A369" s="70"/>
      <c r="B369" s="70"/>
      <c r="C369" s="70"/>
      <c r="D369" s="71"/>
      <c r="E369" s="72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</row>
    <row r="370" spans="1:82" ht="12.75" customHeight="1">
      <c r="A370" s="70"/>
      <c r="B370" s="70"/>
      <c r="C370" s="70"/>
      <c r="D370" s="71"/>
      <c r="E370" s="72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</row>
    <row r="371" spans="1:82" ht="12.75" customHeight="1">
      <c r="A371" s="70"/>
      <c r="B371" s="70"/>
      <c r="C371" s="70"/>
      <c r="D371" s="71"/>
      <c r="E371" s="72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</row>
    <row r="372" spans="1:82" ht="12.75" customHeight="1">
      <c r="A372" s="70"/>
      <c r="B372" s="70"/>
      <c r="C372" s="70"/>
      <c r="D372" s="71"/>
      <c r="E372" s="72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</row>
    <row r="373" spans="1:82" ht="12.75" customHeight="1">
      <c r="A373" s="70"/>
      <c r="B373" s="70"/>
      <c r="C373" s="70"/>
      <c r="D373" s="71"/>
      <c r="E373" s="72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</row>
    <row r="374" spans="1:82" ht="12.75" customHeight="1">
      <c r="A374" s="70"/>
      <c r="B374" s="70"/>
      <c r="C374" s="70"/>
      <c r="D374" s="71"/>
      <c r="E374" s="72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</row>
    <row r="375" spans="1:82" ht="12.75" customHeight="1">
      <c r="A375" s="70"/>
      <c r="B375" s="70"/>
      <c r="C375" s="70"/>
      <c r="D375" s="71"/>
      <c r="E375" s="72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</row>
    <row r="376" spans="1:82" ht="12.75" customHeight="1">
      <c r="A376" s="70"/>
      <c r="B376" s="70"/>
      <c r="C376" s="70"/>
      <c r="D376" s="71"/>
      <c r="E376" s="72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</row>
    <row r="377" spans="1:82" ht="12.75" customHeight="1">
      <c r="A377" s="70"/>
      <c r="B377" s="70"/>
      <c r="C377" s="70"/>
      <c r="D377" s="71"/>
      <c r="E377" s="72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</row>
    <row r="378" spans="1:82" ht="12.75" customHeight="1">
      <c r="A378" s="70"/>
      <c r="B378" s="70"/>
      <c r="C378" s="70"/>
      <c r="D378" s="71"/>
      <c r="E378" s="72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</row>
    <row r="379" spans="1:82" ht="12.75" customHeight="1">
      <c r="A379" s="70"/>
      <c r="B379" s="70"/>
      <c r="C379" s="70"/>
      <c r="D379" s="71"/>
      <c r="E379" s="72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</row>
    <row r="380" spans="1:82" ht="12.75" customHeight="1">
      <c r="A380" s="70"/>
      <c r="B380" s="70"/>
      <c r="C380" s="70"/>
      <c r="D380" s="71"/>
      <c r="E380" s="72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</row>
    <row r="381" spans="1:82" ht="12.75" customHeight="1">
      <c r="A381" s="70"/>
      <c r="B381" s="70"/>
      <c r="C381" s="70"/>
      <c r="D381" s="71"/>
      <c r="E381" s="72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</row>
    <row r="382" spans="1:82" ht="12.75" customHeight="1">
      <c r="A382" s="70"/>
      <c r="B382" s="70"/>
      <c r="C382" s="70"/>
      <c r="D382" s="71"/>
      <c r="E382" s="72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</row>
    <row r="383" spans="1:82" ht="12.75" customHeight="1">
      <c r="A383" s="70"/>
      <c r="B383" s="70"/>
      <c r="C383" s="70"/>
      <c r="D383" s="71"/>
      <c r="E383" s="72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</row>
    <row r="384" spans="1:82" ht="12.75" customHeight="1">
      <c r="A384" s="70"/>
      <c r="B384" s="70"/>
      <c r="C384" s="70"/>
      <c r="D384" s="71"/>
      <c r="E384" s="72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</row>
    <row r="385" spans="1:82" ht="12.75" customHeight="1">
      <c r="A385" s="70"/>
      <c r="B385" s="70"/>
      <c r="C385" s="70"/>
      <c r="D385" s="71"/>
      <c r="E385" s="72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</row>
    <row r="386" spans="1:82" ht="12.75" customHeight="1">
      <c r="A386" s="70"/>
      <c r="B386" s="70"/>
      <c r="C386" s="70"/>
      <c r="D386" s="71"/>
      <c r="E386" s="72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</row>
    <row r="387" spans="1:82" ht="12.75" customHeight="1">
      <c r="A387" s="70"/>
      <c r="B387" s="70"/>
      <c r="C387" s="70"/>
      <c r="D387" s="71"/>
      <c r="E387" s="72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</row>
    <row r="388" spans="1:82" ht="12.75" customHeight="1">
      <c r="A388" s="70"/>
      <c r="B388" s="70"/>
      <c r="C388" s="70"/>
      <c r="D388" s="71"/>
      <c r="E388" s="72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</row>
    <row r="389" spans="1:82" ht="12.75" customHeight="1">
      <c r="A389" s="70"/>
      <c r="B389" s="70"/>
      <c r="C389" s="70"/>
      <c r="D389" s="71"/>
      <c r="E389" s="72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</row>
    <row r="390" spans="1:82" ht="12.75" customHeight="1">
      <c r="A390" s="70"/>
      <c r="B390" s="70"/>
      <c r="C390" s="70"/>
      <c r="D390" s="71"/>
      <c r="E390" s="72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</row>
    <row r="391" spans="1:82" ht="12.75" customHeight="1">
      <c r="A391" s="70"/>
      <c r="B391" s="70"/>
      <c r="C391" s="70"/>
      <c r="D391" s="71"/>
      <c r="E391" s="72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</row>
    <row r="392" spans="1:82" ht="12.75" customHeight="1">
      <c r="A392" s="70"/>
      <c r="B392" s="70"/>
      <c r="C392" s="70"/>
      <c r="D392" s="71"/>
      <c r="E392" s="72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</row>
    <row r="393" spans="1:82" ht="12.75" customHeight="1">
      <c r="A393" s="70"/>
      <c r="B393" s="70"/>
      <c r="C393" s="70"/>
      <c r="D393" s="71"/>
      <c r="E393" s="72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</row>
    <row r="394" spans="1:82" ht="12.75" customHeight="1">
      <c r="A394" s="70"/>
      <c r="B394" s="70"/>
      <c r="C394" s="70"/>
      <c r="D394" s="71"/>
      <c r="E394" s="72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</row>
    <row r="395" spans="1:82" ht="12.75" customHeight="1">
      <c r="A395" s="70"/>
      <c r="B395" s="70"/>
      <c r="C395" s="70"/>
      <c r="D395" s="71"/>
      <c r="E395" s="72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</row>
    <row r="396" spans="1:82" ht="12.75" customHeight="1">
      <c r="A396" s="70"/>
      <c r="B396" s="70"/>
      <c r="C396" s="70"/>
      <c r="D396" s="71"/>
      <c r="E396" s="72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</row>
    <row r="397" spans="1:82" ht="12.75" customHeight="1">
      <c r="A397" s="70"/>
      <c r="B397" s="70"/>
      <c r="C397" s="70"/>
      <c r="D397" s="71"/>
      <c r="E397" s="72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</row>
    <row r="398" spans="1:82" ht="12.75" customHeight="1">
      <c r="A398" s="70"/>
      <c r="B398" s="70"/>
      <c r="C398" s="70"/>
      <c r="D398" s="71"/>
      <c r="E398" s="72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</row>
    <row r="399" spans="1:82" ht="12.75" customHeight="1">
      <c r="A399" s="70"/>
      <c r="B399" s="70"/>
      <c r="C399" s="70"/>
      <c r="D399" s="71"/>
      <c r="E399" s="72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</row>
    <row r="400" spans="1:82" ht="12.75" customHeight="1">
      <c r="A400" s="70"/>
      <c r="B400" s="70"/>
      <c r="C400" s="70"/>
      <c r="D400" s="71"/>
      <c r="E400" s="72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</row>
    <row r="401" spans="1:82" ht="12.75" customHeight="1">
      <c r="A401" s="70"/>
      <c r="B401" s="70"/>
      <c r="C401" s="70"/>
      <c r="D401" s="71"/>
      <c r="E401" s="72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</row>
    <row r="402" spans="1:82" ht="12.75" customHeight="1">
      <c r="A402" s="70"/>
      <c r="B402" s="70"/>
      <c r="C402" s="70"/>
      <c r="D402" s="71"/>
      <c r="E402" s="72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</row>
    <row r="403" spans="1:82" ht="12.75" customHeight="1">
      <c r="A403" s="70"/>
      <c r="B403" s="70"/>
      <c r="C403" s="70"/>
      <c r="D403" s="71"/>
      <c r="E403" s="72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</row>
    <row r="404" spans="1:82" ht="12.75" customHeight="1">
      <c r="A404" s="70"/>
      <c r="B404" s="70"/>
      <c r="C404" s="70"/>
      <c r="D404" s="71"/>
      <c r="E404" s="72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</row>
    <row r="405" spans="1:82" ht="12.75" customHeight="1">
      <c r="A405" s="70"/>
      <c r="B405" s="70"/>
      <c r="C405" s="70"/>
      <c r="D405" s="71"/>
      <c r="E405" s="72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</row>
    <row r="406" spans="1:82" ht="12.75" customHeight="1">
      <c r="A406" s="70"/>
      <c r="B406" s="70"/>
      <c r="C406" s="70"/>
      <c r="D406" s="71"/>
      <c r="E406" s="72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</row>
    <row r="407" spans="1:82" ht="12.75" customHeight="1">
      <c r="A407" s="70"/>
      <c r="B407" s="70"/>
      <c r="C407" s="70"/>
      <c r="D407" s="71"/>
      <c r="E407" s="72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</row>
    <row r="408" spans="1:82" ht="12.75" customHeight="1">
      <c r="A408" s="70"/>
      <c r="B408" s="70"/>
      <c r="C408" s="70"/>
      <c r="D408" s="71"/>
      <c r="E408" s="72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</row>
    <row r="409" spans="1:82" ht="12.75" customHeight="1">
      <c r="A409" s="70"/>
      <c r="B409" s="70"/>
      <c r="C409" s="70"/>
      <c r="D409" s="71"/>
      <c r="E409" s="72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</row>
    <row r="410" spans="1:82" ht="12.75" customHeight="1">
      <c r="A410" s="70"/>
      <c r="B410" s="70"/>
      <c r="C410" s="70"/>
      <c r="D410" s="71"/>
      <c r="E410" s="72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</row>
    <row r="411" spans="1:82" ht="12.75" customHeight="1">
      <c r="A411" s="70"/>
      <c r="B411" s="70"/>
      <c r="C411" s="70"/>
      <c r="D411" s="71"/>
      <c r="E411" s="72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</row>
    <row r="412" spans="1:82" ht="12.75" customHeight="1">
      <c r="A412" s="70"/>
      <c r="B412" s="70"/>
      <c r="C412" s="70"/>
      <c r="D412" s="71"/>
      <c r="E412" s="72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</row>
    <row r="413" spans="1:82" ht="12.75" customHeight="1">
      <c r="A413" s="70"/>
      <c r="B413" s="70"/>
      <c r="C413" s="70"/>
      <c r="D413" s="71"/>
      <c r="E413" s="72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</row>
    <row r="414" spans="1:82" ht="12.75" customHeight="1">
      <c r="A414" s="70"/>
      <c r="B414" s="70"/>
      <c r="C414" s="70"/>
      <c r="D414" s="71"/>
      <c r="E414" s="72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</row>
    <row r="415" spans="1:82" ht="12.75" customHeight="1">
      <c r="A415" s="70"/>
      <c r="B415" s="70"/>
      <c r="C415" s="70"/>
      <c r="D415" s="71"/>
      <c r="E415" s="72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</row>
    <row r="416" spans="1:82" ht="12.75" customHeight="1">
      <c r="A416" s="70"/>
      <c r="B416" s="70"/>
      <c r="C416" s="70"/>
      <c r="D416" s="71"/>
      <c r="E416" s="72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</row>
    <row r="417" spans="1:82" ht="12.75" customHeight="1">
      <c r="A417" s="70"/>
      <c r="B417" s="70"/>
      <c r="C417" s="70"/>
      <c r="D417" s="71"/>
      <c r="E417" s="72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</row>
    <row r="418" spans="1:82" ht="12.75" customHeight="1">
      <c r="A418" s="70"/>
      <c r="B418" s="70"/>
      <c r="C418" s="70"/>
      <c r="D418" s="71"/>
      <c r="E418" s="72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</row>
    <row r="419" spans="1:82" ht="12.75" customHeight="1">
      <c r="A419" s="70"/>
      <c r="B419" s="70"/>
      <c r="C419" s="70"/>
      <c r="D419" s="71"/>
      <c r="E419" s="72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</row>
    <row r="420" spans="1:82" ht="12.75" customHeight="1">
      <c r="A420" s="70"/>
      <c r="B420" s="70"/>
      <c r="C420" s="70"/>
      <c r="D420" s="71"/>
      <c r="E420" s="72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</row>
    <row r="421" spans="1:82" ht="12.75" customHeight="1">
      <c r="A421" s="70"/>
      <c r="B421" s="70"/>
      <c r="C421" s="70"/>
      <c r="D421" s="71"/>
      <c r="E421" s="72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</row>
    <row r="422" spans="1:82" ht="12.75" customHeight="1">
      <c r="A422" s="70"/>
      <c r="B422" s="70"/>
      <c r="C422" s="70"/>
      <c r="D422" s="71"/>
      <c r="E422" s="72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</row>
    <row r="423" spans="1:82" ht="12.75" customHeight="1">
      <c r="A423" s="70"/>
      <c r="B423" s="70"/>
      <c r="C423" s="70"/>
      <c r="D423" s="71"/>
      <c r="E423" s="72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</row>
    <row r="424" spans="1:82" ht="12.75" customHeight="1">
      <c r="A424" s="70"/>
      <c r="B424" s="70"/>
      <c r="C424" s="70"/>
      <c r="D424" s="71"/>
      <c r="E424" s="72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</row>
    <row r="425" spans="1:82" ht="12.75" customHeight="1">
      <c r="A425" s="70"/>
      <c r="B425" s="70"/>
      <c r="C425" s="70"/>
      <c r="D425" s="71"/>
      <c r="E425" s="72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</row>
    <row r="426" spans="1:82" ht="12.75" customHeight="1">
      <c r="A426" s="70"/>
      <c r="B426" s="70"/>
      <c r="C426" s="70"/>
      <c r="D426" s="71"/>
      <c r="E426" s="72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</row>
    <row r="427" spans="1:82" ht="12.75" customHeight="1">
      <c r="A427" s="70"/>
      <c r="B427" s="70"/>
      <c r="C427" s="70"/>
      <c r="D427" s="71"/>
      <c r="E427" s="72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</row>
    <row r="428" spans="1:82" ht="12.75" customHeight="1">
      <c r="A428" s="70"/>
      <c r="B428" s="70"/>
      <c r="C428" s="70"/>
      <c r="D428" s="71"/>
      <c r="E428" s="72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</row>
    <row r="429" spans="1:82" ht="12.75" customHeight="1">
      <c r="A429" s="70"/>
      <c r="B429" s="70"/>
      <c r="C429" s="70"/>
      <c r="D429" s="71"/>
      <c r="E429" s="72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</row>
    <row r="430" spans="1:82" ht="12.75" customHeight="1">
      <c r="A430" s="70"/>
      <c r="B430" s="70"/>
      <c r="C430" s="70"/>
      <c r="D430" s="71"/>
      <c r="E430" s="72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</row>
    <row r="431" spans="1:82" ht="12.75" customHeight="1">
      <c r="A431" s="70"/>
      <c r="B431" s="70"/>
      <c r="C431" s="70"/>
      <c r="D431" s="71"/>
      <c r="E431" s="72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</row>
    <row r="432" spans="1:82" ht="12.75" customHeight="1">
      <c r="A432" s="70"/>
      <c r="B432" s="70"/>
      <c r="C432" s="70"/>
      <c r="D432" s="71"/>
      <c r="E432" s="72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</row>
    <row r="433" spans="1:82" ht="12.75" customHeight="1">
      <c r="A433" s="70"/>
      <c r="B433" s="70"/>
      <c r="C433" s="70"/>
      <c r="D433" s="71"/>
      <c r="E433" s="72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</row>
    <row r="434" spans="1:82" ht="12.75" customHeight="1">
      <c r="A434" s="70"/>
      <c r="B434" s="70"/>
      <c r="C434" s="70"/>
      <c r="D434" s="71"/>
      <c r="E434" s="72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</row>
    <row r="435" spans="1:82" ht="12.75" customHeight="1">
      <c r="A435" s="70"/>
      <c r="B435" s="70"/>
      <c r="C435" s="70"/>
      <c r="D435" s="71"/>
      <c r="E435" s="72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</row>
    <row r="436" spans="1:82" ht="12.75" customHeight="1">
      <c r="A436" s="70"/>
      <c r="B436" s="70"/>
      <c r="C436" s="70"/>
      <c r="D436" s="71"/>
      <c r="E436" s="72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</row>
    <row r="437" spans="1:82" ht="12.75" customHeight="1">
      <c r="A437" s="70"/>
      <c r="B437" s="70"/>
      <c r="C437" s="70"/>
      <c r="D437" s="71"/>
      <c r="E437" s="72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</row>
    <row r="438" spans="1:82" ht="12.75" customHeight="1">
      <c r="A438" s="70"/>
      <c r="B438" s="70"/>
      <c r="C438" s="70"/>
      <c r="D438" s="71"/>
      <c r="E438" s="72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</row>
    <row r="439" spans="1:82" ht="12.75" customHeight="1">
      <c r="A439" s="70"/>
      <c r="B439" s="70"/>
      <c r="C439" s="70"/>
      <c r="D439" s="71"/>
      <c r="E439" s="72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</row>
    <row r="440" spans="1:82" ht="12.75" customHeight="1">
      <c r="A440" s="70"/>
      <c r="B440" s="70"/>
      <c r="C440" s="70"/>
      <c r="D440" s="71"/>
      <c r="E440" s="72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</row>
    <row r="441" spans="1:82" ht="12.75" customHeight="1">
      <c r="A441" s="70"/>
      <c r="B441" s="70"/>
      <c r="C441" s="70"/>
      <c r="D441" s="71"/>
      <c r="E441" s="72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</row>
    <row r="442" spans="1:82" ht="12.75" customHeight="1">
      <c r="A442" s="70"/>
      <c r="B442" s="70"/>
      <c r="C442" s="70"/>
      <c r="D442" s="71"/>
      <c r="E442" s="72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</row>
    <row r="443" spans="1:82" ht="12.75" customHeight="1">
      <c r="A443" s="70"/>
      <c r="B443" s="70"/>
      <c r="C443" s="70"/>
      <c r="D443" s="71"/>
      <c r="E443" s="72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</row>
    <row r="444" spans="1:82" ht="12.75" customHeight="1">
      <c r="A444" s="70"/>
      <c r="B444" s="70"/>
      <c r="C444" s="70"/>
      <c r="D444" s="71"/>
      <c r="E444" s="72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</row>
    <row r="445" spans="1:82" ht="12.75" customHeight="1">
      <c r="A445" s="70"/>
      <c r="B445" s="70"/>
      <c r="C445" s="70"/>
      <c r="D445" s="71"/>
      <c r="E445" s="72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</row>
    <row r="446" spans="1:82" ht="12.75" customHeight="1">
      <c r="A446" s="70"/>
      <c r="B446" s="70"/>
      <c r="C446" s="70"/>
      <c r="D446" s="71"/>
      <c r="E446" s="72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</row>
    <row r="447" spans="1:82" ht="12.75" customHeight="1">
      <c r="A447" s="70"/>
      <c r="B447" s="70"/>
      <c r="C447" s="70"/>
      <c r="D447" s="71"/>
      <c r="E447" s="72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</row>
    <row r="448" spans="1:82" ht="12.75" customHeight="1">
      <c r="A448" s="70"/>
      <c r="B448" s="70"/>
      <c r="C448" s="70"/>
      <c r="D448" s="71"/>
      <c r="E448" s="72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</row>
    <row r="449" spans="1:82" ht="12.75" customHeight="1">
      <c r="A449" s="70"/>
      <c r="B449" s="70"/>
      <c r="C449" s="70"/>
      <c r="D449" s="71"/>
      <c r="E449" s="72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</row>
    <row r="450" spans="1:82" ht="12.75" customHeight="1">
      <c r="A450" s="70"/>
      <c r="B450" s="70"/>
      <c r="C450" s="70"/>
      <c r="D450" s="71"/>
      <c r="E450" s="72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</row>
    <row r="451" spans="1:82" ht="12.75" customHeight="1">
      <c r="A451" s="70"/>
      <c r="B451" s="70"/>
      <c r="C451" s="70"/>
      <c r="D451" s="71"/>
      <c r="E451" s="72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</row>
    <row r="452" spans="1:82" ht="12.75" customHeight="1">
      <c r="A452" s="70"/>
      <c r="B452" s="70"/>
      <c r="C452" s="70"/>
      <c r="D452" s="71"/>
      <c r="E452" s="72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</row>
    <row r="453" spans="1:82" ht="12.75" customHeight="1">
      <c r="A453" s="70"/>
      <c r="B453" s="70"/>
      <c r="C453" s="70"/>
      <c r="D453" s="71"/>
      <c r="E453" s="72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</row>
    <row r="454" spans="1:82" ht="12.75" customHeight="1">
      <c r="A454" s="70"/>
      <c r="B454" s="70"/>
      <c r="C454" s="70"/>
      <c r="D454" s="71"/>
      <c r="E454" s="72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</row>
    <row r="455" spans="1:82" ht="12.75" customHeight="1">
      <c r="A455" s="70"/>
      <c r="B455" s="70"/>
      <c r="C455" s="70"/>
      <c r="D455" s="71"/>
      <c r="E455" s="72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</row>
    <row r="456" spans="1:82" ht="12.75" customHeight="1">
      <c r="A456" s="70"/>
      <c r="B456" s="70"/>
      <c r="C456" s="70"/>
      <c r="D456" s="71"/>
      <c r="E456" s="72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</row>
    <row r="457" spans="1:82" ht="12.75" customHeight="1">
      <c r="A457" s="70"/>
      <c r="B457" s="70"/>
      <c r="C457" s="70"/>
      <c r="D457" s="71"/>
      <c r="E457" s="72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</row>
    <row r="458" spans="1:82" ht="12.75" customHeight="1">
      <c r="A458" s="70"/>
      <c r="B458" s="70"/>
      <c r="C458" s="70"/>
      <c r="D458" s="71"/>
      <c r="E458" s="72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</row>
    <row r="459" spans="1:82" ht="12.75" customHeight="1">
      <c r="A459" s="70"/>
      <c r="B459" s="70"/>
      <c r="C459" s="70"/>
      <c r="D459" s="71"/>
      <c r="E459" s="72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</row>
    <row r="460" spans="1:82" ht="12.75" customHeight="1">
      <c r="A460" s="70"/>
      <c r="B460" s="70"/>
      <c r="C460" s="70"/>
      <c r="D460" s="71"/>
      <c r="E460" s="72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</row>
    <row r="461" spans="1:82" ht="12.75" customHeight="1">
      <c r="A461" s="70"/>
      <c r="B461" s="70"/>
      <c r="C461" s="70"/>
      <c r="D461" s="71"/>
      <c r="E461" s="72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</row>
    <row r="462" spans="1:82" ht="12.75" customHeight="1">
      <c r="A462" s="70"/>
      <c r="B462" s="70"/>
      <c r="C462" s="70"/>
      <c r="D462" s="71"/>
      <c r="E462" s="72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</row>
    <row r="463" spans="1:82" ht="12.75" customHeight="1">
      <c r="A463" s="70"/>
      <c r="B463" s="70"/>
      <c r="C463" s="70"/>
      <c r="D463" s="71"/>
      <c r="E463" s="72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</row>
    <row r="464" spans="1:82" ht="12.75" customHeight="1">
      <c r="A464" s="70"/>
      <c r="B464" s="70"/>
      <c r="C464" s="70"/>
      <c r="D464" s="71"/>
      <c r="E464" s="72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</row>
    <row r="465" spans="1:82" ht="12.75" customHeight="1">
      <c r="A465" s="70"/>
      <c r="B465" s="70"/>
      <c r="C465" s="70"/>
      <c r="D465" s="71"/>
      <c r="E465" s="72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</row>
    <row r="466" spans="1:82" ht="12.75" customHeight="1">
      <c r="A466" s="70"/>
      <c r="B466" s="70"/>
      <c r="C466" s="70"/>
      <c r="D466" s="71"/>
      <c r="E466" s="72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</row>
    <row r="467" spans="1:82" ht="12.75" customHeight="1">
      <c r="A467" s="70"/>
      <c r="B467" s="70"/>
      <c r="C467" s="70"/>
      <c r="D467" s="71"/>
      <c r="E467" s="72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</row>
    <row r="468" spans="1:82" ht="12.75" customHeight="1">
      <c r="A468" s="70"/>
      <c r="B468" s="70"/>
      <c r="C468" s="70"/>
      <c r="D468" s="71"/>
      <c r="E468" s="72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</row>
    <row r="469" spans="1:82" ht="12.75" customHeight="1">
      <c r="A469" s="70"/>
      <c r="B469" s="70"/>
      <c r="C469" s="70"/>
      <c r="D469" s="71"/>
      <c r="E469" s="72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</row>
    <row r="470" spans="1:82" ht="12.75" customHeight="1">
      <c r="A470" s="70"/>
      <c r="B470" s="70"/>
      <c r="C470" s="70"/>
      <c r="D470" s="71"/>
      <c r="E470" s="72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</row>
    <row r="471" spans="1:82" ht="12.75" customHeight="1">
      <c r="A471" s="70"/>
      <c r="B471" s="70"/>
      <c r="C471" s="70"/>
      <c r="D471" s="71"/>
      <c r="E471" s="72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</row>
    <row r="472" spans="1:82" ht="12.75" customHeight="1">
      <c r="A472" s="70"/>
      <c r="B472" s="70"/>
      <c r="C472" s="70"/>
      <c r="D472" s="71"/>
      <c r="E472" s="72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</row>
    <row r="473" spans="1:82" ht="12.75" customHeight="1">
      <c r="A473" s="70"/>
      <c r="B473" s="70"/>
      <c r="C473" s="70"/>
      <c r="D473" s="71"/>
      <c r="E473" s="72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</row>
    <row r="474" spans="1:82" ht="12.75" customHeight="1">
      <c r="A474" s="70"/>
      <c r="B474" s="70"/>
      <c r="C474" s="70"/>
      <c r="D474" s="71"/>
      <c r="E474" s="72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</row>
    <row r="475" spans="1:82" ht="12.75" customHeight="1">
      <c r="A475" s="70"/>
      <c r="B475" s="70"/>
      <c r="C475" s="70"/>
      <c r="D475" s="71"/>
      <c r="E475" s="72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</row>
    <row r="476" spans="1:82" ht="12.75" customHeight="1">
      <c r="A476" s="70"/>
      <c r="B476" s="70"/>
      <c r="C476" s="70"/>
      <c r="D476" s="71"/>
      <c r="E476" s="72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</row>
    <row r="477" spans="1:82" ht="12.75" customHeight="1">
      <c r="A477" s="70"/>
      <c r="B477" s="70"/>
      <c r="C477" s="70"/>
      <c r="D477" s="71"/>
      <c r="E477" s="72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</row>
    <row r="478" spans="1:82" ht="12.75" customHeight="1">
      <c r="A478" s="70"/>
      <c r="B478" s="70"/>
      <c r="C478" s="70"/>
      <c r="D478" s="71"/>
      <c r="E478" s="72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</row>
    <row r="479" spans="1:82" ht="12.75" customHeight="1">
      <c r="A479" s="70"/>
      <c r="B479" s="70"/>
      <c r="C479" s="70"/>
      <c r="D479" s="71"/>
      <c r="E479" s="72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</row>
    <row r="480" spans="1:82" ht="12.75" customHeight="1">
      <c r="A480" s="70"/>
      <c r="B480" s="70"/>
      <c r="C480" s="70"/>
      <c r="D480" s="71"/>
      <c r="E480" s="72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</row>
    <row r="481" spans="1:82" ht="12.75" customHeight="1">
      <c r="A481" s="70"/>
      <c r="B481" s="70"/>
      <c r="C481" s="70"/>
      <c r="D481" s="71"/>
      <c r="E481" s="72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</row>
    <row r="482" spans="1:82" ht="12.75" customHeight="1">
      <c r="A482" s="70"/>
      <c r="B482" s="70"/>
      <c r="C482" s="70"/>
      <c r="D482" s="71"/>
      <c r="E482" s="72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</row>
    <row r="483" spans="1:82" ht="12.75" customHeight="1">
      <c r="A483" s="70"/>
      <c r="B483" s="70"/>
      <c r="C483" s="70"/>
      <c r="D483" s="71"/>
      <c r="E483" s="72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</row>
    <row r="484" spans="1:82" ht="12.75" customHeight="1">
      <c r="A484" s="70"/>
      <c r="B484" s="70"/>
      <c r="C484" s="70"/>
      <c r="D484" s="71"/>
      <c r="E484" s="72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</row>
    <row r="485" spans="1:82" ht="12.75" customHeight="1">
      <c r="A485" s="70"/>
      <c r="B485" s="70"/>
      <c r="C485" s="70"/>
      <c r="D485" s="71"/>
      <c r="E485" s="72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</row>
    <row r="486" spans="1:82" ht="12.75" customHeight="1">
      <c r="A486" s="70"/>
      <c r="B486" s="70"/>
      <c r="C486" s="70"/>
      <c r="D486" s="71"/>
      <c r="E486" s="72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</row>
    <row r="487" spans="1:82" ht="12.75" customHeight="1">
      <c r="A487" s="70"/>
      <c r="B487" s="70"/>
      <c r="C487" s="70"/>
      <c r="D487" s="71"/>
      <c r="E487" s="72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</row>
    <row r="488" spans="1:82" ht="12.75" customHeight="1">
      <c r="A488" s="70"/>
      <c r="B488" s="70"/>
      <c r="C488" s="70"/>
      <c r="D488" s="71"/>
      <c r="E488" s="72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</row>
    <row r="489" spans="1:82" ht="12.75" customHeight="1">
      <c r="A489" s="70"/>
      <c r="B489" s="70"/>
      <c r="C489" s="70"/>
      <c r="D489" s="71"/>
      <c r="E489" s="72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</row>
    <row r="490" spans="1:82" ht="12.75" customHeight="1">
      <c r="A490" s="70"/>
      <c r="B490" s="70"/>
      <c r="C490" s="70"/>
      <c r="D490" s="71"/>
      <c r="E490" s="72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</row>
    <row r="491" spans="1:82" ht="12.75" customHeight="1">
      <c r="A491" s="70"/>
      <c r="B491" s="70"/>
      <c r="C491" s="70"/>
      <c r="D491" s="71"/>
      <c r="E491" s="72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</row>
    <row r="492" spans="1:82" ht="12.75" customHeight="1">
      <c r="A492" s="70"/>
      <c r="B492" s="70"/>
      <c r="C492" s="70"/>
      <c r="D492" s="71"/>
      <c r="E492" s="72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</row>
    <row r="493" spans="1:82" ht="12.75" customHeight="1">
      <c r="A493" s="70"/>
      <c r="B493" s="70"/>
      <c r="C493" s="70"/>
      <c r="D493" s="71"/>
      <c r="E493" s="72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</row>
    <row r="494" spans="1:82" ht="12.75" customHeight="1">
      <c r="A494" s="70"/>
      <c r="B494" s="70"/>
      <c r="C494" s="70"/>
      <c r="D494" s="71"/>
      <c r="E494" s="72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</row>
    <row r="495" spans="1:82" ht="12.75" customHeight="1">
      <c r="A495" s="70"/>
      <c r="B495" s="70"/>
      <c r="C495" s="70"/>
      <c r="D495" s="71"/>
      <c r="E495" s="72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</row>
    <row r="496" spans="1:82" ht="12.75" customHeight="1">
      <c r="A496" s="70"/>
      <c r="B496" s="70"/>
      <c r="C496" s="70"/>
      <c r="D496" s="71"/>
      <c r="E496" s="72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</row>
    <row r="497" spans="1:82" ht="12.75" customHeight="1">
      <c r="A497" s="70"/>
      <c r="B497" s="70"/>
      <c r="C497" s="70"/>
      <c r="D497" s="71"/>
      <c r="E497" s="72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</row>
    <row r="498" spans="1:82" ht="12.75" customHeight="1">
      <c r="A498" s="70"/>
      <c r="B498" s="70"/>
      <c r="C498" s="70"/>
      <c r="D498" s="71"/>
      <c r="E498" s="72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</row>
    <row r="499" spans="1:82" ht="12.75" customHeight="1">
      <c r="A499" s="70"/>
      <c r="B499" s="70"/>
      <c r="C499" s="70"/>
      <c r="D499" s="71"/>
      <c r="E499" s="72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</row>
    <row r="500" spans="1:82" ht="12.75" customHeight="1">
      <c r="A500" s="70"/>
      <c r="B500" s="70"/>
      <c r="C500" s="70"/>
      <c r="D500" s="71"/>
      <c r="E500" s="72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</row>
    <row r="501" spans="1:82" ht="12.75" customHeight="1">
      <c r="A501" s="70"/>
      <c r="B501" s="70"/>
      <c r="C501" s="70"/>
      <c r="D501" s="71"/>
      <c r="E501" s="72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</row>
    <row r="502" spans="1:82" ht="12.75" customHeight="1">
      <c r="A502" s="70"/>
      <c r="B502" s="70"/>
      <c r="C502" s="70"/>
      <c r="D502" s="71"/>
      <c r="E502" s="72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</row>
    <row r="503" spans="1:82" ht="12.75" customHeight="1">
      <c r="A503" s="70"/>
      <c r="B503" s="70"/>
      <c r="C503" s="70"/>
      <c r="D503" s="71"/>
      <c r="E503" s="72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</row>
    <row r="504" spans="1:82" ht="12.75" customHeight="1">
      <c r="A504" s="70"/>
      <c r="B504" s="70"/>
      <c r="C504" s="70"/>
      <c r="D504" s="71"/>
      <c r="E504" s="72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</row>
    <row r="505" spans="1:82" ht="12.75" customHeight="1">
      <c r="A505" s="70"/>
      <c r="B505" s="70"/>
      <c r="C505" s="70"/>
      <c r="D505" s="71"/>
      <c r="E505" s="72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</row>
    <row r="506" spans="1:82" ht="12.75" customHeight="1">
      <c r="A506" s="70"/>
      <c r="B506" s="70"/>
      <c r="C506" s="70"/>
      <c r="D506" s="71"/>
      <c r="E506" s="72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</row>
    <row r="507" spans="1:82" ht="12.75" customHeight="1">
      <c r="A507" s="70"/>
      <c r="B507" s="70"/>
      <c r="C507" s="70"/>
      <c r="D507" s="71"/>
      <c r="E507" s="72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</row>
    <row r="508" spans="1:82" ht="12.75" customHeight="1">
      <c r="A508" s="70"/>
      <c r="B508" s="70"/>
      <c r="C508" s="70"/>
      <c r="D508" s="71"/>
      <c r="E508" s="72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</row>
    <row r="509" spans="1:82" ht="12.75" customHeight="1">
      <c r="A509" s="70"/>
      <c r="B509" s="70"/>
      <c r="C509" s="70"/>
      <c r="D509" s="71"/>
      <c r="E509" s="72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</row>
    <row r="510" spans="1:82" ht="12.75" customHeight="1">
      <c r="A510" s="70"/>
      <c r="B510" s="70"/>
      <c r="C510" s="70"/>
      <c r="D510" s="71"/>
      <c r="E510" s="72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</row>
    <row r="511" spans="1:82" ht="12.75" customHeight="1">
      <c r="A511" s="70"/>
      <c r="B511" s="70"/>
      <c r="C511" s="70"/>
      <c r="D511" s="71"/>
      <c r="E511" s="72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</row>
    <row r="512" spans="1:82" ht="12.75" customHeight="1">
      <c r="A512" s="70"/>
      <c r="B512" s="70"/>
      <c r="C512" s="70"/>
      <c r="D512" s="71"/>
      <c r="E512" s="72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</row>
    <row r="513" spans="1:82" ht="12.75" customHeight="1">
      <c r="A513" s="70"/>
      <c r="B513" s="70"/>
      <c r="C513" s="70"/>
      <c r="D513" s="71"/>
      <c r="E513" s="72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</row>
    <row r="514" spans="1:82" ht="12.75" customHeight="1">
      <c r="A514" s="70"/>
      <c r="B514" s="70"/>
      <c r="C514" s="70"/>
      <c r="D514" s="71"/>
      <c r="E514" s="72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</row>
    <row r="515" spans="1:82" ht="12.75" customHeight="1">
      <c r="A515" s="70"/>
      <c r="B515" s="70"/>
      <c r="C515" s="70"/>
      <c r="D515" s="71"/>
      <c r="E515" s="72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</row>
    <row r="516" spans="1:82" ht="12.75" customHeight="1">
      <c r="A516" s="70"/>
      <c r="B516" s="70"/>
      <c r="C516" s="70"/>
      <c r="D516" s="71"/>
      <c r="E516" s="72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</row>
    <row r="517" spans="1:82" ht="12.75" customHeight="1">
      <c r="A517" s="70"/>
      <c r="B517" s="70"/>
      <c r="C517" s="70"/>
      <c r="D517" s="71"/>
      <c r="E517" s="72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</row>
    <row r="518" spans="1:82" ht="12.75" customHeight="1">
      <c r="A518" s="70"/>
      <c r="B518" s="70"/>
      <c r="C518" s="70"/>
      <c r="D518" s="71"/>
      <c r="E518" s="72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</row>
    <row r="519" spans="1:82" ht="12.75" customHeight="1">
      <c r="A519" s="70"/>
      <c r="B519" s="70"/>
      <c r="C519" s="70"/>
      <c r="D519" s="71"/>
      <c r="E519" s="72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</row>
    <row r="520" spans="1:82" ht="12.75" customHeight="1">
      <c r="A520" s="70"/>
      <c r="B520" s="70"/>
      <c r="C520" s="70"/>
      <c r="D520" s="71"/>
      <c r="E520" s="72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</row>
    <row r="521" spans="1:82" ht="12.75" customHeight="1">
      <c r="A521" s="70"/>
      <c r="B521" s="70"/>
      <c r="C521" s="70"/>
      <c r="D521" s="71"/>
      <c r="E521" s="72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</row>
    <row r="522" spans="1:82" ht="12.75" customHeight="1">
      <c r="A522" s="70"/>
      <c r="B522" s="70"/>
      <c r="C522" s="70"/>
      <c r="D522" s="71"/>
      <c r="E522" s="72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</row>
    <row r="523" spans="1:82" ht="12.75" customHeight="1">
      <c r="A523" s="70"/>
      <c r="B523" s="70"/>
      <c r="C523" s="70"/>
      <c r="D523" s="71"/>
      <c r="E523" s="72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</row>
    <row r="524" spans="1:82" ht="12.75" customHeight="1">
      <c r="A524" s="70"/>
      <c r="B524" s="70"/>
      <c r="C524" s="70"/>
      <c r="D524" s="71"/>
      <c r="E524" s="72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</row>
    <row r="525" spans="1:82" ht="12.75" customHeight="1">
      <c r="A525" s="70"/>
      <c r="B525" s="70"/>
      <c r="C525" s="70"/>
      <c r="D525" s="71"/>
      <c r="E525" s="72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</row>
    <row r="526" spans="1:82" ht="12.75" customHeight="1">
      <c r="A526" s="70"/>
      <c r="B526" s="70"/>
      <c r="C526" s="70"/>
      <c r="D526" s="71"/>
      <c r="E526" s="72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</row>
    <row r="527" spans="1:82" ht="12.75" customHeight="1">
      <c r="A527" s="70"/>
      <c r="B527" s="70"/>
      <c r="C527" s="70"/>
      <c r="D527" s="71"/>
      <c r="E527" s="72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</row>
    <row r="528" spans="1:82" ht="12.75" customHeight="1">
      <c r="A528" s="70"/>
      <c r="B528" s="70"/>
      <c r="C528" s="70"/>
      <c r="D528" s="71"/>
      <c r="E528" s="72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</row>
    <row r="529" spans="1:82" ht="12.75" customHeight="1">
      <c r="A529" s="70"/>
      <c r="B529" s="70"/>
      <c r="C529" s="70"/>
      <c r="D529" s="71"/>
      <c r="E529" s="72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</row>
    <row r="530" spans="1:82" ht="12.75" customHeight="1">
      <c r="A530" s="70"/>
      <c r="B530" s="70"/>
      <c r="C530" s="70"/>
      <c r="D530" s="71"/>
      <c r="E530" s="72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</row>
    <row r="531" spans="1:82" ht="12.75" customHeight="1">
      <c r="A531" s="70"/>
      <c r="B531" s="70"/>
      <c r="C531" s="70"/>
      <c r="D531" s="71"/>
      <c r="E531" s="72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</row>
    <row r="532" spans="1:82" ht="12.75" customHeight="1">
      <c r="A532" s="70"/>
      <c r="B532" s="70"/>
      <c r="C532" s="70"/>
      <c r="D532" s="71"/>
      <c r="E532" s="72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</row>
    <row r="533" spans="1:82" ht="12.75" customHeight="1">
      <c r="A533" s="70"/>
      <c r="B533" s="70"/>
      <c r="C533" s="70"/>
      <c r="D533" s="71"/>
      <c r="E533" s="72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</row>
    <row r="534" spans="1:82" ht="12.75" customHeight="1">
      <c r="A534" s="70"/>
      <c r="B534" s="70"/>
      <c r="C534" s="70"/>
      <c r="D534" s="71"/>
      <c r="E534" s="72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</row>
    <row r="535" spans="1:82" ht="12.75" customHeight="1">
      <c r="A535" s="70"/>
      <c r="B535" s="70"/>
      <c r="C535" s="70"/>
      <c r="D535" s="71"/>
      <c r="E535" s="72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</row>
    <row r="536" spans="1:82" ht="12.75" customHeight="1">
      <c r="A536" s="70"/>
      <c r="B536" s="70"/>
      <c r="C536" s="70"/>
      <c r="D536" s="71"/>
      <c r="E536" s="72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</row>
    <row r="537" spans="1:82" ht="12.75" customHeight="1">
      <c r="A537" s="70"/>
      <c r="B537" s="70"/>
      <c r="C537" s="70"/>
      <c r="D537" s="71"/>
      <c r="E537" s="72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</row>
    <row r="538" spans="1:82" ht="12.75" customHeight="1">
      <c r="A538" s="70"/>
      <c r="B538" s="70"/>
      <c r="C538" s="70"/>
      <c r="D538" s="71"/>
      <c r="E538" s="72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</row>
    <row r="539" spans="1:82" ht="12.75" customHeight="1">
      <c r="A539" s="70"/>
      <c r="B539" s="70"/>
      <c r="C539" s="70"/>
      <c r="D539" s="71"/>
      <c r="E539" s="72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</row>
    <row r="540" spans="1:82" ht="12.75" customHeight="1">
      <c r="A540" s="70"/>
      <c r="B540" s="70"/>
      <c r="C540" s="70"/>
      <c r="D540" s="71"/>
      <c r="E540" s="72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</row>
    <row r="541" spans="1:82" ht="12.75" customHeight="1">
      <c r="A541" s="70"/>
      <c r="B541" s="70"/>
      <c r="C541" s="70"/>
      <c r="D541" s="71"/>
      <c r="E541" s="72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</row>
    <row r="542" spans="1:82" ht="12.75" customHeight="1">
      <c r="A542" s="70"/>
      <c r="B542" s="70"/>
      <c r="C542" s="70"/>
      <c r="D542" s="71"/>
      <c r="E542" s="72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</row>
    <row r="543" spans="1:82" ht="12.75" customHeight="1">
      <c r="A543" s="70"/>
      <c r="B543" s="70"/>
      <c r="C543" s="70"/>
      <c r="D543" s="71"/>
      <c r="E543" s="72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</row>
    <row r="544" spans="1:82" ht="12.75" customHeight="1">
      <c r="A544" s="70"/>
      <c r="B544" s="70"/>
      <c r="C544" s="70"/>
      <c r="D544" s="71"/>
      <c r="E544" s="72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</row>
    <row r="545" spans="1:82" ht="12.75" customHeight="1">
      <c r="A545" s="70"/>
      <c r="B545" s="70"/>
      <c r="C545" s="70"/>
      <c r="D545" s="71"/>
      <c r="E545" s="72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</row>
    <row r="546" spans="1:82" ht="12.75" customHeight="1">
      <c r="A546" s="70"/>
      <c r="B546" s="70"/>
      <c r="C546" s="70"/>
      <c r="D546" s="71"/>
      <c r="E546" s="72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</row>
    <row r="547" spans="1:82" ht="12.75" customHeight="1">
      <c r="A547" s="70"/>
      <c r="B547" s="70"/>
      <c r="C547" s="70"/>
      <c r="D547" s="71"/>
      <c r="E547" s="72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</row>
    <row r="548" spans="1:82" ht="12.75" customHeight="1">
      <c r="A548" s="70"/>
      <c r="B548" s="70"/>
      <c r="C548" s="70"/>
      <c r="D548" s="71"/>
      <c r="E548" s="72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</row>
    <row r="549" spans="1:82" ht="12.75" customHeight="1">
      <c r="A549" s="70"/>
      <c r="B549" s="70"/>
      <c r="C549" s="70"/>
      <c r="D549" s="71"/>
      <c r="E549" s="72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</row>
    <row r="550" spans="1:82" ht="12.75" customHeight="1">
      <c r="A550" s="70"/>
      <c r="B550" s="70"/>
      <c r="C550" s="70"/>
      <c r="D550" s="71"/>
      <c r="E550" s="72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</row>
    <row r="551" spans="1:82" ht="12.75" customHeight="1">
      <c r="A551" s="70"/>
      <c r="B551" s="70"/>
      <c r="C551" s="70"/>
      <c r="D551" s="71"/>
      <c r="E551" s="72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</row>
    <row r="552" spans="1:82" ht="12.75" customHeight="1">
      <c r="A552" s="70"/>
      <c r="B552" s="70"/>
      <c r="C552" s="70"/>
      <c r="D552" s="71"/>
      <c r="E552" s="72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</row>
    <row r="553" spans="1:82" ht="12.75" customHeight="1">
      <c r="A553" s="70"/>
      <c r="B553" s="70"/>
      <c r="C553" s="70"/>
      <c r="D553" s="71"/>
      <c r="E553" s="72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</row>
    <row r="554" spans="1:82" ht="12.75" customHeight="1">
      <c r="A554" s="70"/>
      <c r="B554" s="70"/>
      <c r="C554" s="70"/>
      <c r="D554" s="71"/>
      <c r="E554" s="72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</row>
    <row r="555" spans="1:82" ht="12.75" customHeight="1">
      <c r="A555" s="70"/>
      <c r="B555" s="70"/>
      <c r="C555" s="70"/>
      <c r="D555" s="71"/>
      <c r="E555" s="72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</row>
    <row r="556" spans="1:82" ht="12.75" customHeight="1">
      <c r="A556" s="70"/>
      <c r="B556" s="70"/>
      <c r="C556" s="70"/>
      <c r="D556" s="71"/>
      <c r="E556" s="72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</row>
    <row r="557" spans="1:82" ht="12.75" customHeight="1">
      <c r="A557" s="70"/>
      <c r="B557" s="70"/>
      <c r="C557" s="70"/>
      <c r="D557" s="71"/>
      <c r="E557" s="72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</row>
    <row r="558" spans="1:82" ht="12.75" customHeight="1">
      <c r="A558" s="70"/>
      <c r="B558" s="70"/>
      <c r="C558" s="70"/>
      <c r="D558" s="71"/>
      <c r="E558" s="72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</row>
    <row r="559" spans="1:82" ht="12.75" customHeight="1">
      <c r="A559" s="70"/>
      <c r="B559" s="70"/>
      <c r="C559" s="70"/>
      <c r="D559" s="71"/>
      <c r="E559" s="72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</row>
    <row r="560" spans="1:82" ht="12.75" customHeight="1">
      <c r="A560" s="70"/>
      <c r="B560" s="70"/>
      <c r="C560" s="70"/>
      <c r="D560" s="71"/>
      <c r="E560" s="72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</row>
    <row r="561" spans="1:82" ht="12.75" customHeight="1">
      <c r="A561" s="70"/>
      <c r="B561" s="70"/>
      <c r="C561" s="70"/>
      <c r="D561" s="71"/>
      <c r="E561" s="72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</row>
    <row r="562" spans="1:82" ht="12.75" customHeight="1">
      <c r="A562" s="70"/>
      <c r="B562" s="70"/>
      <c r="C562" s="70"/>
      <c r="D562" s="71"/>
      <c r="E562" s="72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</row>
    <row r="563" spans="1:82" ht="12.75" customHeight="1">
      <c r="A563" s="70"/>
      <c r="B563" s="70"/>
      <c r="C563" s="70"/>
      <c r="D563" s="71"/>
      <c r="E563" s="72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</row>
    <row r="564" spans="1:82" ht="12.75" customHeight="1">
      <c r="A564" s="70"/>
      <c r="B564" s="70"/>
      <c r="C564" s="70"/>
      <c r="D564" s="71"/>
      <c r="E564" s="72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</row>
    <row r="565" spans="1:82" ht="12.75" customHeight="1">
      <c r="A565" s="70"/>
      <c r="B565" s="70"/>
      <c r="C565" s="70"/>
      <c r="D565" s="71"/>
      <c r="E565" s="72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</row>
    <row r="566" spans="1:82" ht="12.75" customHeight="1">
      <c r="A566" s="70"/>
      <c r="B566" s="70"/>
      <c r="C566" s="70"/>
      <c r="D566" s="71"/>
      <c r="E566" s="72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</row>
    <row r="567" spans="1:82" ht="12.75" customHeight="1">
      <c r="A567" s="70"/>
      <c r="B567" s="70"/>
      <c r="C567" s="70"/>
      <c r="D567" s="71"/>
      <c r="E567" s="72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</row>
    <row r="568" spans="1:82" ht="12.75" customHeight="1">
      <c r="A568" s="70"/>
      <c r="B568" s="70"/>
      <c r="C568" s="70"/>
      <c r="D568" s="71"/>
      <c r="E568" s="72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</row>
    <row r="569" spans="1:82" ht="12.75" customHeight="1">
      <c r="A569" s="70"/>
      <c r="B569" s="70"/>
      <c r="C569" s="70"/>
      <c r="D569" s="71"/>
      <c r="E569" s="72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</row>
    <row r="570" spans="1:82" ht="12.75" customHeight="1">
      <c r="A570" s="70"/>
      <c r="B570" s="70"/>
      <c r="C570" s="70"/>
      <c r="D570" s="71"/>
      <c r="E570" s="72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</row>
    <row r="571" spans="1:82" ht="12.75" customHeight="1">
      <c r="A571" s="70"/>
      <c r="B571" s="70"/>
      <c r="C571" s="70"/>
      <c r="D571" s="71"/>
      <c r="E571" s="72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</row>
    <row r="572" spans="1:82" ht="12.75" customHeight="1">
      <c r="A572" s="70"/>
      <c r="B572" s="70"/>
      <c r="C572" s="70"/>
      <c r="D572" s="71"/>
      <c r="E572" s="72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</row>
    <row r="573" spans="1:82" ht="12.75" customHeight="1">
      <c r="A573" s="70"/>
      <c r="B573" s="70"/>
      <c r="C573" s="70"/>
      <c r="D573" s="71"/>
      <c r="E573" s="72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</row>
    <row r="574" spans="1:82" ht="12.75" customHeight="1">
      <c r="A574" s="70"/>
      <c r="B574" s="70"/>
      <c r="C574" s="70"/>
      <c r="D574" s="71"/>
      <c r="E574" s="72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</row>
    <row r="575" spans="1:82" ht="12.75" customHeight="1">
      <c r="A575" s="70"/>
      <c r="B575" s="70"/>
      <c r="C575" s="70"/>
      <c r="D575" s="71"/>
      <c r="E575" s="72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</row>
    <row r="576" spans="1:82" ht="12.75" customHeight="1">
      <c r="A576" s="70"/>
      <c r="B576" s="70"/>
      <c r="C576" s="70"/>
      <c r="D576" s="71"/>
      <c r="E576" s="72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</row>
    <row r="577" spans="1:82" ht="12.75" customHeight="1">
      <c r="A577" s="70"/>
      <c r="B577" s="70"/>
      <c r="C577" s="70"/>
      <c r="D577" s="71"/>
      <c r="E577" s="72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</row>
    <row r="578" spans="1:82" ht="12.75" customHeight="1">
      <c r="A578" s="70"/>
      <c r="B578" s="70"/>
      <c r="C578" s="70"/>
      <c r="D578" s="71"/>
      <c r="E578" s="72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</row>
    <row r="579" spans="1:82" ht="12.75" customHeight="1">
      <c r="A579" s="70"/>
      <c r="B579" s="70"/>
      <c r="C579" s="70"/>
      <c r="D579" s="71"/>
      <c r="E579" s="72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</row>
    <row r="580" spans="1:82" ht="12.75" customHeight="1">
      <c r="A580" s="70"/>
      <c r="B580" s="70"/>
      <c r="C580" s="70"/>
      <c r="D580" s="71"/>
      <c r="E580" s="72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</row>
    <row r="581" spans="1:82" ht="12.75" customHeight="1">
      <c r="A581" s="70"/>
      <c r="B581" s="70"/>
      <c r="C581" s="70"/>
      <c r="D581" s="71"/>
      <c r="E581" s="72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</row>
    <row r="582" spans="1:82" ht="12.75" customHeight="1">
      <c r="A582" s="70"/>
      <c r="B582" s="70"/>
      <c r="C582" s="70"/>
      <c r="D582" s="71"/>
      <c r="E582" s="72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</row>
    <row r="583" spans="1:82" ht="12.75" customHeight="1">
      <c r="A583" s="70"/>
      <c r="B583" s="70"/>
      <c r="C583" s="70"/>
      <c r="D583" s="71"/>
      <c r="E583" s="72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</row>
    <row r="584" spans="1:82" ht="12.75" customHeight="1">
      <c r="A584" s="70"/>
      <c r="B584" s="70"/>
      <c r="C584" s="70"/>
      <c r="D584" s="71"/>
      <c r="E584" s="72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</row>
    <row r="585" spans="1:82" ht="12.75" customHeight="1">
      <c r="A585" s="70"/>
      <c r="B585" s="70"/>
      <c r="C585" s="70"/>
      <c r="D585" s="71"/>
      <c r="E585" s="72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</row>
    <row r="586" spans="1:82" ht="12.75" customHeight="1">
      <c r="A586" s="70"/>
      <c r="B586" s="70"/>
      <c r="C586" s="70"/>
      <c r="D586" s="71"/>
      <c r="E586" s="72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</row>
    <row r="587" spans="1:82" ht="12.75" customHeight="1">
      <c r="A587" s="70"/>
      <c r="B587" s="70"/>
      <c r="C587" s="70"/>
      <c r="D587" s="71"/>
      <c r="E587" s="72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</row>
    <row r="588" spans="1:82" ht="12.75" customHeight="1">
      <c r="A588" s="70"/>
      <c r="B588" s="70"/>
      <c r="C588" s="70"/>
      <c r="D588" s="71"/>
      <c r="E588" s="72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</row>
    <row r="589" spans="1:82" ht="12.75" customHeight="1">
      <c r="A589" s="70"/>
      <c r="B589" s="70"/>
      <c r="C589" s="70"/>
      <c r="D589" s="71"/>
      <c r="E589" s="72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</row>
    <row r="590" spans="1:82" ht="12.75" customHeight="1">
      <c r="A590" s="70"/>
      <c r="B590" s="70"/>
      <c r="C590" s="70"/>
      <c r="D590" s="71"/>
      <c r="E590" s="72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</row>
    <row r="591" spans="1:82" ht="12.75" customHeight="1">
      <c r="A591" s="70"/>
      <c r="B591" s="70"/>
      <c r="C591" s="70"/>
      <c r="D591" s="71"/>
      <c r="E591" s="72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</row>
    <row r="592" spans="1:82" ht="12.75" customHeight="1">
      <c r="A592" s="70"/>
      <c r="B592" s="70"/>
      <c r="C592" s="70"/>
      <c r="D592" s="71"/>
      <c r="E592" s="72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</row>
    <row r="593" spans="1:82" ht="12.75" customHeight="1">
      <c r="A593" s="70"/>
      <c r="B593" s="70"/>
      <c r="C593" s="70"/>
      <c r="D593" s="71"/>
      <c r="E593" s="72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</row>
    <row r="594" spans="1:82" ht="12.75" customHeight="1">
      <c r="A594" s="70"/>
      <c r="B594" s="70"/>
      <c r="C594" s="70"/>
      <c r="D594" s="71"/>
      <c r="E594" s="72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</row>
    <row r="595" spans="1:82" ht="12.75" customHeight="1">
      <c r="A595" s="70"/>
      <c r="B595" s="70"/>
      <c r="C595" s="70"/>
      <c r="D595" s="71"/>
      <c r="E595" s="72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</row>
    <row r="596" spans="1:82" ht="12.75" customHeight="1">
      <c r="A596" s="70"/>
      <c r="B596" s="70"/>
      <c r="C596" s="70"/>
      <c r="D596" s="71"/>
      <c r="E596" s="72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</row>
    <row r="597" spans="1:82" ht="12.75" customHeight="1">
      <c r="A597" s="70"/>
      <c r="B597" s="70"/>
      <c r="C597" s="70"/>
      <c r="D597" s="71"/>
      <c r="E597" s="72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</row>
    <row r="598" spans="1:82" ht="12.75" customHeight="1">
      <c r="A598" s="70"/>
      <c r="B598" s="70"/>
      <c r="C598" s="70"/>
      <c r="D598" s="71"/>
      <c r="E598" s="72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</row>
    <row r="599" spans="1:82" ht="12.75" customHeight="1">
      <c r="A599" s="70"/>
      <c r="B599" s="70"/>
      <c r="C599" s="70"/>
      <c r="D599" s="71"/>
      <c r="E599" s="72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</row>
    <row r="600" spans="1:82" ht="12.75" customHeight="1">
      <c r="A600" s="70"/>
      <c r="B600" s="70"/>
      <c r="C600" s="70"/>
      <c r="D600" s="71"/>
      <c r="E600" s="72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</row>
    <row r="601" spans="1:82" ht="12.75" customHeight="1">
      <c r="A601" s="70"/>
      <c r="B601" s="70"/>
      <c r="C601" s="70"/>
      <c r="D601" s="71"/>
      <c r="E601" s="72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</row>
    <row r="602" spans="1:82" ht="12.75" customHeight="1">
      <c r="A602" s="70"/>
      <c r="B602" s="70"/>
      <c r="C602" s="70"/>
      <c r="D602" s="71"/>
      <c r="E602" s="72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</row>
    <row r="603" spans="1:82" ht="12.75" customHeight="1">
      <c r="A603" s="70"/>
      <c r="B603" s="70"/>
      <c r="C603" s="70"/>
      <c r="D603" s="71"/>
      <c r="E603" s="72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</row>
    <row r="604" spans="1:82" ht="12.75" customHeight="1">
      <c r="A604" s="70"/>
      <c r="B604" s="70"/>
      <c r="C604" s="70"/>
      <c r="D604" s="71"/>
      <c r="E604" s="72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</row>
    <row r="605" spans="1:82" ht="12.75" customHeight="1">
      <c r="A605" s="70"/>
      <c r="B605" s="70"/>
      <c r="C605" s="70"/>
      <c r="D605" s="71"/>
      <c r="E605" s="72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</row>
    <row r="606" spans="1:82" ht="12.75" customHeight="1">
      <c r="A606" s="70"/>
      <c r="B606" s="70"/>
      <c r="C606" s="70"/>
      <c r="D606" s="71"/>
      <c r="E606" s="72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</row>
    <row r="607" spans="1:82" ht="12.75" customHeight="1">
      <c r="A607" s="70"/>
      <c r="B607" s="70"/>
      <c r="C607" s="70"/>
      <c r="D607" s="71"/>
      <c r="E607" s="72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</row>
    <row r="608" spans="1:82" ht="12.75" customHeight="1">
      <c r="A608" s="70"/>
      <c r="B608" s="70"/>
      <c r="C608" s="70"/>
      <c r="D608" s="71"/>
      <c r="E608" s="72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</row>
    <row r="609" spans="1:82" ht="12.75" customHeight="1">
      <c r="A609" s="70"/>
      <c r="B609" s="70"/>
      <c r="C609" s="70"/>
      <c r="D609" s="71"/>
      <c r="E609" s="72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</row>
    <row r="610" spans="1:82" ht="12.75" customHeight="1">
      <c r="A610" s="70"/>
      <c r="B610" s="70"/>
      <c r="C610" s="70"/>
      <c r="D610" s="71"/>
      <c r="E610" s="72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</row>
    <row r="611" spans="1:82" ht="12.75" customHeight="1">
      <c r="A611" s="70"/>
      <c r="B611" s="70"/>
      <c r="C611" s="70"/>
      <c r="D611" s="71"/>
      <c r="E611" s="72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</row>
    <row r="612" spans="1:82" ht="12.75" customHeight="1">
      <c r="A612" s="70"/>
      <c r="B612" s="70"/>
      <c r="C612" s="70"/>
      <c r="D612" s="71"/>
      <c r="E612" s="72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</row>
    <row r="613" spans="1:82" ht="12.75" customHeight="1">
      <c r="A613" s="70"/>
      <c r="B613" s="70"/>
      <c r="C613" s="70"/>
      <c r="D613" s="71"/>
      <c r="E613" s="72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</row>
    <row r="614" spans="1:82" ht="12.75" customHeight="1">
      <c r="A614" s="70"/>
      <c r="B614" s="70"/>
      <c r="C614" s="70"/>
      <c r="D614" s="71"/>
      <c r="E614" s="72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</row>
    <row r="615" spans="1:82" ht="12.75" customHeight="1">
      <c r="A615" s="70"/>
      <c r="B615" s="70"/>
      <c r="C615" s="70"/>
      <c r="D615" s="71"/>
      <c r="E615" s="72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</row>
    <row r="616" spans="1:82" ht="12.75" customHeight="1">
      <c r="A616" s="70"/>
      <c r="B616" s="70"/>
      <c r="C616" s="70"/>
      <c r="D616" s="71"/>
      <c r="E616" s="72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</row>
    <row r="617" spans="1:82" ht="12.75" customHeight="1">
      <c r="A617" s="70"/>
      <c r="B617" s="70"/>
      <c r="C617" s="70"/>
      <c r="D617" s="71"/>
      <c r="E617" s="72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</row>
    <row r="618" spans="1:82" ht="12.75" customHeight="1">
      <c r="A618" s="70"/>
      <c r="B618" s="70"/>
      <c r="C618" s="70"/>
      <c r="D618" s="71"/>
      <c r="E618" s="72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</row>
    <row r="619" spans="1:82" ht="12.75" customHeight="1">
      <c r="A619" s="70"/>
      <c r="B619" s="70"/>
      <c r="C619" s="70"/>
      <c r="D619" s="71"/>
      <c r="E619" s="72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</row>
    <row r="620" spans="1:82" ht="12.75" customHeight="1">
      <c r="A620" s="70"/>
      <c r="B620" s="70"/>
      <c r="C620" s="70"/>
      <c r="D620" s="71"/>
      <c r="E620" s="72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</row>
    <row r="621" spans="1:82" ht="12.75" customHeight="1">
      <c r="A621" s="70"/>
      <c r="B621" s="70"/>
      <c r="C621" s="70"/>
      <c r="D621" s="71"/>
      <c r="E621" s="72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</row>
    <row r="622" spans="1:82" ht="12.75" customHeight="1">
      <c r="A622" s="70"/>
      <c r="B622" s="70"/>
      <c r="C622" s="70"/>
      <c r="D622" s="71"/>
      <c r="E622" s="72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</row>
    <row r="623" spans="1:82" ht="12.75" customHeight="1">
      <c r="A623" s="70"/>
      <c r="B623" s="70"/>
      <c r="C623" s="70"/>
      <c r="D623" s="71"/>
      <c r="E623" s="72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</row>
    <row r="624" spans="1:82" ht="12.75" customHeight="1">
      <c r="A624" s="70"/>
      <c r="B624" s="70"/>
      <c r="C624" s="70"/>
      <c r="D624" s="71"/>
      <c r="E624" s="72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</row>
    <row r="625" spans="1:82" ht="12.75" customHeight="1">
      <c r="A625" s="70"/>
      <c r="B625" s="70"/>
      <c r="C625" s="70"/>
      <c r="D625" s="71"/>
      <c r="E625" s="72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</row>
    <row r="626" spans="1:82" ht="12.75" customHeight="1">
      <c r="A626" s="70"/>
      <c r="B626" s="70"/>
      <c r="C626" s="70"/>
      <c r="D626" s="71"/>
      <c r="E626" s="72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</row>
    <row r="627" spans="1:82" ht="12.75" customHeight="1">
      <c r="A627" s="70"/>
      <c r="B627" s="70"/>
      <c r="C627" s="70"/>
      <c r="D627" s="71"/>
      <c r="E627" s="72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</row>
    <row r="628" spans="1:82" ht="12.75" customHeight="1">
      <c r="A628" s="70"/>
      <c r="B628" s="70"/>
      <c r="C628" s="70"/>
      <c r="D628" s="71"/>
      <c r="E628" s="72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</row>
    <row r="629" spans="1:82" ht="12.75" customHeight="1">
      <c r="A629" s="70"/>
      <c r="B629" s="70"/>
      <c r="C629" s="70"/>
      <c r="D629" s="71"/>
      <c r="E629" s="72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</row>
    <row r="630" spans="1:82" ht="12.75" customHeight="1">
      <c r="A630" s="70"/>
      <c r="B630" s="70"/>
      <c r="C630" s="70"/>
      <c r="D630" s="71"/>
      <c r="E630" s="72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</row>
    <row r="631" spans="1:82" ht="12.75" customHeight="1">
      <c r="A631" s="70"/>
      <c r="B631" s="70"/>
      <c r="C631" s="70"/>
      <c r="D631" s="71"/>
      <c r="E631" s="72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</row>
    <row r="632" spans="1:82" ht="12.75" customHeight="1">
      <c r="A632" s="70"/>
      <c r="B632" s="70"/>
      <c r="C632" s="70"/>
      <c r="D632" s="71"/>
      <c r="E632" s="72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</row>
    <row r="633" spans="1:82" ht="12.75" customHeight="1">
      <c r="A633" s="70"/>
      <c r="B633" s="70"/>
      <c r="C633" s="70"/>
      <c r="D633" s="71"/>
      <c r="E633" s="72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</row>
    <row r="634" spans="1:82" ht="12.75" customHeight="1">
      <c r="A634" s="70"/>
      <c r="B634" s="70"/>
      <c r="C634" s="70"/>
      <c r="D634" s="71"/>
      <c r="E634" s="72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</row>
    <row r="635" spans="1:82" ht="12.75" customHeight="1">
      <c r="A635" s="70"/>
      <c r="B635" s="70"/>
      <c r="C635" s="70"/>
      <c r="D635" s="71"/>
      <c r="E635" s="72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</row>
    <row r="636" spans="1:82" ht="12.75" customHeight="1">
      <c r="A636" s="70"/>
      <c r="B636" s="70"/>
      <c r="C636" s="70"/>
      <c r="D636" s="71"/>
      <c r="E636" s="72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</row>
    <row r="637" spans="1:82" ht="12.75" customHeight="1">
      <c r="A637" s="70"/>
      <c r="B637" s="70"/>
      <c r="C637" s="70"/>
      <c r="D637" s="71"/>
      <c r="E637" s="72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</row>
    <row r="638" spans="1:82" ht="12.75" customHeight="1">
      <c r="A638" s="70"/>
      <c r="B638" s="70"/>
      <c r="C638" s="70"/>
      <c r="D638" s="71"/>
      <c r="E638" s="72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</row>
    <row r="639" spans="1:82" ht="12.75" customHeight="1">
      <c r="A639" s="70"/>
      <c r="B639" s="70"/>
      <c r="C639" s="70"/>
      <c r="D639" s="71"/>
      <c r="E639" s="72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</row>
    <row r="640" spans="1:82" ht="12.75" customHeight="1">
      <c r="A640" s="70"/>
      <c r="B640" s="70"/>
      <c r="C640" s="70"/>
      <c r="D640" s="71"/>
      <c r="E640" s="72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</row>
    <row r="641" spans="1:82" ht="12.75" customHeight="1">
      <c r="A641" s="70"/>
      <c r="B641" s="70"/>
      <c r="C641" s="70"/>
      <c r="D641" s="71"/>
      <c r="E641" s="72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</row>
    <row r="642" spans="1:82" ht="12.75" customHeight="1">
      <c r="A642" s="70"/>
      <c r="B642" s="70"/>
      <c r="C642" s="70"/>
      <c r="D642" s="71"/>
      <c r="E642" s="72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</row>
    <row r="643" spans="1:82" ht="12.75" customHeight="1">
      <c r="A643" s="70"/>
      <c r="B643" s="70"/>
      <c r="C643" s="70"/>
      <c r="D643" s="71"/>
      <c r="E643" s="72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</row>
    <row r="644" spans="1:82" ht="12.75" customHeight="1">
      <c r="A644" s="70"/>
      <c r="B644" s="70"/>
      <c r="C644" s="70"/>
      <c r="D644" s="71"/>
      <c r="E644" s="72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</row>
    <row r="645" spans="1:82" ht="12.75" customHeight="1">
      <c r="A645" s="70"/>
      <c r="B645" s="70"/>
      <c r="C645" s="70"/>
      <c r="D645" s="71"/>
      <c r="E645" s="72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</row>
    <row r="646" spans="1:82" ht="12.75" customHeight="1">
      <c r="A646" s="70"/>
      <c r="B646" s="70"/>
      <c r="C646" s="70"/>
      <c r="D646" s="71"/>
      <c r="E646" s="72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</row>
    <row r="647" spans="1:82" ht="12.75" customHeight="1">
      <c r="A647" s="70"/>
      <c r="B647" s="70"/>
      <c r="C647" s="70"/>
      <c r="D647" s="71"/>
      <c r="E647" s="72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</row>
    <row r="648" spans="1:82" ht="12.75" customHeight="1">
      <c r="A648" s="70"/>
      <c r="B648" s="70"/>
      <c r="C648" s="70"/>
      <c r="D648" s="71"/>
      <c r="E648" s="72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</row>
    <row r="649" spans="1:82" ht="12.75" customHeight="1">
      <c r="A649" s="70"/>
      <c r="B649" s="70"/>
      <c r="C649" s="70"/>
      <c r="D649" s="71"/>
      <c r="E649" s="72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</row>
    <row r="650" spans="1:82" ht="12.75" customHeight="1">
      <c r="A650" s="70"/>
      <c r="B650" s="70"/>
      <c r="C650" s="70"/>
      <c r="D650" s="71"/>
      <c r="E650" s="72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</row>
    <row r="651" spans="1:82" ht="12.75" customHeight="1">
      <c r="A651" s="70"/>
      <c r="B651" s="70"/>
      <c r="C651" s="70"/>
      <c r="D651" s="71"/>
      <c r="E651" s="72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</row>
    <row r="652" spans="1:82" ht="12.75" customHeight="1">
      <c r="A652" s="70"/>
      <c r="B652" s="70"/>
      <c r="C652" s="70"/>
      <c r="D652" s="71"/>
      <c r="E652" s="72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</row>
    <row r="653" spans="1:82" ht="12.75" customHeight="1">
      <c r="A653" s="70"/>
      <c r="B653" s="70"/>
      <c r="C653" s="70"/>
      <c r="D653" s="71"/>
      <c r="E653" s="72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</row>
    <row r="654" spans="1:82" ht="12.75" customHeight="1">
      <c r="A654" s="70"/>
      <c r="B654" s="70"/>
      <c r="C654" s="70"/>
      <c r="D654" s="71"/>
      <c r="E654" s="72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</row>
    <row r="655" spans="1:82" ht="12.75" customHeight="1">
      <c r="A655" s="70"/>
      <c r="B655" s="70"/>
      <c r="C655" s="70"/>
      <c r="D655" s="71"/>
      <c r="E655" s="72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</row>
    <row r="656" spans="1:82" ht="12.75" customHeight="1">
      <c r="A656" s="70"/>
      <c r="B656" s="70"/>
      <c r="C656" s="70"/>
      <c r="D656" s="71"/>
      <c r="E656" s="72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</row>
    <row r="657" spans="1:82" ht="12.75" customHeight="1">
      <c r="A657" s="70"/>
      <c r="B657" s="70"/>
      <c r="C657" s="70"/>
      <c r="D657" s="71"/>
      <c r="E657" s="72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</row>
    <row r="658" spans="1:82" ht="12.75" customHeight="1">
      <c r="A658" s="70"/>
      <c r="B658" s="70"/>
      <c r="C658" s="70"/>
      <c r="D658" s="71"/>
      <c r="E658" s="72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</row>
    <row r="659" spans="1:82" ht="12.75" customHeight="1">
      <c r="A659" s="70"/>
      <c r="B659" s="70"/>
      <c r="C659" s="70"/>
      <c r="D659" s="71"/>
      <c r="E659" s="72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</row>
    <row r="660" spans="1:82" ht="12.75" customHeight="1">
      <c r="A660" s="70"/>
      <c r="B660" s="70"/>
      <c r="C660" s="70"/>
      <c r="D660" s="71"/>
      <c r="E660" s="72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</row>
    <row r="661" spans="1:82" ht="12.75" customHeight="1">
      <c r="A661" s="70"/>
      <c r="B661" s="70"/>
      <c r="C661" s="70"/>
      <c r="D661" s="71"/>
      <c r="E661" s="72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</row>
    <row r="662" spans="1:82" ht="12.75" customHeight="1">
      <c r="A662" s="70"/>
      <c r="B662" s="70"/>
      <c r="C662" s="70"/>
      <c r="D662" s="71"/>
      <c r="E662" s="72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</row>
    <row r="663" spans="1:82" ht="12.75" customHeight="1">
      <c r="A663" s="70"/>
      <c r="B663" s="70"/>
      <c r="C663" s="70"/>
      <c r="D663" s="71"/>
      <c r="E663" s="72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</row>
    <row r="664" spans="1:82" ht="12.75" customHeight="1">
      <c r="A664" s="70"/>
      <c r="B664" s="70"/>
      <c r="C664" s="70"/>
      <c r="D664" s="71"/>
      <c r="E664" s="72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</row>
    <row r="665" spans="1:82" ht="12.75" customHeight="1">
      <c r="A665" s="70"/>
      <c r="B665" s="70"/>
      <c r="C665" s="70"/>
      <c r="D665" s="71"/>
      <c r="E665" s="72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</row>
    <row r="666" spans="1:82" ht="12.75" customHeight="1">
      <c r="A666" s="70"/>
      <c r="B666" s="70"/>
      <c r="C666" s="70"/>
      <c r="D666" s="71"/>
      <c r="E666" s="72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</row>
    <row r="667" spans="1:82" ht="12.75" customHeight="1">
      <c r="A667" s="70"/>
      <c r="B667" s="70"/>
      <c r="C667" s="70"/>
      <c r="D667" s="71"/>
      <c r="E667" s="72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</row>
    <row r="668" spans="1:82" ht="12.75" customHeight="1">
      <c r="A668" s="70"/>
      <c r="B668" s="70"/>
      <c r="C668" s="70"/>
      <c r="D668" s="71"/>
      <c r="E668" s="72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</row>
    <row r="669" spans="1:82" ht="12.75" customHeight="1">
      <c r="A669" s="70"/>
      <c r="B669" s="70"/>
      <c r="C669" s="70"/>
      <c r="D669" s="71"/>
      <c r="E669" s="72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</row>
    <row r="670" spans="1:82" ht="12.75" customHeight="1">
      <c r="A670" s="70"/>
      <c r="B670" s="70"/>
      <c r="C670" s="70"/>
      <c r="D670" s="71"/>
      <c r="E670" s="72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</row>
    <row r="671" spans="1:82" ht="12.75" customHeight="1">
      <c r="A671" s="70"/>
      <c r="B671" s="70"/>
      <c r="C671" s="70"/>
      <c r="D671" s="71"/>
      <c r="E671" s="72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</row>
    <row r="672" spans="1:82" ht="12.75" customHeight="1">
      <c r="A672" s="70"/>
      <c r="B672" s="70"/>
      <c r="C672" s="70"/>
      <c r="D672" s="71"/>
      <c r="E672" s="72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</row>
    <row r="673" spans="1:82" ht="12.75" customHeight="1">
      <c r="A673" s="70"/>
      <c r="B673" s="70"/>
      <c r="C673" s="70"/>
      <c r="D673" s="71"/>
      <c r="E673" s="72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</row>
    <row r="674" spans="1:82" ht="12.75" customHeight="1">
      <c r="A674" s="70"/>
      <c r="B674" s="70"/>
      <c r="C674" s="70"/>
      <c r="D674" s="71"/>
      <c r="E674" s="72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</row>
    <row r="675" spans="1:82" ht="12.75" customHeight="1">
      <c r="A675" s="70"/>
      <c r="B675" s="70"/>
      <c r="C675" s="70"/>
      <c r="D675" s="71"/>
      <c r="E675" s="72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</row>
    <row r="676" spans="1:82" ht="12.75" customHeight="1">
      <c r="A676" s="70"/>
      <c r="B676" s="70"/>
      <c r="C676" s="70"/>
      <c r="D676" s="71"/>
      <c r="E676" s="72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</row>
    <row r="677" spans="1:82" ht="12.75" customHeight="1">
      <c r="A677" s="70"/>
      <c r="B677" s="70"/>
      <c r="C677" s="70"/>
      <c r="D677" s="71"/>
      <c r="E677" s="72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</row>
    <row r="678" spans="1:82" ht="12.75" customHeight="1">
      <c r="A678" s="70"/>
      <c r="B678" s="70"/>
      <c r="C678" s="70"/>
      <c r="D678" s="71"/>
      <c r="E678" s="72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</row>
    <row r="679" spans="1:82" ht="12.75" customHeight="1">
      <c r="A679" s="70"/>
      <c r="B679" s="70"/>
      <c r="C679" s="70"/>
      <c r="D679" s="71"/>
      <c r="E679" s="72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</row>
    <row r="680" spans="1:82" ht="12.75" customHeight="1">
      <c r="A680" s="70"/>
      <c r="B680" s="70"/>
      <c r="C680" s="70"/>
      <c r="D680" s="71"/>
      <c r="E680" s="72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</row>
    <row r="681" spans="1:82" ht="12.75" customHeight="1">
      <c r="A681" s="70"/>
      <c r="B681" s="70"/>
      <c r="C681" s="70"/>
      <c r="D681" s="71"/>
      <c r="E681" s="72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</row>
    <row r="682" spans="1:82" ht="12.75" customHeight="1">
      <c r="A682" s="70"/>
      <c r="B682" s="70"/>
      <c r="C682" s="70"/>
      <c r="D682" s="71"/>
      <c r="E682" s="72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</row>
    <row r="683" spans="1:82" ht="12.75" customHeight="1">
      <c r="A683" s="70"/>
      <c r="B683" s="70"/>
      <c r="C683" s="70"/>
      <c r="D683" s="71"/>
      <c r="E683" s="72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</row>
    <row r="684" spans="1:82" ht="12.75" customHeight="1">
      <c r="A684" s="70"/>
      <c r="B684" s="70"/>
      <c r="C684" s="70"/>
      <c r="D684" s="71"/>
      <c r="E684" s="72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</row>
    <row r="685" spans="1:82" ht="12.75" customHeight="1">
      <c r="A685" s="70"/>
      <c r="B685" s="70"/>
      <c r="C685" s="70"/>
      <c r="D685" s="71"/>
      <c r="E685" s="72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</row>
    <row r="686" spans="1:82" ht="12.75" customHeight="1">
      <c r="A686" s="70"/>
      <c r="B686" s="70"/>
      <c r="C686" s="70"/>
      <c r="D686" s="71"/>
      <c r="E686" s="72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</row>
    <row r="687" spans="1:82" ht="12.75" customHeight="1">
      <c r="A687" s="70"/>
      <c r="B687" s="70"/>
      <c r="C687" s="70"/>
      <c r="D687" s="71"/>
      <c r="E687" s="72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</row>
    <row r="688" spans="1:82" ht="12.75" customHeight="1">
      <c r="A688" s="70"/>
      <c r="B688" s="70"/>
      <c r="C688" s="70"/>
      <c r="D688" s="71"/>
      <c r="E688" s="72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</row>
    <row r="689" spans="1:82" ht="12.75" customHeight="1">
      <c r="A689" s="70"/>
      <c r="B689" s="70"/>
      <c r="C689" s="70"/>
      <c r="D689" s="71"/>
      <c r="E689" s="72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</row>
    <row r="690" spans="1:82" ht="12.75" customHeight="1">
      <c r="A690" s="70"/>
      <c r="B690" s="70"/>
      <c r="C690" s="70"/>
      <c r="D690" s="71"/>
      <c r="E690" s="72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</row>
    <row r="691" spans="1:82" ht="12.75" customHeight="1">
      <c r="A691" s="70"/>
      <c r="B691" s="70"/>
      <c r="C691" s="70"/>
      <c r="D691" s="71"/>
      <c r="E691" s="72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</row>
    <row r="692" spans="1:82" ht="12.75" customHeight="1">
      <c r="A692" s="70"/>
      <c r="B692" s="70"/>
      <c r="C692" s="70"/>
      <c r="D692" s="71"/>
      <c r="E692" s="72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</row>
    <row r="693" spans="1:82" ht="12.75" customHeight="1">
      <c r="A693" s="70"/>
      <c r="B693" s="70"/>
      <c r="C693" s="70"/>
      <c r="D693" s="71"/>
      <c r="E693" s="72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</row>
    <row r="694" spans="1:82" ht="12.75" customHeight="1">
      <c r="A694" s="70"/>
      <c r="B694" s="70"/>
      <c r="C694" s="70"/>
      <c r="D694" s="71"/>
      <c r="E694" s="72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</row>
    <row r="695" spans="1:82" ht="12.75" customHeight="1">
      <c r="A695" s="70"/>
      <c r="B695" s="70"/>
      <c r="C695" s="70"/>
      <c r="D695" s="71"/>
      <c r="E695" s="72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</row>
    <row r="696" spans="1:82" ht="12.75" customHeight="1">
      <c r="A696" s="70"/>
      <c r="B696" s="70"/>
      <c r="C696" s="70"/>
      <c r="D696" s="71"/>
      <c r="E696" s="72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</row>
    <row r="697" spans="1:82" ht="12.75" customHeight="1">
      <c r="A697" s="70"/>
      <c r="B697" s="70"/>
      <c r="C697" s="70"/>
      <c r="D697" s="71"/>
      <c r="E697" s="72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</row>
    <row r="698" spans="1:82" ht="12.75" customHeight="1">
      <c r="A698" s="70"/>
      <c r="B698" s="70"/>
      <c r="C698" s="70"/>
      <c r="D698" s="71"/>
      <c r="E698" s="72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</row>
    <row r="699" spans="1:82" ht="12.75" customHeight="1">
      <c r="A699" s="70"/>
      <c r="B699" s="70"/>
      <c r="C699" s="70"/>
      <c r="D699" s="71"/>
      <c r="E699" s="72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</row>
    <row r="700" spans="1:82" ht="12.75" customHeight="1">
      <c r="A700" s="70"/>
      <c r="B700" s="70"/>
      <c r="C700" s="70"/>
      <c r="D700" s="71"/>
      <c r="E700" s="72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</row>
    <row r="701" spans="1:82" ht="12.75" customHeight="1">
      <c r="A701" s="70"/>
      <c r="B701" s="70"/>
      <c r="C701" s="70"/>
      <c r="D701" s="71"/>
      <c r="E701" s="72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</row>
    <row r="702" spans="1:82" ht="12.75" customHeight="1">
      <c r="A702" s="70"/>
      <c r="B702" s="70"/>
      <c r="C702" s="70"/>
      <c r="D702" s="71"/>
      <c r="E702" s="72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</row>
    <row r="703" spans="1:82" ht="12.75" customHeight="1">
      <c r="A703" s="70"/>
      <c r="B703" s="70"/>
      <c r="C703" s="70"/>
      <c r="D703" s="71"/>
      <c r="E703" s="72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</row>
    <row r="704" spans="1:82" ht="12.75" customHeight="1">
      <c r="A704" s="70"/>
      <c r="B704" s="70"/>
      <c r="C704" s="70"/>
      <c r="D704" s="71"/>
      <c r="E704" s="72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</row>
    <row r="705" spans="1:82" ht="12.75" customHeight="1">
      <c r="A705" s="70"/>
      <c r="B705" s="70"/>
      <c r="C705" s="70"/>
      <c r="D705" s="71"/>
      <c r="E705" s="72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</row>
    <row r="706" spans="1:82" ht="12.75" customHeight="1">
      <c r="A706" s="70"/>
      <c r="B706" s="70"/>
      <c r="C706" s="70"/>
      <c r="D706" s="71"/>
      <c r="E706" s="72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</row>
    <row r="707" spans="1:82" ht="12.75" customHeight="1">
      <c r="A707" s="70"/>
      <c r="B707" s="70"/>
      <c r="C707" s="70"/>
      <c r="D707" s="71"/>
      <c r="E707" s="72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</row>
    <row r="708" spans="1:82" ht="12.75" customHeight="1">
      <c r="A708" s="70"/>
      <c r="B708" s="70"/>
      <c r="C708" s="70"/>
      <c r="D708" s="71"/>
      <c r="E708" s="72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</row>
    <row r="709" spans="1:82" ht="12.75" customHeight="1">
      <c r="A709" s="70"/>
      <c r="B709" s="70"/>
      <c r="C709" s="70"/>
      <c r="D709" s="71"/>
      <c r="E709" s="72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</row>
    <row r="710" spans="1:82" ht="12.75" customHeight="1">
      <c r="A710" s="70"/>
      <c r="B710" s="70"/>
      <c r="C710" s="70"/>
      <c r="D710" s="71"/>
      <c r="E710" s="72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</row>
    <row r="711" spans="1:82" ht="12.75" customHeight="1">
      <c r="A711" s="70"/>
      <c r="B711" s="70"/>
      <c r="C711" s="70"/>
      <c r="D711" s="71"/>
      <c r="E711" s="72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</row>
    <row r="712" spans="1:82" ht="12.75" customHeight="1">
      <c r="A712" s="70"/>
      <c r="B712" s="70"/>
      <c r="C712" s="70"/>
      <c r="D712" s="71"/>
      <c r="E712" s="72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</row>
    <row r="713" spans="1:82" ht="12.75" customHeight="1">
      <c r="A713" s="70"/>
      <c r="B713" s="70"/>
      <c r="C713" s="70"/>
      <c r="D713" s="71"/>
      <c r="E713" s="72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</row>
    <row r="714" spans="1:82" ht="12.75" customHeight="1">
      <c r="A714" s="70"/>
      <c r="B714" s="70"/>
      <c r="C714" s="70"/>
      <c r="D714" s="71"/>
      <c r="E714" s="72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</row>
    <row r="715" spans="1:82" ht="12.75" customHeight="1">
      <c r="A715" s="70"/>
      <c r="B715" s="70"/>
      <c r="C715" s="70"/>
      <c r="D715" s="71"/>
      <c r="E715" s="72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</row>
    <row r="716" spans="1:82" ht="12.75" customHeight="1">
      <c r="A716" s="70"/>
      <c r="B716" s="70"/>
      <c r="C716" s="70"/>
      <c r="D716" s="71"/>
      <c r="E716" s="72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</row>
    <row r="717" spans="1:82" ht="12.75" customHeight="1">
      <c r="A717" s="70"/>
      <c r="B717" s="70"/>
      <c r="C717" s="70"/>
      <c r="D717" s="71"/>
      <c r="E717" s="72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</row>
    <row r="718" spans="1:82" ht="12.75" customHeight="1">
      <c r="A718" s="70"/>
      <c r="B718" s="70"/>
      <c r="C718" s="70"/>
      <c r="D718" s="71"/>
      <c r="E718" s="72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</row>
    <row r="719" spans="1:82" ht="12.75" customHeight="1">
      <c r="A719" s="70"/>
      <c r="B719" s="70"/>
      <c r="C719" s="70"/>
      <c r="D719" s="71"/>
      <c r="E719" s="72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</row>
    <row r="720" spans="1:82" ht="12.75" customHeight="1">
      <c r="A720" s="70"/>
      <c r="B720" s="70"/>
      <c r="C720" s="70"/>
      <c r="D720" s="71"/>
      <c r="E720" s="72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</row>
    <row r="721" spans="1:82" ht="12.75" customHeight="1">
      <c r="A721" s="70"/>
      <c r="B721" s="70"/>
      <c r="C721" s="70"/>
      <c r="D721" s="71"/>
      <c r="E721" s="72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</row>
    <row r="722" spans="1:82" ht="12.75" customHeight="1">
      <c r="A722" s="70"/>
      <c r="B722" s="70"/>
      <c r="C722" s="70"/>
      <c r="D722" s="71"/>
      <c r="E722" s="72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</row>
    <row r="723" spans="1:82" ht="12.75" customHeight="1">
      <c r="A723" s="70"/>
      <c r="B723" s="70"/>
      <c r="C723" s="70"/>
      <c r="D723" s="71"/>
      <c r="E723" s="72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</row>
    <row r="724" spans="1:82" ht="12.75" customHeight="1">
      <c r="A724" s="70"/>
      <c r="B724" s="70"/>
      <c r="C724" s="70"/>
      <c r="D724" s="71"/>
      <c r="E724" s="72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</row>
    <row r="725" spans="1:82" ht="12.75" customHeight="1">
      <c r="A725" s="70"/>
      <c r="B725" s="70"/>
      <c r="C725" s="70"/>
      <c r="D725" s="71"/>
      <c r="E725" s="72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</row>
    <row r="726" spans="1:82" ht="12.75" customHeight="1">
      <c r="A726" s="70"/>
      <c r="B726" s="70"/>
      <c r="C726" s="70"/>
      <c r="D726" s="71"/>
      <c r="E726" s="72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</row>
    <row r="727" spans="1:82" ht="12.75" customHeight="1">
      <c r="A727" s="70"/>
      <c r="B727" s="70"/>
      <c r="C727" s="70"/>
      <c r="D727" s="71"/>
      <c r="E727" s="72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</row>
    <row r="728" spans="1:82" ht="12.75" customHeight="1">
      <c r="A728" s="70"/>
      <c r="B728" s="70"/>
      <c r="C728" s="70"/>
      <c r="D728" s="71"/>
      <c r="E728" s="72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</row>
    <row r="729" spans="1:82" ht="12.75" customHeight="1">
      <c r="A729" s="70"/>
      <c r="B729" s="70"/>
      <c r="C729" s="70"/>
      <c r="D729" s="71"/>
      <c r="E729" s="72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</row>
    <row r="730" spans="1:82" ht="12.75" customHeight="1">
      <c r="A730" s="70"/>
      <c r="B730" s="70"/>
      <c r="C730" s="70"/>
      <c r="D730" s="71"/>
      <c r="E730" s="72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</row>
    <row r="731" spans="1:82" ht="12.75" customHeight="1">
      <c r="A731" s="70"/>
      <c r="B731" s="70"/>
      <c r="C731" s="70"/>
      <c r="D731" s="71"/>
      <c r="E731" s="72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</row>
    <row r="732" spans="1:82" ht="12.75" customHeight="1">
      <c r="A732" s="70"/>
      <c r="B732" s="70"/>
      <c r="C732" s="70"/>
      <c r="D732" s="71"/>
      <c r="E732" s="72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</row>
    <row r="733" spans="1:82" ht="12.75" customHeight="1">
      <c r="A733" s="70"/>
      <c r="B733" s="70"/>
      <c r="C733" s="70"/>
      <c r="D733" s="71"/>
      <c r="E733" s="72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</row>
    <row r="734" spans="1:82" ht="12.75" customHeight="1">
      <c r="A734" s="70"/>
      <c r="B734" s="70"/>
      <c r="C734" s="70"/>
      <c r="D734" s="71"/>
      <c r="E734" s="72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</row>
    <row r="735" spans="1:82" ht="12.75" customHeight="1">
      <c r="A735" s="70"/>
      <c r="B735" s="70"/>
      <c r="C735" s="70"/>
      <c r="D735" s="71"/>
      <c r="E735" s="72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</row>
    <row r="736" spans="1:82" ht="12.75" customHeight="1">
      <c r="A736" s="70"/>
      <c r="B736" s="70"/>
      <c r="C736" s="70"/>
      <c r="D736" s="71"/>
      <c r="E736" s="72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</row>
    <row r="737" spans="1:82" ht="12.75" customHeight="1">
      <c r="A737" s="70"/>
      <c r="B737" s="70"/>
      <c r="C737" s="70"/>
      <c r="D737" s="71"/>
      <c r="E737" s="72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</row>
    <row r="738" spans="1:82" ht="12.75" customHeight="1">
      <c r="A738" s="70"/>
      <c r="B738" s="70"/>
      <c r="C738" s="70"/>
      <c r="D738" s="71"/>
      <c r="E738" s="72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</row>
    <row r="739" spans="1:82" ht="12.75" customHeight="1">
      <c r="A739" s="70"/>
      <c r="B739" s="70"/>
      <c r="C739" s="70"/>
      <c r="D739" s="71"/>
      <c r="E739" s="72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</row>
    <row r="740" spans="1:82" ht="12.75" customHeight="1">
      <c r="A740" s="70"/>
      <c r="B740" s="70"/>
      <c r="C740" s="70"/>
      <c r="D740" s="71"/>
      <c r="E740" s="72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</row>
    <row r="741" spans="1:82" ht="12.75" customHeight="1">
      <c r="A741" s="70"/>
      <c r="B741" s="70"/>
      <c r="C741" s="70"/>
      <c r="D741" s="71"/>
      <c r="E741" s="72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</row>
    <row r="742" spans="1:82" ht="12.75" customHeight="1">
      <c r="A742" s="70"/>
      <c r="B742" s="70"/>
      <c r="C742" s="70"/>
      <c r="D742" s="71"/>
      <c r="E742" s="72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</row>
    <row r="743" spans="1:82" ht="12.75" customHeight="1">
      <c r="A743" s="70"/>
      <c r="B743" s="70"/>
      <c r="C743" s="70"/>
      <c r="D743" s="71"/>
      <c r="E743" s="72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</row>
    <row r="744" spans="1:82" ht="12.75" customHeight="1">
      <c r="A744" s="70"/>
      <c r="B744" s="70"/>
      <c r="C744" s="70"/>
      <c r="D744" s="71"/>
      <c r="E744" s="72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</row>
    <row r="745" spans="1:82" ht="12.75" customHeight="1">
      <c r="A745" s="70"/>
      <c r="B745" s="70"/>
      <c r="C745" s="70"/>
      <c r="D745" s="71"/>
      <c r="E745" s="72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</row>
    <row r="746" spans="1:82" ht="12.75" customHeight="1">
      <c r="A746" s="70"/>
      <c r="B746" s="70"/>
      <c r="C746" s="70"/>
      <c r="D746" s="71"/>
      <c r="E746" s="72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</row>
    <row r="747" spans="1:82" ht="12.75" customHeight="1">
      <c r="A747" s="70"/>
      <c r="B747" s="70"/>
      <c r="C747" s="70"/>
      <c r="D747" s="71"/>
      <c r="E747" s="72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</row>
    <row r="748" spans="1:82" ht="12.75" customHeight="1">
      <c r="A748" s="70"/>
      <c r="B748" s="70"/>
      <c r="C748" s="70"/>
      <c r="D748" s="71"/>
      <c r="E748" s="72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</row>
    <row r="749" spans="1:82" ht="12.75" customHeight="1">
      <c r="A749" s="70"/>
      <c r="B749" s="70"/>
      <c r="C749" s="70"/>
      <c r="D749" s="71"/>
      <c r="E749" s="72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</row>
    <row r="750" spans="1:82" ht="12.75" customHeight="1">
      <c r="A750" s="70"/>
      <c r="B750" s="70"/>
      <c r="C750" s="70"/>
      <c r="D750" s="71"/>
      <c r="E750" s="72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</row>
    <row r="751" spans="1:82" ht="12.75" customHeight="1">
      <c r="A751" s="70"/>
      <c r="B751" s="70"/>
      <c r="C751" s="70"/>
      <c r="D751" s="71"/>
      <c r="E751" s="72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</row>
    <row r="752" spans="1:82" ht="12.75" customHeight="1">
      <c r="A752" s="70"/>
      <c r="B752" s="70"/>
      <c r="C752" s="70"/>
      <c r="D752" s="71"/>
      <c r="E752" s="72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</row>
    <row r="753" spans="1:82" ht="12.75" customHeight="1">
      <c r="A753" s="70"/>
      <c r="B753" s="70"/>
      <c r="C753" s="70"/>
      <c r="D753" s="71"/>
      <c r="E753" s="72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</row>
    <row r="754" spans="1:82" ht="12.75" customHeight="1">
      <c r="A754" s="70"/>
      <c r="B754" s="70"/>
      <c r="C754" s="70"/>
      <c r="D754" s="71"/>
      <c r="E754" s="72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</row>
    <row r="755" spans="1:82" ht="12.75" customHeight="1">
      <c r="A755" s="70"/>
      <c r="B755" s="70"/>
      <c r="C755" s="70"/>
      <c r="D755" s="71"/>
      <c r="E755" s="72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</row>
    <row r="756" spans="1:82" ht="12.75" customHeight="1">
      <c r="A756" s="70"/>
      <c r="B756" s="70"/>
      <c r="C756" s="70"/>
      <c r="D756" s="71"/>
      <c r="E756" s="72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</row>
    <row r="757" spans="1:82" ht="12.75" customHeight="1">
      <c r="A757" s="70"/>
      <c r="B757" s="70"/>
      <c r="C757" s="70"/>
      <c r="D757" s="71"/>
      <c r="E757" s="72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</row>
    <row r="758" spans="1:82" ht="12.75" customHeight="1">
      <c r="A758" s="70"/>
      <c r="B758" s="70"/>
      <c r="C758" s="70"/>
      <c r="D758" s="71"/>
      <c r="E758" s="72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</row>
    <row r="759" spans="1:82" ht="12.75" customHeight="1">
      <c r="A759" s="70"/>
      <c r="B759" s="70"/>
      <c r="C759" s="70"/>
      <c r="D759" s="71"/>
      <c r="E759" s="72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</row>
    <row r="760" spans="1:82" ht="12.75" customHeight="1">
      <c r="A760" s="70"/>
      <c r="B760" s="70"/>
      <c r="C760" s="70"/>
      <c r="D760" s="71"/>
      <c r="E760" s="72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</row>
    <row r="761" spans="1:82" ht="12.75" customHeight="1">
      <c r="A761" s="70"/>
      <c r="B761" s="70"/>
      <c r="C761" s="70"/>
      <c r="D761" s="71"/>
      <c r="E761" s="72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</row>
    <row r="762" spans="1:82" ht="12.75" customHeight="1">
      <c r="A762" s="70"/>
      <c r="B762" s="70"/>
      <c r="C762" s="70"/>
      <c r="D762" s="71"/>
      <c r="E762" s="72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</row>
    <row r="763" spans="1:82" ht="12.75" customHeight="1">
      <c r="A763" s="70"/>
      <c r="B763" s="70"/>
      <c r="C763" s="70"/>
      <c r="D763" s="71"/>
      <c r="E763" s="72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</row>
    <row r="764" spans="1:82" ht="12.75" customHeight="1">
      <c r="A764" s="70"/>
      <c r="B764" s="70"/>
      <c r="C764" s="70"/>
      <c r="D764" s="71"/>
      <c r="E764" s="72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</row>
    <row r="765" spans="1:82" ht="12.75" customHeight="1">
      <c r="A765" s="70"/>
      <c r="B765" s="70"/>
      <c r="C765" s="70"/>
      <c r="D765" s="71"/>
      <c r="E765" s="72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</row>
    <row r="766" spans="1:82" ht="12.75" customHeight="1">
      <c r="A766" s="70"/>
      <c r="B766" s="70"/>
      <c r="C766" s="70"/>
      <c r="D766" s="71"/>
      <c r="E766" s="72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</row>
    <row r="767" spans="1:82" ht="12.75" customHeight="1">
      <c r="A767" s="70"/>
      <c r="B767" s="70"/>
      <c r="C767" s="70"/>
      <c r="D767" s="71"/>
      <c r="E767" s="72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</row>
    <row r="768" spans="1:82" ht="12.75" customHeight="1">
      <c r="A768" s="70"/>
      <c r="B768" s="70"/>
      <c r="C768" s="70"/>
      <c r="D768" s="71"/>
      <c r="E768" s="72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</row>
    <row r="769" spans="1:82" ht="12.75" customHeight="1">
      <c r="A769" s="70"/>
      <c r="B769" s="70"/>
      <c r="C769" s="70"/>
      <c r="D769" s="71"/>
      <c r="E769" s="72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</row>
    <row r="770" spans="1:82" ht="12.75" customHeight="1">
      <c r="A770" s="70"/>
      <c r="B770" s="70"/>
      <c r="C770" s="70"/>
      <c r="D770" s="71"/>
      <c r="E770" s="72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</row>
    <row r="771" spans="1:82" ht="12.75" customHeight="1">
      <c r="A771" s="70"/>
      <c r="B771" s="70"/>
      <c r="C771" s="70"/>
      <c r="D771" s="71"/>
      <c r="E771" s="72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</row>
    <row r="772" spans="1:82" ht="12.75" customHeight="1">
      <c r="A772" s="70"/>
      <c r="B772" s="70"/>
      <c r="C772" s="70"/>
      <c r="D772" s="71"/>
      <c r="E772" s="72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</row>
    <row r="773" spans="1:82" ht="12.75" customHeight="1">
      <c r="A773" s="70"/>
      <c r="B773" s="70"/>
      <c r="C773" s="70"/>
      <c r="D773" s="71"/>
      <c r="E773" s="72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</row>
    <row r="774" spans="1:82" ht="12.75" customHeight="1">
      <c r="A774" s="70"/>
      <c r="B774" s="70"/>
      <c r="C774" s="70"/>
      <c r="D774" s="71"/>
      <c r="E774" s="72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</row>
    <row r="775" spans="1:82" ht="12.75" customHeight="1">
      <c r="A775" s="70"/>
      <c r="B775" s="70"/>
      <c r="C775" s="70"/>
      <c r="D775" s="71"/>
      <c r="E775" s="72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</row>
    <row r="776" spans="1:82" ht="12.75" customHeight="1">
      <c r="A776" s="70"/>
      <c r="B776" s="70"/>
      <c r="C776" s="70"/>
      <c r="D776" s="71"/>
      <c r="E776" s="72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</row>
    <row r="777" spans="1:82" ht="12.75" customHeight="1">
      <c r="A777" s="70"/>
      <c r="B777" s="70"/>
      <c r="C777" s="70"/>
      <c r="D777" s="71"/>
      <c r="E777" s="72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</row>
    <row r="778" spans="1:82" ht="12.75" customHeight="1">
      <c r="A778" s="70"/>
      <c r="B778" s="70"/>
      <c r="C778" s="70"/>
      <c r="D778" s="71"/>
      <c r="E778" s="72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</row>
    <row r="779" spans="1:82" ht="12.75" customHeight="1">
      <c r="A779" s="70"/>
      <c r="B779" s="70"/>
      <c r="C779" s="70"/>
      <c r="D779" s="71"/>
      <c r="E779" s="72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</row>
    <row r="780" spans="1:82" ht="12.75" customHeight="1">
      <c r="A780" s="70"/>
      <c r="B780" s="70"/>
      <c r="C780" s="70"/>
      <c r="D780" s="71"/>
      <c r="E780" s="72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</row>
    <row r="781" spans="1:82" ht="12.75" customHeight="1">
      <c r="A781" s="70"/>
      <c r="B781" s="70"/>
      <c r="C781" s="70"/>
      <c r="D781" s="71"/>
      <c r="E781" s="72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</row>
    <row r="782" spans="1:82" ht="12.75" customHeight="1">
      <c r="A782" s="70"/>
      <c r="B782" s="70"/>
      <c r="C782" s="70"/>
      <c r="D782" s="71"/>
      <c r="E782" s="72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</row>
    <row r="783" spans="1:82" ht="12.75" customHeight="1">
      <c r="A783" s="70"/>
      <c r="B783" s="70"/>
      <c r="C783" s="70"/>
      <c r="D783" s="71"/>
      <c r="E783" s="72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</row>
    <row r="784" spans="1:82" ht="12.75" customHeight="1">
      <c r="A784" s="70"/>
      <c r="B784" s="70"/>
      <c r="C784" s="70"/>
      <c r="D784" s="71"/>
      <c r="E784" s="72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</row>
    <row r="785" spans="1:82" ht="12.75" customHeight="1">
      <c r="A785" s="70"/>
      <c r="B785" s="70"/>
      <c r="C785" s="70"/>
      <c r="D785" s="71"/>
      <c r="E785" s="72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</row>
    <row r="786" spans="1:82" ht="12.75" customHeight="1">
      <c r="A786" s="70"/>
      <c r="B786" s="70"/>
      <c r="C786" s="70"/>
      <c r="D786" s="71"/>
      <c r="E786" s="72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</row>
    <row r="787" spans="1:82" ht="12.75" customHeight="1">
      <c r="A787" s="70"/>
      <c r="B787" s="70"/>
      <c r="C787" s="70"/>
      <c r="D787" s="71"/>
      <c r="E787" s="72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</row>
    <row r="788" spans="1:82" ht="12.75" customHeight="1">
      <c r="A788" s="70"/>
      <c r="B788" s="70"/>
      <c r="C788" s="70"/>
      <c r="D788" s="71"/>
      <c r="E788" s="72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</row>
    <row r="789" spans="1:82" ht="12.75" customHeight="1">
      <c r="A789" s="70"/>
      <c r="B789" s="70"/>
      <c r="C789" s="70"/>
      <c r="D789" s="71"/>
      <c r="E789" s="72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</row>
    <row r="790" spans="1:82" ht="12.75" customHeight="1">
      <c r="A790" s="70"/>
      <c r="B790" s="70"/>
      <c r="C790" s="70"/>
      <c r="D790" s="71"/>
      <c r="E790" s="72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</row>
    <row r="791" spans="1:82" ht="12.75" customHeight="1">
      <c r="A791" s="70"/>
      <c r="B791" s="70"/>
      <c r="C791" s="70"/>
      <c r="D791" s="71"/>
      <c r="E791" s="72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</row>
    <row r="792" spans="1:82" ht="12.75" customHeight="1">
      <c r="A792" s="70"/>
      <c r="B792" s="70"/>
      <c r="C792" s="70"/>
      <c r="D792" s="71"/>
      <c r="E792" s="72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</row>
    <row r="793" spans="1:82" ht="12.75" customHeight="1">
      <c r="A793" s="70"/>
      <c r="B793" s="70"/>
      <c r="C793" s="70"/>
      <c r="D793" s="71"/>
      <c r="E793" s="72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</row>
    <row r="794" spans="1:82" ht="12.75" customHeight="1">
      <c r="A794" s="70"/>
      <c r="B794" s="70"/>
      <c r="C794" s="70"/>
      <c r="D794" s="71"/>
      <c r="E794" s="72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</row>
    <row r="795" spans="1:82" ht="12.75" customHeight="1">
      <c r="A795" s="70"/>
      <c r="B795" s="70"/>
      <c r="C795" s="70"/>
      <c r="D795" s="71"/>
      <c r="E795" s="72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</row>
    <row r="796" spans="1:82" ht="12.75" customHeight="1">
      <c r="A796" s="70"/>
      <c r="B796" s="70"/>
      <c r="C796" s="70"/>
      <c r="D796" s="71"/>
      <c r="E796" s="72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</row>
    <row r="797" spans="1:82" ht="12.75" customHeight="1">
      <c r="A797" s="70"/>
      <c r="B797" s="70"/>
      <c r="C797" s="70"/>
      <c r="D797" s="71"/>
      <c r="E797" s="72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</row>
    <row r="798" spans="1:82" ht="12.75" customHeight="1">
      <c r="A798" s="70"/>
      <c r="B798" s="70"/>
      <c r="C798" s="70"/>
      <c r="D798" s="71"/>
      <c r="E798" s="72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</row>
    <row r="799" spans="1:82" ht="12.75" customHeight="1">
      <c r="A799" s="70"/>
      <c r="B799" s="70"/>
      <c r="C799" s="70"/>
      <c r="D799" s="71"/>
      <c r="E799" s="72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</row>
    <row r="800" spans="1:82" ht="12.75" customHeight="1">
      <c r="A800" s="70"/>
      <c r="B800" s="70"/>
      <c r="C800" s="70"/>
      <c r="D800" s="71"/>
      <c r="E800" s="72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</row>
    <row r="801" spans="1:82" ht="12.75" customHeight="1">
      <c r="A801" s="70"/>
      <c r="B801" s="70"/>
      <c r="C801" s="70"/>
      <c r="D801" s="71"/>
      <c r="E801" s="72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</row>
    <row r="802" spans="1:82" ht="12.75" customHeight="1">
      <c r="A802" s="70"/>
      <c r="B802" s="70"/>
      <c r="C802" s="70"/>
      <c r="D802" s="71"/>
      <c r="E802" s="72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</row>
    <row r="803" spans="1:82" ht="12.75" customHeight="1">
      <c r="A803" s="70"/>
      <c r="B803" s="70"/>
      <c r="C803" s="70"/>
      <c r="D803" s="71"/>
      <c r="E803" s="72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</row>
    <row r="804" spans="1:82" ht="12.75" customHeight="1">
      <c r="A804" s="70"/>
      <c r="B804" s="70"/>
      <c r="C804" s="70"/>
      <c r="D804" s="71"/>
      <c r="E804" s="72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</row>
    <row r="805" spans="1:82" ht="12.75" customHeight="1">
      <c r="A805" s="70"/>
      <c r="B805" s="70"/>
      <c r="C805" s="70"/>
      <c r="D805" s="71"/>
      <c r="E805" s="72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</row>
    <row r="806" spans="1:82" ht="12.75" customHeight="1">
      <c r="A806" s="70"/>
      <c r="B806" s="70"/>
      <c r="C806" s="70"/>
      <c r="D806" s="71"/>
      <c r="E806" s="72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</row>
    <row r="807" spans="1:82" ht="12.75" customHeight="1">
      <c r="A807" s="70"/>
      <c r="B807" s="70"/>
      <c r="C807" s="70"/>
      <c r="D807" s="71"/>
      <c r="E807" s="72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</row>
    <row r="808" spans="1:82" ht="12.75" customHeight="1">
      <c r="A808" s="70"/>
      <c r="B808" s="70"/>
      <c r="C808" s="70"/>
      <c r="D808" s="71"/>
      <c r="E808" s="72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</row>
    <row r="809" spans="1:82" ht="12.75" customHeight="1">
      <c r="A809" s="70"/>
      <c r="B809" s="70"/>
      <c r="C809" s="70"/>
      <c r="D809" s="71"/>
      <c r="E809" s="72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</row>
    <row r="810" spans="1:82" ht="12.75" customHeight="1">
      <c r="A810" s="70"/>
      <c r="B810" s="70"/>
      <c r="C810" s="70"/>
      <c r="D810" s="71"/>
      <c r="E810" s="72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</row>
    <row r="811" spans="1:82" ht="12.75" customHeight="1">
      <c r="A811" s="70"/>
      <c r="B811" s="70"/>
      <c r="C811" s="70"/>
      <c r="D811" s="71"/>
      <c r="E811" s="72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</row>
    <row r="812" spans="1:82" ht="12.75" customHeight="1">
      <c r="A812" s="70"/>
      <c r="B812" s="70"/>
      <c r="C812" s="70"/>
      <c r="D812" s="71"/>
      <c r="E812" s="72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</row>
    <row r="813" spans="1:82" ht="12.75" customHeight="1">
      <c r="A813" s="70"/>
      <c r="B813" s="70"/>
      <c r="C813" s="70"/>
      <c r="D813" s="71"/>
      <c r="E813" s="72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</row>
    <row r="814" spans="1:82" ht="12.75" customHeight="1">
      <c r="A814" s="70"/>
      <c r="B814" s="70"/>
      <c r="C814" s="70"/>
      <c r="D814" s="71"/>
      <c r="E814" s="72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</row>
    <row r="815" spans="1:82" ht="12.75" customHeight="1">
      <c r="A815" s="70"/>
      <c r="B815" s="70"/>
      <c r="C815" s="70"/>
      <c r="D815" s="71"/>
      <c r="E815" s="72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</row>
    <row r="816" spans="1:82" ht="12.75" customHeight="1">
      <c r="A816" s="70"/>
      <c r="B816" s="70"/>
      <c r="C816" s="70"/>
      <c r="D816" s="71"/>
      <c r="E816" s="72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</row>
    <row r="817" spans="1:82" ht="12.75" customHeight="1">
      <c r="A817" s="70"/>
      <c r="B817" s="70"/>
      <c r="C817" s="70"/>
      <c r="D817" s="71"/>
      <c r="E817" s="72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</row>
    <row r="818" spans="1:82" ht="12.75" customHeight="1">
      <c r="A818" s="70"/>
      <c r="B818" s="70"/>
      <c r="C818" s="70"/>
      <c r="D818" s="71"/>
      <c r="E818" s="72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</row>
    <row r="819" spans="1:82" ht="12.75" customHeight="1">
      <c r="A819" s="70"/>
      <c r="B819" s="70"/>
      <c r="C819" s="70"/>
      <c r="D819" s="71"/>
      <c r="E819" s="72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</row>
    <row r="820" spans="1:82" ht="12.75" customHeight="1">
      <c r="A820" s="70"/>
      <c r="B820" s="70"/>
      <c r="C820" s="70"/>
      <c r="D820" s="71"/>
      <c r="E820" s="72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</row>
    <row r="821" spans="1:82" ht="12.75" customHeight="1">
      <c r="A821" s="70"/>
      <c r="B821" s="70"/>
      <c r="C821" s="70"/>
      <c r="D821" s="71"/>
      <c r="E821" s="72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</row>
    <row r="822" spans="1:82" ht="12.75" customHeight="1">
      <c r="A822" s="70"/>
      <c r="B822" s="70"/>
      <c r="C822" s="70"/>
      <c r="D822" s="71"/>
      <c r="E822" s="72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</row>
    <row r="823" spans="1:82" ht="12.75" customHeight="1">
      <c r="A823" s="70"/>
      <c r="B823" s="70"/>
      <c r="C823" s="70"/>
      <c r="D823" s="71"/>
      <c r="E823" s="72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</row>
    <row r="824" spans="1:82" ht="12.75" customHeight="1">
      <c r="A824" s="70"/>
      <c r="B824" s="70"/>
      <c r="C824" s="70"/>
      <c r="D824" s="71"/>
      <c r="E824" s="72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</row>
    <row r="825" spans="1:82" ht="12.75" customHeight="1">
      <c r="A825" s="70"/>
      <c r="B825" s="70"/>
      <c r="C825" s="70"/>
      <c r="D825" s="71"/>
      <c r="E825" s="72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</row>
    <row r="826" spans="1:82" ht="12.75" customHeight="1">
      <c r="A826" s="70"/>
      <c r="B826" s="70"/>
      <c r="C826" s="70"/>
      <c r="D826" s="71"/>
      <c r="E826" s="72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</row>
    <row r="827" spans="1:82" ht="12.75" customHeight="1">
      <c r="A827" s="70"/>
      <c r="B827" s="70"/>
      <c r="C827" s="70"/>
      <c r="D827" s="71"/>
      <c r="E827" s="72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</row>
    <row r="828" spans="1:82" ht="12.75" customHeight="1">
      <c r="A828" s="70"/>
      <c r="B828" s="70"/>
      <c r="C828" s="70"/>
      <c r="D828" s="71"/>
      <c r="E828" s="72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</row>
    <row r="829" spans="1:82" ht="12.75" customHeight="1">
      <c r="A829" s="70"/>
      <c r="B829" s="70"/>
      <c r="C829" s="70"/>
      <c r="D829" s="71"/>
      <c r="E829" s="72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</row>
    <row r="830" spans="1:82" ht="12.75" customHeight="1">
      <c r="A830" s="70"/>
      <c r="B830" s="70"/>
      <c r="C830" s="70"/>
      <c r="D830" s="71"/>
      <c r="E830" s="72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</row>
    <row r="831" spans="1:82" ht="12.75" customHeight="1">
      <c r="A831" s="70"/>
      <c r="B831" s="70"/>
      <c r="C831" s="70"/>
      <c r="D831" s="71"/>
      <c r="E831" s="72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</row>
    <row r="832" spans="1:82" ht="12.75" customHeight="1">
      <c r="A832" s="70"/>
      <c r="B832" s="70"/>
      <c r="C832" s="70"/>
      <c r="D832" s="71"/>
      <c r="E832" s="72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</row>
    <row r="833" spans="1:82" ht="12.75" customHeight="1">
      <c r="A833" s="70"/>
      <c r="B833" s="70"/>
      <c r="C833" s="70"/>
      <c r="D833" s="71"/>
      <c r="E833" s="72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</row>
    <row r="834" spans="1:82" ht="12.75" customHeight="1">
      <c r="A834" s="70"/>
      <c r="B834" s="70"/>
      <c r="C834" s="70"/>
      <c r="D834" s="71"/>
      <c r="E834" s="72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</row>
    <row r="835" spans="1:82" ht="12.75" customHeight="1">
      <c r="A835" s="70"/>
      <c r="B835" s="70"/>
      <c r="C835" s="70"/>
      <c r="D835" s="71"/>
      <c r="E835" s="72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</row>
    <row r="836" spans="1:82" ht="12.75" customHeight="1">
      <c r="A836" s="70"/>
      <c r="B836" s="70"/>
      <c r="C836" s="70"/>
      <c r="D836" s="71"/>
      <c r="E836" s="72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</row>
    <row r="837" spans="1:82" ht="12.75" customHeight="1">
      <c r="A837" s="70"/>
      <c r="B837" s="70"/>
      <c r="C837" s="70"/>
      <c r="D837" s="71"/>
      <c r="E837" s="72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</row>
    <row r="838" spans="1:82" ht="12.75" customHeight="1">
      <c r="A838" s="70"/>
      <c r="B838" s="70"/>
      <c r="C838" s="70"/>
      <c r="D838" s="71"/>
      <c r="E838" s="72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</row>
    <row r="839" spans="1:82" ht="12.75" customHeight="1">
      <c r="A839" s="70"/>
      <c r="B839" s="70"/>
      <c r="C839" s="70"/>
      <c r="D839" s="71"/>
      <c r="E839" s="72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</row>
    <row r="840" spans="1:82" ht="12.75" customHeight="1">
      <c r="A840" s="70"/>
      <c r="B840" s="70"/>
      <c r="C840" s="70"/>
      <c r="D840" s="71"/>
      <c r="E840" s="72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</row>
    <row r="841" spans="1:82" ht="12.75" customHeight="1">
      <c r="A841" s="70"/>
      <c r="B841" s="70"/>
      <c r="C841" s="70"/>
      <c r="D841" s="71"/>
      <c r="E841" s="72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</row>
    <row r="842" spans="1:82" ht="12.75" customHeight="1">
      <c r="A842" s="70"/>
      <c r="B842" s="70"/>
      <c r="C842" s="70"/>
      <c r="D842" s="71"/>
      <c r="E842" s="72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</row>
    <row r="843" spans="1:82" ht="12.75" customHeight="1">
      <c r="A843" s="70"/>
      <c r="B843" s="70"/>
      <c r="C843" s="70"/>
      <c r="D843" s="71"/>
      <c r="E843" s="72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</row>
    <row r="844" spans="1:82" ht="12.75" customHeight="1">
      <c r="A844" s="70"/>
      <c r="B844" s="70"/>
      <c r="C844" s="70"/>
      <c r="D844" s="71"/>
      <c r="E844" s="72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</row>
    <row r="845" spans="1:82" ht="12.75" customHeight="1">
      <c r="A845" s="70"/>
      <c r="B845" s="70"/>
      <c r="C845" s="70"/>
      <c r="D845" s="71"/>
      <c r="E845" s="72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</row>
    <row r="846" spans="1:82" ht="12.75" customHeight="1">
      <c r="A846" s="70"/>
      <c r="B846" s="70"/>
      <c r="C846" s="70"/>
      <c r="D846" s="71"/>
      <c r="E846" s="72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</row>
    <row r="847" spans="1:82" ht="12.75" customHeight="1">
      <c r="A847" s="70"/>
      <c r="B847" s="70"/>
      <c r="C847" s="70"/>
      <c r="D847" s="71"/>
      <c r="E847" s="72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</row>
    <row r="848" spans="1:82" ht="12.75" customHeight="1">
      <c r="A848" s="70"/>
      <c r="B848" s="70"/>
      <c r="C848" s="70"/>
      <c r="D848" s="71"/>
      <c r="E848" s="72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</row>
    <row r="849" spans="1:82" ht="12.75" customHeight="1">
      <c r="A849" s="70"/>
      <c r="B849" s="70"/>
      <c r="C849" s="70"/>
      <c r="D849" s="71"/>
      <c r="E849" s="72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</row>
    <row r="850" spans="1:82" ht="12.75" customHeight="1">
      <c r="A850" s="70"/>
      <c r="B850" s="70"/>
      <c r="C850" s="70"/>
      <c r="D850" s="71"/>
      <c r="E850" s="72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</row>
    <row r="851" spans="1:82" ht="12.75" customHeight="1">
      <c r="A851" s="70"/>
      <c r="B851" s="70"/>
      <c r="C851" s="70"/>
      <c r="D851" s="71"/>
      <c r="E851" s="72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</row>
    <row r="852" spans="1:82" ht="12.75" customHeight="1">
      <c r="A852" s="70"/>
      <c r="B852" s="70"/>
      <c r="C852" s="70"/>
      <c r="D852" s="71"/>
      <c r="E852" s="72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</row>
    <row r="853" spans="1:82" ht="12.75" customHeight="1">
      <c r="A853" s="70"/>
      <c r="B853" s="70"/>
      <c r="C853" s="70"/>
      <c r="D853" s="71"/>
      <c r="E853" s="72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</row>
    <row r="854" spans="1:82" ht="12.75" customHeight="1">
      <c r="A854" s="70"/>
      <c r="B854" s="70"/>
      <c r="C854" s="70"/>
      <c r="D854" s="71"/>
      <c r="E854" s="72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</row>
    <row r="855" spans="1:82" ht="12.75" customHeight="1">
      <c r="A855" s="70"/>
      <c r="B855" s="70"/>
      <c r="C855" s="70"/>
      <c r="D855" s="71"/>
      <c r="E855" s="72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</row>
    <row r="856" spans="1:82" ht="12.75" customHeight="1">
      <c r="A856" s="70"/>
      <c r="B856" s="70"/>
      <c r="C856" s="70"/>
      <c r="D856" s="71"/>
      <c r="E856" s="72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</row>
    <row r="857" spans="1:82" ht="12.75" customHeight="1">
      <c r="A857" s="70"/>
      <c r="B857" s="70"/>
      <c r="C857" s="70"/>
      <c r="D857" s="71"/>
      <c r="E857" s="72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</row>
    <row r="858" spans="1:82" ht="12.75" customHeight="1">
      <c r="A858" s="70"/>
      <c r="B858" s="70"/>
      <c r="C858" s="70"/>
      <c r="D858" s="71"/>
      <c r="E858" s="72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</row>
    <row r="859" spans="1:82" ht="12.75" customHeight="1">
      <c r="A859" s="70"/>
      <c r="B859" s="70"/>
      <c r="C859" s="70"/>
      <c r="D859" s="71"/>
      <c r="E859" s="72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</row>
    <row r="860" spans="1:82" ht="12.75" customHeight="1">
      <c r="A860" s="70"/>
      <c r="B860" s="70"/>
      <c r="C860" s="70"/>
      <c r="D860" s="71"/>
      <c r="E860" s="72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</row>
    <row r="861" spans="1:82" ht="12.75" customHeight="1">
      <c r="A861" s="70"/>
      <c r="B861" s="70"/>
      <c r="C861" s="70"/>
      <c r="D861" s="71"/>
      <c r="E861" s="72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</row>
    <row r="862" spans="1:82" ht="12.75" customHeight="1">
      <c r="A862" s="70"/>
      <c r="B862" s="70"/>
      <c r="C862" s="70"/>
      <c r="D862" s="71"/>
      <c r="E862" s="72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</row>
    <row r="863" spans="1:82" ht="12.75" customHeight="1">
      <c r="A863" s="70"/>
      <c r="B863" s="70"/>
      <c r="C863" s="70"/>
      <c r="D863" s="71"/>
      <c r="E863" s="72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</row>
    <row r="864" spans="1:82" ht="12.75" customHeight="1">
      <c r="A864" s="70"/>
      <c r="B864" s="70"/>
      <c r="C864" s="70"/>
      <c r="D864" s="71"/>
      <c r="E864" s="72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</row>
    <row r="865" spans="1:82" ht="12.75" customHeight="1">
      <c r="A865" s="70"/>
      <c r="B865" s="70"/>
      <c r="C865" s="70"/>
      <c r="D865" s="71"/>
      <c r="E865" s="72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</row>
    <row r="866" spans="1:82" ht="12.75" customHeight="1">
      <c r="A866" s="70"/>
      <c r="B866" s="70"/>
      <c r="C866" s="70"/>
      <c r="D866" s="71"/>
      <c r="E866" s="72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</row>
    <row r="867" spans="1:82" ht="12.75" customHeight="1">
      <c r="A867" s="70"/>
      <c r="B867" s="70"/>
      <c r="C867" s="70"/>
      <c r="D867" s="71"/>
      <c r="E867" s="72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</row>
    <row r="868" spans="1:82" ht="12.75" customHeight="1">
      <c r="A868" s="70"/>
      <c r="B868" s="70"/>
      <c r="C868" s="70"/>
      <c r="D868" s="71"/>
      <c r="E868" s="72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</row>
    <row r="869" spans="1:82" ht="12.75" customHeight="1">
      <c r="A869" s="70"/>
      <c r="B869" s="70"/>
      <c r="C869" s="70"/>
      <c r="D869" s="71"/>
      <c r="E869" s="72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</row>
    <row r="870" spans="1:82" ht="12.75" customHeight="1">
      <c r="A870" s="70"/>
      <c r="B870" s="70"/>
      <c r="C870" s="70"/>
      <c r="D870" s="71"/>
      <c r="E870" s="72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</row>
    <row r="871" spans="1:82" ht="12.75" customHeight="1">
      <c r="A871" s="70"/>
      <c r="B871" s="70"/>
      <c r="C871" s="70"/>
      <c r="D871" s="71"/>
      <c r="E871" s="72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</row>
    <row r="872" spans="1:82" ht="12.75" customHeight="1">
      <c r="A872" s="70"/>
      <c r="B872" s="70"/>
      <c r="C872" s="70"/>
      <c r="D872" s="71"/>
      <c r="E872" s="72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</row>
    <row r="873" spans="1:82" ht="12.75" customHeight="1">
      <c r="A873" s="70"/>
      <c r="B873" s="70"/>
      <c r="C873" s="70"/>
      <c r="D873" s="71"/>
      <c r="E873" s="72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</row>
    <row r="874" spans="1:82" ht="12.75" customHeight="1">
      <c r="A874" s="70"/>
      <c r="B874" s="70"/>
      <c r="C874" s="70"/>
      <c r="D874" s="71"/>
      <c r="E874" s="72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</row>
    <row r="875" spans="1:82" ht="12.75" customHeight="1">
      <c r="A875" s="70"/>
      <c r="B875" s="70"/>
      <c r="C875" s="70"/>
      <c r="D875" s="71"/>
      <c r="E875" s="72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</row>
    <row r="876" spans="1:82" ht="12.75" customHeight="1">
      <c r="A876" s="70"/>
      <c r="B876" s="70"/>
      <c r="C876" s="70"/>
      <c r="D876" s="71"/>
      <c r="E876" s="72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</row>
    <row r="877" spans="1:82" ht="12.75" customHeight="1">
      <c r="A877" s="70"/>
      <c r="B877" s="70"/>
      <c r="C877" s="70"/>
      <c r="D877" s="71"/>
      <c r="E877" s="72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</row>
    <row r="878" spans="1:82" ht="12.75" customHeight="1">
      <c r="A878" s="70"/>
      <c r="B878" s="70"/>
      <c r="C878" s="70"/>
      <c r="D878" s="71"/>
      <c r="E878" s="72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</row>
    <row r="879" spans="1:82" ht="12.75" customHeight="1">
      <c r="A879" s="70"/>
      <c r="B879" s="70"/>
      <c r="C879" s="70"/>
      <c r="D879" s="71"/>
      <c r="E879" s="72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</row>
    <row r="880" spans="1:82" ht="12.75" customHeight="1">
      <c r="A880" s="70"/>
      <c r="B880" s="70"/>
      <c r="C880" s="70"/>
      <c r="D880" s="71"/>
      <c r="E880" s="72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</row>
    <row r="881" spans="1:82" ht="12.75" customHeight="1">
      <c r="A881" s="70"/>
      <c r="B881" s="70"/>
      <c r="C881" s="70"/>
      <c r="D881" s="71"/>
      <c r="E881" s="72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</row>
    <row r="882" spans="1:82" ht="12.75" customHeight="1">
      <c r="A882" s="70"/>
      <c r="B882" s="70"/>
      <c r="C882" s="70"/>
      <c r="D882" s="71"/>
      <c r="E882" s="72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</row>
    <row r="883" spans="1:82" ht="12.75" customHeight="1">
      <c r="A883" s="70"/>
      <c r="B883" s="70"/>
      <c r="C883" s="70"/>
      <c r="D883" s="71"/>
      <c r="E883" s="72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</row>
    <row r="884" spans="1:82" ht="12.75" customHeight="1">
      <c r="A884" s="70"/>
      <c r="B884" s="70"/>
      <c r="C884" s="70"/>
      <c r="D884" s="71"/>
      <c r="E884" s="72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</row>
    <row r="885" spans="1:82" ht="12.75" customHeight="1">
      <c r="A885" s="70"/>
      <c r="B885" s="70"/>
      <c r="C885" s="70"/>
      <c r="D885" s="71"/>
      <c r="E885" s="72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</row>
    <row r="886" spans="1:82" ht="12.75" customHeight="1">
      <c r="A886" s="70"/>
      <c r="B886" s="70"/>
      <c r="C886" s="70"/>
      <c r="D886" s="71"/>
      <c r="E886" s="72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</row>
    <row r="887" spans="1:82" ht="12.75" customHeight="1">
      <c r="A887" s="70"/>
      <c r="B887" s="70"/>
      <c r="C887" s="70"/>
      <c r="D887" s="71"/>
      <c r="E887" s="72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</row>
    <row r="888" spans="1:82" ht="12.75" customHeight="1">
      <c r="A888" s="70"/>
      <c r="B888" s="70"/>
      <c r="C888" s="70"/>
      <c r="D888" s="71"/>
      <c r="E888" s="72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</row>
    <row r="889" spans="1:82" ht="12.75" customHeight="1">
      <c r="A889" s="70"/>
      <c r="B889" s="70"/>
      <c r="C889" s="70"/>
      <c r="D889" s="71"/>
      <c r="E889" s="72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</row>
    <row r="890" spans="1:82" ht="12.75" customHeight="1">
      <c r="A890" s="70"/>
      <c r="B890" s="70"/>
      <c r="C890" s="70"/>
      <c r="D890" s="71"/>
      <c r="E890" s="72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</row>
    <row r="891" spans="1:82" ht="12.75" customHeight="1">
      <c r="A891" s="70"/>
      <c r="B891" s="70"/>
      <c r="C891" s="70"/>
      <c r="D891" s="71"/>
      <c r="E891" s="72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</row>
    <row r="892" spans="1:82" ht="12.75" customHeight="1">
      <c r="A892" s="70"/>
      <c r="B892" s="70"/>
      <c r="C892" s="70"/>
      <c r="D892" s="71"/>
      <c r="E892" s="72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</row>
    <row r="893" spans="1:82" ht="12.75" customHeight="1">
      <c r="A893" s="70"/>
      <c r="B893" s="70"/>
      <c r="C893" s="70"/>
      <c r="D893" s="71"/>
      <c r="E893" s="72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</row>
    <row r="894" spans="1:82" ht="12.75" customHeight="1">
      <c r="A894" s="70"/>
      <c r="B894" s="70"/>
      <c r="C894" s="70"/>
      <c r="D894" s="71"/>
      <c r="E894" s="72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</row>
    <row r="895" spans="1:82" ht="12.75" customHeight="1">
      <c r="A895" s="70"/>
      <c r="B895" s="70"/>
      <c r="C895" s="70"/>
      <c r="D895" s="71"/>
      <c r="E895" s="72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</row>
    <row r="896" spans="1:82" ht="12.75" customHeight="1">
      <c r="A896" s="70"/>
      <c r="B896" s="70"/>
      <c r="C896" s="70"/>
      <c r="D896" s="71"/>
      <c r="E896" s="72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</row>
    <row r="897" spans="1:82" ht="12.75" customHeight="1">
      <c r="A897" s="70"/>
      <c r="B897" s="70"/>
      <c r="C897" s="70"/>
      <c r="D897" s="71"/>
      <c r="E897" s="72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</row>
    <row r="898" spans="1:82" ht="12.75" customHeight="1">
      <c r="A898" s="70"/>
      <c r="B898" s="70"/>
      <c r="C898" s="70"/>
      <c r="D898" s="71"/>
      <c r="E898" s="72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</row>
    <row r="899" spans="1:82" ht="12.75" customHeight="1">
      <c r="A899" s="70"/>
      <c r="B899" s="70"/>
      <c r="C899" s="70"/>
      <c r="D899" s="71"/>
      <c r="E899" s="72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</row>
    <row r="900" spans="1:82" ht="12.75" customHeight="1">
      <c r="A900" s="70"/>
      <c r="B900" s="70"/>
      <c r="C900" s="70"/>
      <c r="D900" s="71"/>
      <c r="E900" s="72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</row>
    <row r="901" spans="1:82" ht="12.75" customHeight="1">
      <c r="A901" s="70"/>
      <c r="B901" s="70"/>
      <c r="C901" s="70"/>
      <c r="D901" s="71"/>
      <c r="E901" s="72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</row>
    <row r="902" spans="1:82" ht="12.75" customHeight="1">
      <c r="A902" s="70"/>
      <c r="B902" s="70"/>
      <c r="C902" s="70"/>
      <c r="D902" s="71"/>
      <c r="E902" s="72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</row>
    <row r="903" spans="1:82" ht="12.75" customHeight="1">
      <c r="A903" s="70"/>
      <c r="B903" s="70"/>
      <c r="C903" s="70"/>
      <c r="D903" s="71"/>
      <c r="E903" s="72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</row>
    <row r="904" spans="1:82" ht="12.75" customHeight="1">
      <c r="A904" s="70"/>
      <c r="B904" s="70"/>
      <c r="C904" s="70"/>
      <c r="D904" s="71"/>
      <c r="E904" s="72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</row>
    <row r="905" spans="1:82" ht="12.75" customHeight="1">
      <c r="A905" s="70"/>
      <c r="B905" s="70"/>
      <c r="C905" s="70"/>
      <c r="D905" s="71"/>
      <c r="E905" s="72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</row>
    <row r="906" spans="1:82" ht="12.75" customHeight="1">
      <c r="A906" s="70"/>
      <c r="B906" s="70"/>
      <c r="C906" s="70"/>
      <c r="D906" s="71"/>
      <c r="E906" s="72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</row>
    <row r="907" spans="1:82" ht="12.75" customHeight="1">
      <c r="A907" s="70"/>
      <c r="B907" s="70"/>
      <c r="C907" s="70"/>
      <c r="D907" s="71"/>
      <c r="E907" s="72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</row>
    <row r="908" spans="1:82" ht="12.75" customHeight="1">
      <c r="A908" s="70"/>
      <c r="B908" s="70"/>
      <c r="C908" s="70"/>
      <c r="D908" s="71"/>
      <c r="E908" s="72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</row>
    <row r="909" spans="1:82" ht="12.75" customHeight="1">
      <c r="A909" s="70"/>
      <c r="B909" s="70"/>
      <c r="C909" s="70"/>
      <c r="D909" s="71"/>
      <c r="E909" s="72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</row>
    <row r="910" spans="1:82" ht="12.75" customHeight="1">
      <c r="A910" s="70"/>
      <c r="B910" s="70"/>
      <c r="C910" s="70"/>
      <c r="D910" s="71"/>
      <c r="E910" s="72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</row>
    <row r="911" spans="1:82" ht="12.75" customHeight="1">
      <c r="A911" s="70"/>
      <c r="B911" s="70"/>
      <c r="C911" s="70"/>
      <c r="D911" s="71"/>
      <c r="E911" s="72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</row>
    <row r="912" spans="1:82" ht="12.75" customHeight="1">
      <c r="A912" s="70"/>
      <c r="B912" s="70"/>
      <c r="C912" s="70"/>
      <c r="D912" s="71"/>
      <c r="E912" s="72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</row>
    <row r="913" spans="1:82" ht="12.75" customHeight="1">
      <c r="A913" s="70"/>
      <c r="B913" s="70"/>
      <c r="C913" s="70"/>
      <c r="D913" s="71"/>
      <c r="E913" s="72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</row>
    <row r="914" spans="1:82" ht="12.75" customHeight="1">
      <c r="A914" s="70"/>
      <c r="B914" s="70"/>
      <c r="C914" s="70"/>
      <c r="D914" s="71"/>
      <c r="E914" s="72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</row>
    <row r="915" spans="1:82" ht="12.75" customHeight="1">
      <c r="A915" s="70"/>
      <c r="B915" s="70"/>
      <c r="C915" s="70"/>
      <c r="D915" s="71"/>
      <c r="E915" s="72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</row>
    <row r="916" spans="1:82" ht="12.75" customHeight="1">
      <c r="A916" s="70"/>
      <c r="B916" s="70"/>
      <c r="C916" s="70"/>
      <c r="D916" s="71"/>
      <c r="E916" s="72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</row>
    <row r="917" spans="1:82" ht="12.75" customHeight="1">
      <c r="A917" s="70"/>
      <c r="B917" s="70"/>
      <c r="C917" s="70"/>
      <c r="D917" s="71"/>
      <c r="E917" s="72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</row>
    <row r="918" spans="1:82" ht="12.75" customHeight="1">
      <c r="A918" s="70"/>
      <c r="B918" s="70"/>
      <c r="C918" s="70"/>
      <c r="D918" s="71"/>
      <c r="E918" s="72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</row>
    <row r="919" spans="1:82" ht="12.75" customHeight="1">
      <c r="A919" s="70"/>
      <c r="B919" s="70"/>
      <c r="C919" s="70"/>
      <c r="D919" s="71"/>
      <c r="E919" s="72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</row>
    <row r="920" spans="1:82" ht="12.75" customHeight="1">
      <c r="A920" s="70"/>
      <c r="B920" s="70"/>
      <c r="C920" s="70"/>
      <c r="D920" s="71"/>
      <c r="E920" s="72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</row>
    <row r="921" spans="1:82" ht="12.75" customHeight="1">
      <c r="A921" s="70"/>
      <c r="B921" s="70"/>
      <c r="C921" s="70"/>
      <c r="D921" s="71"/>
      <c r="E921" s="72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</row>
    <row r="922" spans="1:82" ht="12.75" customHeight="1">
      <c r="A922" s="70"/>
      <c r="B922" s="70"/>
      <c r="C922" s="70"/>
      <c r="D922" s="71"/>
      <c r="E922" s="72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</row>
    <row r="923" spans="1:82" ht="12.75" customHeight="1">
      <c r="A923" s="70"/>
      <c r="B923" s="70"/>
      <c r="C923" s="70"/>
      <c r="D923" s="71"/>
      <c r="E923" s="72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</row>
    <row r="924" spans="1:82" ht="12.75" customHeight="1">
      <c r="A924" s="70"/>
      <c r="B924" s="70"/>
      <c r="C924" s="70"/>
      <c r="D924" s="71"/>
      <c r="E924" s="72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</row>
    <row r="925" spans="1:82" ht="12.75" customHeight="1">
      <c r="A925" s="70"/>
      <c r="B925" s="70"/>
      <c r="C925" s="70"/>
      <c r="D925" s="71"/>
      <c r="E925" s="72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</row>
    <row r="926" spans="1:82" ht="12.75" customHeight="1">
      <c r="A926" s="70"/>
      <c r="B926" s="70"/>
      <c r="C926" s="70"/>
      <c r="D926" s="71"/>
      <c r="E926" s="72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</row>
    <row r="927" spans="1:82" ht="12.75" customHeight="1">
      <c r="A927" s="70"/>
      <c r="B927" s="70"/>
      <c r="C927" s="70"/>
      <c r="D927" s="71"/>
      <c r="E927" s="72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</row>
    <row r="928" spans="1:82" ht="12.75" customHeight="1">
      <c r="A928" s="70"/>
      <c r="B928" s="70"/>
      <c r="C928" s="70"/>
      <c r="D928" s="71"/>
      <c r="E928" s="72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</row>
    <row r="929" spans="1:82" ht="12.75" customHeight="1">
      <c r="A929" s="70"/>
      <c r="B929" s="70"/>
      <c r="C929" s="70"/>
      <c r="D929" s="71"/>
      <c r="E929" s="72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</row>
    <row r="930" spans="1:82" ht="12.75" customHeight="1">
      <c r="A930" s="70"/>
      <c r="B930" s="70"/>
      <c r="C930" s="70"/>
      <c r="D930" s="71"/>
      <c r="E930" s="72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</row>
    <row r="931" spans="1:82" ht="12.75" customHeight="1">
      <c r="A931" s="70"/>
      <c r="B931" s="70"/>
      <c r="C931" s="70"/>
      <c r="D931" s="71"/>
      <c r="E931" s="72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</row>
    <row r="932" spans="1:82" ht="12.75" customHeight="1">
      <c r="A932" s="70"/>
      <c r="B932" s="70"/>
      <c r="C932" s="70"/>
      <c r="D932" s="71"/>
      <c r="E932" s="72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</row>
    <row r="933" spans="1:82" ht="12.75" customHeight="1">
      <c r="A933" s="70"/>
      <c r="B933" s="70"/>
      <c r="C933" s="70"/>
      <c r="D933" s="71"/>
      <c r="E933" s="72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</row>
    <row r="934" spans="1:82" ht="12.75" customHeight="1">
      <c r="A934" s="70"/>
      <c r="B934" s="70"/>
      <c r="C934" s="70"/>
      <c r="D934" s="71"/>
      <c r="E934" s="72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</row>
    <row r="935" spans="1:82" ht="12.75" customHeight="1">
      <c r="A935" s="70"/>
      <c r="B935" s="70"/>
      <c r="C935" s="70"/>
      <c r="D935" s="71"/>
      <c r="E935" s="72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</row>
    <row r="936" spans="1:82" ht="12.75" customHeight="1">
      <c r="A936" s="70"/>
      <c r="B936" s="70"/>
      <c r="C936" s="70"/>
      <c r="D936" s="71"/>
      <c r="E936" s="72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</row>
    <row r="937" spans="1:82" ht="12.75" customHeight="1">
      <c r="A937" s="70"/>
      <c r="B937" s="70"/>
      <c r="C937" s="70"/>
      <c r="D937" s="71"/>
      <c r="E937" s="72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</row>
    <row r="938" spans="1:82" ht="12.75" customHeight="1">
      <c r="A938" s="70"/>
      <c r="B938" s="70"/>
      <c r="C938" s="70"/>
      <c r="D938" s="71"/>
      <c r="E938" s="72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</row>
    <row r="939" spans="1:82" ht="12.75" customHeight="1">
      <c r="A939" s="70"/>
      <c r="B939" s="70"/>
      <c r="C939" s="70"/>
      <c r="D939" s="71"/>
      <c r="E939" s="72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</row>
    <row r="940" spans="1:82" ht="12.75" customHeight="1">
      <c r="A940" s="70"/>
      <c r="B940" s="70"/>
      <c r="C940" s="70"/>
      <c r="D940" s="71"/>
      <c r="E940" s="72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</row>
    <row r="941" spans="1:82" ht="12.75" customHeight="1">
      <c r="A941" s="70"/>
      <c r="B941" s="70"/>
      <c r="C941" s="70"/>
      <c r="D941" s="71"/>
      <c r="E941" s="72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</row>
    <row r="942" spans="1:82" ht="12.75" customHeight="1">
      <c r="A942" s="70"/>
      <c r="B942" s="70"/>
      <c r="C942" s="70"/>
      <c r="D942" s="71"/>
      <c r="E942" s="72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</row>
    <row r="943" spans="1:82" ht="12.75" customHeight="1">
      <c r="A943" s="70"/>
      <c r="B943" s="70"/>
      <c r="C943" s="70"/>
      <c r="D943" s="71"/>
      <c r="E943" s="72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</row>
    <row r="944" spans="1:82" ht="12.75" customHeight="1">
      <c r="A944" s="70"/>
      <c r="B944" s="70"/>
      <c r="C944" s="70"/>
      <c r="D944" s="71"/>
      <c r="E944" s="72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</row>
    <row r="945" spans="1:82" ht="12.75" customHeight="1">
      <c r="A945" s="70"/>
      <c r="B945" s="70"/>
      <c r="C945" s="70"/>
      <c r="D945" s="71"/>
      <c r="E945" s="72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</row>
    <row r="946" spans="1:82" ht="12.75" customHeight="1">
      <c r="A946" s="70"/>
      <c r="B946" s="70"/>
      <c r="C946" s="70"/>
      <c r="D946" s="71"/>
      <c r="E946" s="72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</row>
    <row r="947" spans="1:82" ht="12.75" customHeight="1">
      <c r="A947" s="70"/>
      <c r="B947" s="70"/>
      <c r="C947" s="70"/>
      <c r="D947" s="71"/>
      <c r="E947" s="72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</row>
    <row r="948" spans="1:82" ht="12.75" customHeight="1">
      <c r="A948" s="70"/>
      <c r="B948" s="70"/>
      <c r="C948" s="70"/>
      <c r="D948" s="71"/>
      <c r="E948" s="72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</row>
    <row r="949" spans="1:82" ht="12.75" customHeight="1">
      <c r="A949" s="70"/>
      <c r="B949" s="70"/>
      <c r="C949" s="70"/>
      <c r="D949" s="71"/>
      <c r="E949" s="72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</row>
    <row r="950" spans="1:82" ht="12.75" customHeight="1">
      <c r="A950" s="70"/>
      <c r="B950" s="70"/>
      <c r="C950" s="70"/>
      <c r="D950" s="71"/>
      <c r="E950" s="72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</row>
    <row r="951" spans="1:82" ht="12.75" customHeight="1">
      <c r="A951" s="70"/>
      <c r="B951" s="70"/>
      <c r="C951" s="70"/>
      <c r="D951" s="71"/>
      <c r="E951" s="72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</row>
    <row r="952" spans="1:82" ht="12.75" customHeight="1">
      <c r="A952" s="70"/>
      <c r="B952" s="70"/>
      <c r="C952" s="70"/>
      <c r="D952" s="71"/>
      <c r="E952" s="72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</row>
    <row r="953" spans="1:82" ht="12.75" customHeight="1">
      <c r="A953" s="70"/>
      <c r="B953" s="70"/>
      <c r="C953" s="70"/>
      <c r="D953" s="71"/>
      <c r="E953" s="72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</row>
    <row r="954" spans="1:82" ht="12.75" customHeight="1">
      <c r="A954" s="70"/>
      <c r="B954" s="70"/>
      <c r="C954" s="70"/>
      <c r="D954" s="71"/>
      <c r="E954" s="72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</row>
    <row r="955" spans="1:82" ht="12.75" customHeight="1">
      <c r="A955" s="70"/>
      <c r="B955" s="70"/>
      <c r="C955" s="70"/>
      <c r="D955" s="71"/>
      <c r="E955" s="72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</row>
    <row r="956" spans="1:82" ht="12.75" customHeight="1">
      <c r="A956" s="70"/>
      <c r="B956" s="70"/>
      <c r="C956" s="70"/>
      <c r="D956" s="71"/>
      <c r="E956" s="72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</row>
    <row r="957" spans="1:82" ht="12.75" customHeight="1">
      <c r="A957" s="70"/>
      <c r="B957" s="70"/>
      <c r="C957" s="70"/>
      <c r="D957" s="71"/>
      <c r="E957" s="72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</row>
    <row r="958" spans="1:82" ht="12.75" customHeight="1">
      <c r="A958" s="70"/>
      <c r="B958" s="70"/>
      <c r="C958" s="70"/>
      <c r="D958" s="71"/>
      <c r="E958" s="72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</row>
    <row r="959" spans="1:82" ht="12.75" customHeight="1">
      <c r="A959" s="70"/>
      <c r="B959" s="70"/>
      <c r="C959" s="70"/>
      <c r="D959" s="71"/>
      <c r="E959" s="72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</row>
    <row r="960" spans="1:82" ht="12.75" customHeight="1">
      <c r="A960" s="70"/>
      <c r="B960" s="70"/>
      <c r="C960" s="70"/>
      <c r="D960" s="71"/>
      <c r="E960" s="72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</row>
    <row r="961" spans="1:82" ht="12.75" customHeight="1">
      <c r="A961" s="70"/>
      <c r="B961" s="70"/>
      <c r="C961" s="70"/>
      <c r="D961" s="71"/>
      <c r="E961" s="72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</row>
    <row r="962" spans="1:82" ht="12.75" customHeight="1">
      <c r="A962" s="70"/>
      <c r="B962" s="70"/>
      <c r="C962" s="70"/>
      <c r="D962" s="71"/>
      <c r="E962" s="72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</row>
    <row r="963" spans="1:82" ht="12.75" customHeight="1">
      <c r="A963" s="70"/>
      <c r="B963" s="70"/>
      <c r="C963" s="70"/>
      <c r="D963" s="71"/>
      <c r="E963" s="72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</row>
    <row r="964" spans="1:82" ht="12.75" customHeight="1">
      <c r="A964" s="70"/>
      <c r="B964" s="70"/>
      <c r="C964" s="70"/>
      <c r="D964" s="71"/>
      <c r="E964" s="72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</row>
    <row r="965" spans="1:82" ht="12.75" customHeight="1">
      <c r="A965" s="70"/>
      <c r="B965" s="70"/>
      <c r="C965" s="70"/>
      <c r="D965" s="71"/>
      <c r="E965" s="72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</row>
    <row r="966" spans="1:82" ht="12.75" customHeight="1">
      <c r="A966" s="70"/>
      <c r="B966" s="70"/>
      <c r="C966" s="70"/>
      <c r="D966" s="71"/>
      <c r="E966" s="72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</row>
    <row r="967" spans="1:82" ht="12.75" customHeight="1">
      <c r="A967" s="70"/>
      <c r="B967" s="70"/>
      <c r="C967" s="70"/>
      <c r="D967" s="71"/>
      <c r="E967" s="72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</row>
    <row r="968" spans="1:82" ht="12.75" customHeight="1">
      <c r="A968" s="70"/>
      <c r="B968" s="70"/>
      <c r="C968" s="70"/>
      <c r="D968" s="71"/>
      <c r="E968" s="72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</row>
    <row r="969" spans="1:82" ht="12.75" customHeight="1">
      <c r="A969" s="70"/>
      <c r="B969" s="70"/>
      <c r="C969" s="70"/>
      <c r="D969" s="71"/>
      <c r="E969" s="72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</row>
    <row r="970" spans="1:82" ht="12.75" customHeight="1">
      <c r="A970" s="70"/>
      <c r="B970" s="70"/>
      <c r="C970" s="70"/>
      <c r="D970" s="71"/>
      <c r="E970" s="72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</row>
    <row r="971" spans="1:82" ht="12.75" customHeight="1">
      <c r="A971" s="70"/>
      <c r="B971" s="70"/>
      <c r="C971" s="70"/>
      <c r="D971" s="71"/>
      <c r="E971" s="72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</row>
    <row r="972" spans="1:82" ht="12.75" customHeight="1">
      <c r="A972" s="70"/>
      <c r="B972" s="70"/>
      <c r="C972" s="70"/>
      <c r="D972" s="71"/>
      <c r="E972" s="72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</row>
    <row r="973" spans="1:82" ht="12.75" customHeight="1">
      <c r="A973" s="70"/>
      <c r="B973" s="70"/>
      <c r="C973" s="70"/>
      <c r="D973" s="71"/>
      <c r="E973" s="72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</row>
    <row r="974" spans="1:82" ht="12.75" customHeight="1">
      <c r="A974" s="70"/>
      <c r="B974" s="70"/>
      <c r="C974" s="70"/>
      <c r="D974" s="71"/>
      <c r="E974" s="72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</row>
    <row r="975" spans="1:82" ht="12.75" customHeight="1">
      <c r="A975" s="70"/>
      <c r="B975" s="70"/>
      <c r="C975" s="70"/>
      <c r="D975" s="71"/>
      <c r="E975" s="72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</row>
    <row r="976" spans="1:82" ht="12.75" customHeight="1">
      <c r="A976" s="70"/>
      <c r="B976" s="70"/>
      <c r="C976" s="70"/>
      <c r="D976" s="71"/>
      <c r="E976" s="72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</row>
    <row r="977" spans="1:82" ht="12.75" customHeight="1">
      <c r="A977" s="70"/>
      <c r="B977" s="70"/>
      <c r="C977" s="70"/>
      <c r="D977" s="71"/>
      <c r="E977" s="72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</row>
    <row r="978" spans="1:82" ht="12.75" customHeight="1">
      <c r="A978" s="70"/>
      <c r="B978" s="70"/>
      <c r="C978" s="70"/>
      <c r="D978" s="71"/>
      <c r="E978" s="72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</row>
    <row r="979" spans="1:82" ht="12.75" customHeight="1">
      <c r="A979" s="70"/>
      <c r="B979" s="70"/>
      <c r="C979" s="70"/>
      <c r="D979" s="71"/>
      <c r="E979" s="72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</row>
    <row r="980" spans="1:82" ht="12.75" customHeight="1">
      <c r="A980" s="70"/>
      <c r="B980" s="70"/>
      <c r="C980" s="70"/>
      <c r="D980" s="71"/>
      <c r="E980" s="72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</row>
    <row r="981" spans="1:82" ht="12.75" customHeight="1">
      <c r="A981" s="70"/>
      <c r="B981" s="70"/>
      <c r="C981" s="70"/>
      <c r="D981" s="71"/>
      <c r="E981" s="72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</row>
    <row r="982" spans="1:82" ht="12.75" customHeight="1">
      <c r="A982" s="70"/>
      <c r="B982" s="70"/>
      <c r="C982" s="70"/>
      <c r="D982" s="71"/>
      <c r="E982" s="72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</row>
    <row r="983" spans="1:82" ht="12.75" customHeight="1">
      <c r="A983" s="70"/>
      <c r="B983" s="70"/>
      <c r="C983" s="70"/>
      <c r="D983" s="71"/>
      <c r="E983" s="72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</row>
    <row r="984" spans="1:82" ht="12.75" customHeight="1">
      <c r="A984" s="70"/>
      <c r="B984" s="70"/>
      <c r="C984" s="70"/>
      <c r="D984" s="71"/>
      <c r="E984" s="72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</row>
    <row r="985" spans="1:82" ht="12.75" customHeight="1">
      <c r="A985" s="70"/>
      <c r="B985" s="70"/>
      <c r="C985" s="70"/>
      <c r="D985" s="71"/>
      <c r="E985" s="72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</row>
    <row r="986" spans="1:82" ht="12.75" customHeight="1">
      <c r="A986" s="70"/>
      <c r="B986" s="70"/>
      <c r="C986" s="70"/>
      <c r="D986" s="71"/>
      <c r="E986" s="72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</row>
    <row r="987" spans="1:82" ht="12.75" customHeight="1">
      <c r="A987" s="70"/>
      <c r="B987" s="70"/>
      <c r="C987" s="70"/>
      <c r="D987" s="71"/>
      <c r="E987" s="72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</row>
    <row r="988" spans="1:82" ht="12.75" customHeight="1">
      <c r="A988" s="70"/>
      <c r="B988" s="70"/>
      <c r="C988" s="70"/>
      <c r="D988" s="71"/>
      <c r="E988" s="72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</row>
    <row r="989" spans="1:82" ht="12.75" customHeight="1">
      <c r="A989" s="70"/>
      <c r="B989" s="70"/>
      <c r="C989" s="70"/>
      <c r="D989" s="71"/>
      <c r="E989" s="72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</row>
    <row r="990" spans="1:82" ht="12.75" customHeight="1">
      <c r="A990" s="70"/>
      <c r="B990" s="70"/>
      <c r="C990" s="70"/>
      <c r="D990" s="71"/>
      <c r="E990" s="72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</row>
    <row r="991" spans="1:82" ht="12.75" customHeight="1">
      <c r="A991" s="70"/>
      <c r="B991" s="70"/>
      <c r="C991" s="70"/>
      <c r="D991" s="71"/>
      <c r="E991" s="72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</row>
    <row r="992" spans="1:82" ht="12.75" customHeight="1">
      <c r="A992" s="70"/>
      <c r="B992" s="70"/>
      <c r="C992" s="70"/>
      <c r="D992" s="71"/>
      <c r="E992" s="72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</row>
    <row r="993" spans="1:82" ht="12.75" customHeight="1">
      <c r="A993" s="70"/>
      <c r="B993" s="70"/>
      <c r="C993" s="70"/>
      <c r="D993" s="71"/>
      <c r="E993" s="72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</row>
    <row r="994" spans="1:82" ht="12.75" customHeight="1">
      <c r="A994" s="70"/>
      <c r="B994" s="70"/>
      <c r="C994" s="70"/>
      <c r="D994" s="71"/>
      <c r="E994" s="72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</row>
    <row r="995" spans="1:82" ht="12.75" customHeight="1">
      <c r="A995" s="70"/>
      <c r="B995" s="70"/>
      <c r="C995" s="70"/>
      <c r="D995" s="71"/>
      <c r="E995" s="72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</row>
    <row r="996" spans="1:82" ht="12.75" customHeight="1">
      <c r="A996" s="70"/>
      <c r="B996" s="70"/>
      <c r="C996" s="70"/>
      <c r="D996" s="71"/>
      <c r="E996" s="72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</row>
    <row r="997" spans="1:82" ht="12.75" customHeight="1">
      <c r="A997" s="70"/>
      <c r="B997" s="70"/>
      <c r="C997" s="70"/>
      <c r="D997" s="71"/>
      <c r="E997" s="72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</row>
    <row r="998" spans="1:82" ht="12.75" customHeight="1">
      <c r="A998" s="70"/>
      <c r="B998" s="70"/>
      <c r="C998" s="70"/>
      <c r="D998" s="71"/>
      <c r="E998" s="72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</row>
    <row r="999" spans="1:82" ht="12.75" customHeight="1">
      <c r="A999" s="70"/>
      <c r="B999" s="70"/>
      <c r="C999" s="70"/>
      <c r="D999" s="71"/>
      <c r="E999" s="72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</row>
    <row r="1000" spans="1:82" ht="12.75" customHeight="1">
      <c r="A1000" s="70"/>
      <c r="B1000" s="70"/>
      <c r="C1000" s="70"/>
      <c r="D1000" s="71"/>
      <c r="E1000" s="72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</row>
  </sheetData>
  <mergeCells count="10">
    <mergeCell ref="C11:C12"/>
    <mergeCell ref="L10:L13"/>
    <mergeCell ref="M10:M13"/>
    <mergeCell ref="N10:N13"/>
    <mergeCell ref="AA8:AB8"/>
    <mergeCell ref="BJ8:BK8"/>
    <mergeCell ref="AH53:AQ53"/>
    <mergeCell ref="BQ53:BZ53"/>
    <mergeCell ref="AH54:AQ54"/>
    <mergeCell ref="BQ54:BZ54"/>
  </mergeCells>
  <conditionalFormatting sqref="O13:AS13">
    <cfRule type="cellIs" dxfId="9" priority="1" operator="equal">
      <formula>"do."</formula>
    </cfRule>
    <cfRule type="cellIs" dxfId="8" priority="2" operator="equal">
      <formula>"sá."</formula>
    </cfRule>
    <cfRule type="cellIs" dxfId="7" priority="3" operator="equal">
      <formula>"sa."</formula>
    </cfRule>
    <cfRule type="cellIs" dxfId="6" priority="4" operator="equal">
      <formula>"D"</formula>
    </cfRule>
    <cfRule type="cellIs" dxfId="5" priority="5" operator="equal">
      <formula>"S"</formula>
    </cfRule>
  </conditionalFormatting>
  <conditionalFormatting sqref="AX13:CB13">
    <cfRule type="cellIs" dxfId="4" priority="6" operator="equal">
      <formula>"do."</formula>
    </cfRule>
    <cfRule type="cellIs" dxfId="3" priority="7" operator="equal">
      <formula>"sá."</formula>
    </cfRule>
    <cfRule type="cellIs" dxfId="2" priority="8" operator="equal">
      <formula>"sa."</formula>
    </cfRule>
    <cfRule type="cellIs" dxfId="1" priority="9" operator="equal">
      <formula>"D"</formula>
    </cfRule>
    <cfRule type="cellIs" dxfId="0" priority="10" operator="equal">
      <formula>"S"</formula>
    </cfRule>
  </conditionalFormatting>
  <dataValidations count="1">
    <dataValidation type="list" allowBlank="1" showErrorMessage="1" sqref="AJ8 AP8:AQ8 BY8:BZ8" xr:uid="{00000000-0002-0000-0400-000000000000}">
      <formula1>MESES</formula1>
    </dataValidation>
  </dataValidations>
  <pageMargins left="0.27559055118110198" right="0.27559055118110198" top="0.31496062992126" bottom="0.15748031496063" header="0" footer="0"/>
  <pageSetup paperSize="9" scale="66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4.42578125" defaultRowHeight="15" customHeight="1"/>
  <cols>
    <col min="1" max="2" width="11.42578125" customWidth="1"/>
    <col min="3" max="3" width="9.85546875" customWidth="1"/>
    <col min="4" max="6" width="11.42578125" customWidth="1"/>
    <col min="7" max="14" width="6.7109375" customWidth="1"/>
    <col min="15" max="15" width="23.85546875" customWidth="1"/>
    <col min="16" max="16" width="12.42578125" customWidth="1"/>
    <col min="17" max="17" width="14.7109375" customWidth="1"/>
    <col min="18" max="18" width="15" customWidth="1"/>
    <col min="19" max="19" width="15.42578125" customWidth="1"/>
    <col min="20" max="26" width="10.7109375" customWidth="1"/>
  </cols>
  <sheetData>
    <row r="1" spans="1:26" ht="15" customHeight="1">
      <c r="A1" s="4" t="s">
        <v>175</v>
      </c>
      <c r="B1" s="4"/>
      <c r="C1" s="4" t="s">
        <v>175</v>
      </c>
      <c r="D1" s="282" t="s">
        <v>176</v>
      </c>
      <c r="E1" s="4" t="s">
        <v>175</v>
      </c>
      <c r="F1" s="4" t="s">
        <v>175</v>
      </c>
      <c r="G1" s="285" t="s">
        <v>177</v>
      </c>
      <c r="H1" s="286" t="s">
        <v>178</v>
      </c>
      <c r="I1" s="286" t="s">
        <v>179</v>
      </c>
      <c r="J1" s="286" t="s">
        <v>180</v>
      </c>
      <c r="K1" s="286" t="s">
        <v>181</v>
      </c>
      <c r="L1" s="286" t="s">
        <v>182</v>
      </c>
      <c r="M1" s="286" t="s">
        <v>183</v>
      </c>
      <c r="N1" s="6"/>
      <c r="O1" s="15"/>
      <c r="P1" s="15"/>
      <c r="Q1" s="15"/>
      <c r="R1" s="15"/>
      <c r="S1" s="15"/>
      <c r="T1" s="1"/>
      <c r="U1" s="1"/>
      <c r="V1" s="1"/>
      <c r="W1" s="1"/>
      <c r="X1" s="1"/>
      <c r="Y1" s="1"/>
      <c r="Z1" s="1"/>
    </row>
    <row r="2" spans="1:26">
      <c r="A2" s="5" t="s">
        <v>184</v>
      </c>
      <c r="B2" s="5" t="s">
        <v>185</v>
      </c>
      <c r="C2" s="5" t="s">
        <v>186</v>
      </c>
      <c r="D2" s="283"/>
      <c r="E2" s="5" t="s">
        <v>187</v>
      </c>
      <c r="F2" s="5" t="s">
        <v>188</v>
      </c>
      <c r="G2" s="214"/>
      <c r="H2" s="214"/>
      <c r="I2" s="214"/>
      <c r="J2" s="214"/>
      <c r="K2" s="214"/>
      <c r="L2" s="214"/>
      <c r="M2" s="214"/>
      <c r="N2" s="16" t="s">
        <v>189</v>
      </c>
      <c r="T2" s="1"/>
      <c r="U2" s="1"/>
      <c r="V2" s="1"/>
      <c r="W2" s="1"/>
      <c r="X2" s="1"/>
      <c r="Y2" s="1"/>
      <c r="Z2" s="1"/>
    </row>
    <row r="3" spans="1:26">
      <c r="A3" s="7" t="s">
        <v>175</v>
      </c>
      <c r="B3" s="7" t="s">
        <v>175</v>
      </c>
      <c r="C3" s="7" t="s">
        <v>175</v>
      </c>
      <c r="D3" s="284"/>
      <c r="E3" s="7" t="s">
        <v>175</v>
      </c>
      <c r="F3" s="7" t="s">
        <v>175</v>
      </c>
      <c r="G3" s="272"/>
      <c r="H3" s="272"/>
      <c r="I3" s="272"/>
      <c r="J3" s="272"/>
      <c r="K3" s="272"/>
      <c r="L3" s="272"/>
      <c r="M3" s="272"/>
      <c r="N3" s="17"/>
      <c r="T3" s="1"/>
      <c r="U3" s="1"/>
      <c r="V3" s="1"/>
      <c r="W3" s="1"/>
      <c r="X3" s="1"/>
      <c r="Y3" s="1"/>
      <c r="Z3" s="1"/>
    </row>
    <row r="4" spans="1:26" ht="27">
      <c r="A4" s="8" t="s">
        <v>190</v>
      </c>
      <c r="B4" s="9" t="s">
        <v>191</v>
      </c>
      <c r="C4" s="9" t="s">
        <v>192</v>
      </c>
      <c r="D4" s="9" t="str">
        <f t="shared" ref="D4:D296" si="0">CONCATENATE(E4," / ",F4)</f>
        <v>ILAVE / 5 Distritos</v>
      </c>
      <c r="E4" s="10" t="s">
        <v>193</v>
      </c>
      <c r="F4" s="10" t="s">
        <v>194</v>
      </c>
      <c r="G4" s="11"/>
      <c r="H4" s="12"/>
      <c r="I4" s="12"/>
      <c r="J4" s="12"/>
      <c r="K4" s="12"/>
      <c r="L4" s="12"/>
      <c r="M4" s="12"/>
      <c r="N4" s="12"/>
      <c r="T4" s="1"/>
      <c r="U4" s="1"/>
      <c r="V4" s="1"/>
      <c r="W4" s="1"/>
      <c r="X4" s="1"/>
      <c r="Y4" s="1"/>
      <c r="Z4" s="1"/>
    </row>
    <row r="5" spans="1:26" ht="27">
      <c r="A5" s="10" t="s">
        <v>195</v>
      </c>
      <c r="B5" s="13" t="s">
        <v>196</v>
      </c>
      <c r="C5" s="10" t="s">
        <v>197</v>
      </c>
      <c r="D5" s="10" t="str">
        <f t="shared" si="0"/>
        <v>ILAVE / BELLAVISTA</v>
      </c>
      <c r="E5" s="10" t="s">
        <v>193</v>
      </c>
      <c r="F5" s="10" t="s">
        <v>198</v>
      </c>
      <c r="G5" s="14">
        <v>5</v>
      </c>
      <c r="H5" s="1">
        <v>3</v>
      </c>
      <c r="I5" s="1">
        <v>2</v>
      </c>
      <c r="J5" s="1">
        <v>1</v>
      </c>
      <c r="K5" s="1">
        <v>0</v>
      </c>
      <c r="L5" s="1">
        <v>1</v>
      </c>
      <c r="M5" s="1">
        <v>1</v>
      </c>
      <c r="N5" s="1"/>
      <c r="T5" s="1"/>
      <c r="U5" s="1"/>
      <c r="V5" s="1"/>
      <c r="W5" s="1"/>
      <c r="X5" s="1"/>
      <c r="Y5" s="1"/>
      <c r="Z5" s="1"/>
    </row>
    <row r="6" spans="1:26" ht="27">
      <c r="A6" s="10" t="s">
        <v>199</v>
      </c>
      <c r="B6" s="13">
        <v>217</v>
      </c>
      <c r="C6" s="10" t="s">
        <v>197</v>
      </c>
      <c r="D6" s="10" t="str">
        <f t="shared" si="0"/>
        <v>PILCUYO / 18 DE ENERO</v>
      </c>
      <c r="E6" s="10" t="s">
        <v>200</v>
      </c>
      <c r="F6" s="10" t="s">
        <v>201</v>
      </c>
      <c r="G6" s="14">
        <v>6</v>
      </c>
      <c r="H6" s="1">
        <v>3</v>
      </c>
      <c r="I6" s="1">
        <v>3</v>
      </c>
      <c r="J6" s="1">
        <v>0</v>
      </c>
      <c r="K6" s="1">
        <v>1</v>
      </c>
      <c r="L6" s="1">
        <v>1</v>
      </c>
      <c r="M6" s="1">
        <v>1</v>
      </c>
      <c r="N6" s="1"/>
      <c r="T6" s="1"/>
      <c r="U6" s="1"/>
      <c r="V6" s="1"/>
      <c r="W6" s="1"/>
      <c r="X6" s="1"/>
      <c r="Y6" s="1"/>
      <c r="Z6" s="1"/>
    </row>
    <row r="7" spans="1:26" ht="27">
      <c r="A7" s="10" t="s">
        <v>202</v>
      </c>
      <c r="B7" s="13" t="s">
        <v>203</v>
      </c>
      <c r="C7" s="10" t="s">
        <v>197</v>
      </c>
      <c r="D7" s="10" t="str">
        <f t="shared" si="0"/>
        <v>SANTA ROSA / 3 DE MAYO</v>
      </c>
      <c r="E7" s="10" t="s">
        <v>204</v>
      </c>
      <c r="F7" s="10" t="s">
        <v>205</v>
      </c>
      <c r="G7" s="14">
        <v>5</v>
      </c>
      <c r="H7" s="1">
        <v>3</v>
      </c>
      <c r="I7" s="1">
        <v>0</v>
      </c>
      <c r="J7" s="1">
        <v>3</v>
      </c>
      <c r="K7" s="1">
        <v>0</v>
      </c>
      <c r="L7" s="1">
        <v>1</v>
      </c>
      <c r="M7" s="1">
        <v>1</v>
      </c>
      <c r="N7" s="1"/>
      <c r="T7" s="1"/>
      <c r="U7" s="1"/>
      <c r="V7" s="1"/>
      <c r="W7" s="1"/>
      <c r="X7" s="1"/>
      <c r="Y7" s="1"/>
      <c r="Z7" s="1"/>
    </row>
    <row r="8" spans="1:26" ht="27">
      <c r="A8" s="10" t="s">
        <v>206</v>
      </c>
      <c r="B8" s="13" t="s">
        <v>207</v>
      </c>
      <c r="C8" s="10" t="s">
        <v>197</v>
      </c>
      <c r="D8" s="10" t="str">
        <f t="shared" si="0"/>
        <v>ILAVE / SAN MIGUEL</v>
      </c>
      <c r="E8" s="10" t="s">
        <v>193</v>
      </c>
      <c r="F8" s="10" t="s">
        <v>208</v>
      </c>
      <c r="G8" s="14">
        <v>6</v>
      </c>
      <c r="H8" s="1">
        <v>3</v>
      </c>
      <c r="I8" s="1">
        <v>3</v>
      </c>
      <c r="J8" s="1">
        <v>0</v>
      </c>
      <c r="K8" s="1">
        <v>0</v>
      </c>
      <c r="L8" s="1">
        <v>2</v>
      </c>
      <c r="M8" s="1">
        <v>1</v>
      </c>
      <c r="N8" s="1"/>
      <c r="T8" s="1"/>
      <c r="U8" s="1"/>
      <c r="V8" s="1"/>
      <c r="W8" s="1"/>
      <c r="X8" s="1"/>
      <c r="Y8" s="1"/>
      <c r="Z8" s="1"/>
    </row>
    <row r="9" spans="1:26" ht="27">
      <c r="A9" s="10" t="s">
        <v>209</v>
      </c>
      <c r="B9" s="13" t="s">
        <v>210</v>
      </c>
      <c r="C9" s="10" t="s">
        <v>197</v>
      </c>
      <c r="D9" s="10" t="str">
        <f t="shared" si="0"/>
        <v>ILAVE / ALASAYA</v>
      </c>
      <c r="E9" s="10" t="s">
        <v>193</v>
      </c>
      <c r="F9" s="10" t="s">
        <v>211</v>
      </c>
      <c r="G9" s="14">
        <v>19</v>
      </c>
      <c r="H9" s="1">
        <v>11</v>
      </c>
      <c r="I9" s="1">
        <v>8</v>
      </c>
      <c r="J9" s="1">
        <v>3</v>
      </c>
      <c r="K9" s="1">
        <v>1</v>
      </c>
      <c r="L9" s="1">
        <v>5</v>
      </c>
      <c r="M9" s="18">
        <v>2</v>
      </c>
      <c r="N9" s="1"/>
      <c r="T9" s="1"/>
      <c r="U9" s="1"/>
      <c r="V9" s="1"/>
      <c r="W9" s="1"/>
      <c r="X9" s="1"/>
      <c r="Y9" s="1"/>
      <c r="Z9" s="1"/>
    </row>
    <row r="10" spans="1:26" ht="27">
      <c r="A10" s="10" t="s">
        <v>212</v>
      </c>
      <c r="B10" s="13" t="s">
        <v>213</v>
      </c>
      <c r="C10" s="10" t="s">
        <v>197</v>
      </c>
      <c r="D10" s="10" t="str">
        <f t="shared" si="0"/>
        <v>CONDURIRI / MUNICIPAL</v>
      </c>
      <c r="E10" s="10" t="s">
        <v>214</v>
      </c>
      <c r="F10" s="10" t="s">
        <v>215</v>
      </c>
      <c r="G10" s="14">
        <v>4</v>
      </c>
      <c r="H10" s="1">
        <v>2</v>
      </c>
      <c r="I10" s="1">
        <v>0</v>
      </c>
      <c r="J10" s="1">
        <v>2</v>
      </c>
      <c r="K10" s="1">
        <v>0</v>
      </c>
      <c r="L10" s="1">
        <v>1</v>
      </c>
      <c r="M10" s="1">
        <v>1</v>
      </c>
      <c r="N10" s="1"/>
      <c r="T10" s="1"/>
      <c r="U10" s="1"/>
      <c r="V10" s="1"/>
      <c r="W10" s="1"/>
      <c r="X10" s="1"/>
      <c r="Y10" s="1"/>
      <c r="Z10" s="1"/>
    </row>
    <row r="11" spans="1:26" ht="27">
      <c r="A11" s="10" t="s">
        <v>216</v>
      </c>
      <c r="B11" s="13" t="s">
        <v>217</v>
      </c>
      <c r="C11" s="10" t="s">
        <v>197</v>
      </c>
      <c r="D11" s="10" t="str">
        <f t="shared" si="0"/>
        <v>ILAVE / RAMON CASTILLA</v>
      </c>
      <c r="E11" s="10" t="s">
        <v>193</v>
      </c>
      <c r="F11" s="10" t="s">
        <v>218</v>
      </c>
      <c r="G11" s="14">
        <v>7</v>
      </c>
      <c r="H11" s="1">
        <v>4</v>
      </c>
      <c r="I11" s="1">
        <v>3</v>
      </c>
      <c r="J11" s="1">
        <v>1</v>
      </c>
      <c r="K11" s="1">
        <v>1</v>
      </c>
      <c r="L11" s="1">
        <v>1</v>
      </c>
      <c r="M11" s="1">
        <v>1</v>
      </c>
      <c r="N11" s="1"/>
      <c r="T11" s="1"/>
      <c r="U11" s="1"/>
      <c r="V11" s="1"/>
      <c r="W11" s="1"/>
      <c r="X11" s="1"/>
      <c r="Y11" s="1"/>
      <c r="Z11" s="1"/>
    </row>
    <row r="12" spans="1:26" ht="27">
      <c r="A12" s="10" t="s">
        <v>219</v>
      </c>
      <c r="B12" s="13" t="s">
        <v>220</v>
      </c>
      <c r="C12" s="10" t="s">
        <v>197</v>
      </c>
      <c r="D12" s="10" t="str">
        <f t="shared" si="0"/>
        <v>PILCUYO / SUCANO</v>
      </c>
      <c r="E12" s="10" t="s">
        <v>200</v>
      </c>
      <c r="F12" s="10" t="s">
        <v>221</v>
      </c>
      <c r="G12" s="14">
        <v>1</v>
      </c>
      <c r="H12" s="1">
        <v>1</v>
      </c>
      <c r="I12" s="1">
        <v>1</v>
      </c>
      <c r="J12" s="1">
        <v>0</v>
      </c>
      <c r="K12" s="1">
        <v>0</v>
      </c>
      <c r="L12" s="1">
        <v>0</v>
      </c>
      <c r="M12" s="1">
        <v>0</v>
      </c>
      <c r="N12" s="1"/>
      <c r="T12" s="1"/>
      <c r="U12" s="1"/>
      <c r="V12" s="1"/>
      <c r="W12" s="1"/>
      <c r="X12" s="1"/>
      <c r="Y12" s="1"/>
      <c r="Z12" s="1"/>
    </row>
    <row r="13" spans="1:26" ht="27">
      <c r="A13" s="10" t="s">
        <v>222</v>
      </c>
      <c r="B13" s="13" t="s">
        <v>223</v>
      </c>
      <c r="C13" s="10" t="s">
        <v>197</v>
      </c>
      <c r="D13" s="10" t="str">
        <f t="shared" si="0"/>
        <v>ILAVE / SULCATURA 1</v>
      </c>
      <c r="E13" s="10" t="s">
        <v>193</v>
      </c>
      <c r="F13" s="10" t="s">
        <v>224</v>
      </c>
      <c r="G13" s="14">
        <v>2</v>
      </c>
      <c r="H13" s="1">
        <v>1</v>
      </c>
      <c r="I13" s="1">
        <v>1</v>
      </c>
      <c r="J13" s="1">
        <v>0</v>
      </c>
      <c r="K13" s="1">
        <v>0</v>
      </c>
      <c r="L13" s="1">
        <v>0</v>
      </c>
      <c r="M13" s="1">
        <v>1</v>
      </c>
      <c r="N13" s="1"/>
      <c r="T13" s="1"/>
      <c r="U13" s="1"/>
      <c r="V13" s="1"/>
      <c r="W13" s="1"/>
      <c r="X13" s="1"/>
      <c r="Y13" s="1"/>
      <c r="Z13" s="1"/>
    </row>
    <row r="14" spans="1:26" ht="27">
      <c r="A14" s="10" t="s">
        <v>225</v>
      </c>
      <c r="B14" s="13" t="s">
        <v>226</v>
      </c>
      <c r="C14" s="10" t="s">
        <v>197</v>
      </c>
      <c r="D14" s="10" t="str">
        <f t="shared" si="0"/>
        <v>SANTA ROSA / SANTA ROSA</v>
      </c>
      <c r="E14" s="10" t="s">
        <v>204</v>
      </c>
      <c r="F14" s="10" t="s">
        <v>204</v>
      </c>
      <c r="G14" s="14">
        <v>2</v>
      </c>
      <c r="H14" s="1">
        <v>2</v>
      </c>
      <c r="I14" s="1">
        <v>0</v>
      </c>
      <c r="J14" s="1">
        <v>2</v>
      </c>
      <c r="K14" s="1">
        <v>0</v>
      </c>
      <c r="L14" s="1">
        <v>0</v>
      </c>
      <c r="M14" s="1">
        <v>0</v>
      </c>
      <c r="N14" s="1"/>
      <c r="T14" s="1"/>
      <c r="U14" s="1"/>
      <c r="V14" s="1"/>
      <c r="W14" s="1"/>
      <c r="X14" s="1"/>
      <c r="Y14" s="1"/>
      <c r="Z14" s="1"/>
    </row>
    <row r="15" spans="1:26" ht="27">
      <c r="A15" s="10" t="s">
        <v>227</v>
      </c>
      <c r="B15" s="13" t="s">
        <v>228</v>
      </c>
      <c r="C15" s="10" t="s">
        <v>197</v>
      </c>
      <c r="D15" s="10" t="str">
        <f t="shared" si="0"/>
        <v>PILCUYO / CHIPANA</v>
      </c>
      <c r="E15" s="10" t="s">
        <v>200</v>
      </c>
      <c r="F15" s="10" t="s">
        <v>229</v>
      </c>
      <c r="G15" s="14">
        <v>1</v>
      </c>
      <c r="H15" s="1">
        <v>1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/>
      <c r="T15" s="1"/>
      <c r="U15" s="1"/>
      <c r="V15" s="1"/>
      <c r="W15" s="1"/>
      <c r="X15" s="1"/>
      <c r="Y15" s="1"/>
      <c r="Z15" s="1"/>
    </row>
    <row r="16" spans="1:26" ht="27">
      <c r="A16" s="10" t="s">
        <v>230</v>
      </c>
      <c r="B16" s="13" t="s">
        <v>231</v>
      </c>
      <c r="C16" s="10" t="s">
        <v>197</v>
      </c>
      <c r="D16" s="10" t="str">
        <f t="shared" si="0"/>
        <v>ILAVE / CRUZANI</v>
      </c>
      <c r="E16" s="10" t="s">
        <v>193</v>
      </c>
      <c r="F16" s="10" t="s">
        <v>232</v>
      </c>
      <c r="G16" s="14">
        <v>7</v>
      </c>
      <c r="H16" s="1">
        <v>4</v>
      </c>
      <c r="I16" s="1">
        <v>3</v>
      </c>
      <c r="J16" s="1">
        <v>1</v>
      </c>
      <c r="K16" s="1">
        <v>0</v>
      </c>
      <c r="L16" s="1">
        <v>2</v>
      </c>
      <c r="M16" s="1">
        <v>1</v>
      </c>
      <c r="N16" s="1"/>
      <c r="T16" s="1"/>
      <c r="U16" s="1"/>
      <c r="V16" s="1"/>
      <c r="W16" s="1"/>
      <c r="X16" s="1"/>
      <c r="Y16" s="1"/>
      <c r="Z16" s="1"/>
    </row>
    <row r="17" spans="1:26" ht="27">
      <c r="A17" s="10" t="s">
        <v>233</v>
      </c>
      <c r="B17" s="13" t="s">
        <v>234</v>
      </c>
      <c r="C17" s="10" t="s">
        <v>197</v>
      </c>
      <c r="D17" s="10" t="str">
        <f t="shared" si="0"/>
        <v>ILAVE / ILAVE</v>
      </c>
      <c r="E17" s="10" t="s">
        <v>193</v>
      </c>
      <c r="F17" s="10" t="s">
        <v>193</v>
      </c>
      <c r="G17" s="14">
        <v>5</v>
      </c>
      <c r="H17" s="1">
        <v>3</v>
      </c>
      <c r="I17" s="1">
        <v>3</v>
      </c>
      <c r="J17" s="1">
        <v>0</v>
      </c>
      <c r="K17" s="1">
        <v>0</v>
      </c>
      <c r="L17" s="1">
        <v>1</v>
      </c>
      <c r="M17" s="1">
        <v>1</v>
      </c>
      <c r="N17" s="1"/>
      <c r="T17" s="1"/>
      <c r="U17" s="1"/>
      <c r="V17" s="1"/>
      <c r="W17" s="1"/>
      <c r="X17" s="1"/>
      <c r="Y17" s="1"/>
      <c r="Z17" s="1"/>
    </row>
    <row r="18" spans="1:26" ht="40.5">
      <c r="A18" s="10" t="s">
        <v>235</v>
      </c>
      <c r="B18" s="13" t="s">
        <v>236</v>
      </c>
      <c r="C18" s="10" t="s">
        <v>197</v>
      </c>
      <c r="D18" s="10" t="str">
        <f t="shared" si="0"/>
        <v>ILAVE / PORVENIR MIRAFLORES</v>
      </c>
      <c r="E18" s="10" t="s">
        <v>193</v>
      </c>
      <c r="F18" s="10" t="s">
        <v>237</v>
      </c>
      <c r="G18" s="14">
        <v>7</v>
      </c>
      <c r="H18" s="1">
        <v>4</v>
      </c>
      <c r="I18" s="1">
        <v>4</v>
      </c>
      <c r="J18" s="1">
        <v>0</v>
      </c>
      <c r="K18" s="1">
        <v>0</v>
      </c>
      <c r="L18" s="1">
        <v>2</v>
      </c>
      <c r="M18" s="1">
        <v>1</v>
      </c>
      <c r="N18" s="1"/>
      <c r="T18" s="1"/>
      <c r="U18" s="1"/>
      <c r="V18" s="1"/>
      <c r="W18" s="1"/>
      <c r="X18" s="1"/>
      <c r="Y18" s="1"/>
      <c r="Z18" s="1"/>
    </row>
    <row r="19" spans="1:26" ht="40.5">
      <c r="A19" s="10" t="s">
        <v>238</v>
      </c>
      <c r="B19" s="13" t="s">
        <v>239</v>
      </c>
      <c r="C19" s="10" t="s">
        <v>197</v>
      </c>
      <c r="D19" s="10" t="str">
        <f t="shared" si="0"/>
        <v>ILAVE / MULLACONIHUECO</v>
      </c>
      <c r="E19" s="10" t="s">
        <v>193</v>
      </c>
      <c r="F19" s="10" t="s">
        <v>240</v>
      </c>
      <c r="G19" s="14">
        <v>2</v>
      </c>
      <c r="H19" s="1">
        <v>1</v>
      </c>
      <c r="I19" s="1">
        <v>1</v>
      </c>
      <c r="J19" s="1">
        <v>0</v>
      </c>
      <c r="K19" s="1">
        <v>0</v>
      </c>
      <c r="L19" s="1">
        <v>0</v>
      </c>
      <c r="M19" s="1">
        <v>1</v>
      </c>
      <c r="N19" s="1"/>
      <c r="T19" s="1"/>
      <c r="U19" s="1"/>
      <c r="V19" s="1"/>
      <c r="W19" s="1"/>
      <c r="X19" s="1"/>
      <c r="Y19" s="1"/>
      <c r="Z19" s="1"/>
    </row>
    <row r="20" spans="1:26" ht="27">
      <c r="A20" s="10" t="s">
        <v>241</v>
      </c>
      <c r="B20" s="13" t="s">
        <v>242</v>
      </c>
      <c r="C20" s="10" t="s">
        <v>197</v>
      </c>
      <c r="D20" s="10" t="str">
        <f t="shared" si="0"/>
        <v>ILAVE / CHIJICHAYA</v>
      </c>
      <c r="E20" s="10" t="s">
        <v>193</v>
      </c>
      <c r="F20" s="10" t="s">
        <v>243</v>
      </c>
      <c r="G20" s="14">
        <v>4</v>
      </c>
      <c r="H20" s="1">
        <v>3</v>
      </c>
      <c r="I20" s="1">
        <v>2</v>
      </c>
      <c r="J20" s="1">
        <v>1</v>
      </c>
      <c r="K20" s="1">
        <v>0</v>
      </c>
      <c r="L20" s="1">
        <v>1</v>
      </c>
      <c r="M20" s="1">
        <v>0</v>
      </c>
      <c r="N20" s="1"/>
      <c r="T20" s="1"/>
      <c r="U20" s="1"/>
      <c r="V20" s="1"/>
      <c r="W20" s="1"/>
      <c r="X20" s="1"/>
      <c r="Y20" s="1"/>
      <c r="Z20" s="1"/>
    </row>
    <row r="21" spans="1:26" ht="15.75" customHeight="1">
      <c r="A21" s="10" t="s">
        <v>244</v>
      </c>
      <c r="B21" s="13" t="s">
        <v>245</v>
      </c>
      <c r="C21" s="10" t="s">
        <v>197</v>
      </c>
      <c r="D21" s="10" t="str">
        <f t="shared" si="0"/>
        <v>PILCUYO / MACHATMARCA</v>
      </c>
      <c r="E21" s="10" t="s">
        <v>200</v>
      </c>
      <c r="F21" s="10" t="s">
        <v>246</v>
      </c>
      <c r="G21" s="14">
        <v>1</v>
      </c>
      <c r="H21" s="1">
        <v>1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/>
      <c r="T21" s="1"/>
      <c r="U21" s="1"/>
      <c r="V21" s="1"/>
      <c r="W21" s="1"/>
      <c r="X21" s="1"/>
      <c r="Y21" s="1"/>
      <c r="Z21" s="1"/>
    </row>
    <row r="22" spans="1:26" ht="15.75" customHeight="1">
      <c r="A22" s="10" t="s">
        <v>247</v>
      </c>
      <c r="B22" s="13">
        <v>310</v>
      </c>
      <c r="C22" s="10" t="s">
        <v>197</v>
      </c>
      <c r="D22" s="10" t="str">
        <f t="shared" si="0"/>
        <v>ILAVE / CAMECACHI</v>
      </c>
      <c r="E22" s="10" t="s">
        <v>193</v>
      </c>
      <c r="F22" s="10" t="s">
        <v>248</v>
      </c>
      <c r="G22" s="14">
        <v>3</v>
      </c>
      <c r="H22" s="1">
        <v>2</v>
      </c>
      <c r="I22" s="1">
        <v>2</v>
      </c>
      <c r="J22" s="1">
        <v>0</v>
      </c>
      <c r="K22" s="1">
        <v>0</v>
      </c>
      <c r="L22" s="1">
        <v>1</v>
      </c>
      <c r="M22" s="1">
        <v>0</v>
      </c>
      <c r="N22" s="1"/>
      <c r="T22" s="1"/>
      <c r="U22" s="1"/>
      <c r="V22" s="1"/>
      <c r="W22" s="1"/>
      <c r="X22" s="1"/>
      <c r="Y22" s="1"/>
      <c r="Z22" s="1"/>
    </row>
    <row r="23" spans="1:26" ht="15.75" customHeight="1">
      <c r="A23" s="10" t="s">
        <v>249</v>
      </c>
      <c r="B23" s="13" t="s">
        <v>250</v>
      </c>
      <c r="C23" s="10" t="s">
        <v>197</v>
      </c>
      <c r="D23" s="10" t="str">
        <f t="shared" si="0"/>
        <v>PILCUYO / MAQUERCOTA</v>
      </c>
      <c r="E23" s="10" t="s">
        <v>200</v>
      </c>
      <c r="F23" s="10" t="s">
        <v>251</v>
      </c>
      <c r="G23" s="14">
        <v>1</v>
      </c>
      <c r="H23" s="1">
        <v>1</v>
      </c>
      <c r="I23" s="1">
        <v>1</v>
      </c>
      <c r="J23" s="1">
        <v>0</v>
      </c>
      <c r="K23" s="1">
        <v>0</v>
      </c>
      <c r="L23" s="1">
        <v>0</v>
      </c>
      <c r="M23" s="1">
        <v>0</v>
      </c>
      <c r="N23" s="1"/>
      <c r="T23" s="1"/>
      <c r="U23" s="1"/>
      <c r="V23" s="1"/>
      <c r="W23" s="1"/>
      <c r="X23" s="1"/>
      <c r="Y23" s="1"/>
      <c r="Z23" s="1"/>
    </row>
    <row r="24" spans="1:26" ht="15.75" customHeight="1">
      <c r="A24" s="10" t="s">
        <v>252</v>
      </c>
      <c r="B24" s="13" t="s">
        <v>253</v>
      </c>
      <c r="C24" s="10" t="s">
        <v>197</v>
      </c>
      <c r="D24" s="10" t="str">
        <f t="shared" si="0"/>
        <v>ILAVE / SAN CRISTOBAL</v>
      </c>
      <c r="E24" s="10" t="s">
        <v>193</v>
      </c>
      <c r="F24" s="10" t="s">
        <v>254</v>
      </c>
      <c r="G24" s="14">
        <v>4</v>
      </c>
      <c r="H24" s="1">
        <v>3</v>
      </c>
      <c r="I24" s="1">
        <v>2</v>
      </c>
      <c r="J24" s="1">
        <v>1</v>
      </c>
      <c r="K24" s="1">
        <v>0</v>
      </c>
      <c r="L24" s="1">
        <v>1</v>
      </c>
      <c r="M24" s="1">
        <v>0</v>
      </c>
      <c r="N24" s="1"/>
      <c r="T24" s="1"/>
      <c r="U24" s="1"/>
      <c r="V24" s="1"/>
      <c r="W24" s="1"/>
      <c r="X24" s="1"/>
      <c r="Y24" s="1"/>
      <c r="Z24" s="1"/>
    </row>
    <row r="25" spans="1:26" ht="15.75" customHeight="1">
      <c r="A25" s="10" t="s">
        <v>255</v>
      </c>
      <c r="B25" s="13" t="s">
        <v>256</v>
      </c>
      <c r="C25" s="10" t="s">
        <v>197</v>
      </c>
      <c r="D25" s="10" t="str">
        <f t="shared" si="0"/>
        <v>ILAVE / CHUCARAYA</v>
      </c>
      <c r="E25" s="10" t="s">
        <v>193</v>
      </c>
      <c r="F25" s="10" t="s">
        <v>257</v>
      </c>
      <c r="G25" s="14">
        <v>2</v>
      </c>
      <c r="H25" s="1">
        <v>2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/>
      <c r="T25" s="1"/>
      <c r="U25" s="1"/>
      <c r="V25" s="1"/>
      <c r="W25" s="1"/>
      <c r="X25" s="1"/>
      <c r="Y25" s="1"/>
      <c r="Z25" s="1"/>
    </row>
    <row r="26" spans="1:26" ht="15.75" customHeight="1">
      <c r="A26" s="10" t="s">
        <v>258</v>
      </c>
      <c r="B26" s="13" t="s">
        <v>259</v>
      </c>
      <c r="C26" s="10" t="s">
        <v>197</v>
      </c>
      <c r="D26" s="10" t="str">
        <f t="shared" si="0"/>
        <v>ILAVE / ULLACACHI</v>
      </c>
      <c r="E26" s="10" t="s">
        <v>193</v>
      </c>
      <c r="F26" s="10" t="s">
        <v>260</v>
      </c>
      <c r="G26" s="14">
        <v>1</v>
      </c>
      <c r="H26" s="1">
        <v>1</v>
      </c>
      <c r="I26" s="1">
        <v>1</v>
      </c>
      <c r="J26" s="1">
        <v>0</v>
      </c>
      <c r="K26" s="1">
        <v>0</v>
      </c>
      <c r="L26" s="1">
        <v>0</v>
      </c>
      <c r="M26" s="1">
        <v>0</v>
      </c>
      <c r="N26" s="1"/>
      <c r="T26" s="1"/>
      <c r="U26" s="1"/>
      <c r="V26" s="1"/>
      <c r="W26" s="1"/>
      <c r="X26" s="1"/>
      <c r="Y26" s="1"/>
      <c r="Z26" s="1"/>
    </row>
    <row r="27" spans="1:26" ht="15.75" customHeight="1">
      <c r="A27" s="10" t="s">
        <v>261</v>
      </c>
      <c r="B27" s="13" t="s">
        <v>262</v>
      </c>
      <c r="C27" s="10" t="s">
        <v>197</v>
      </c>
      <c r="D27" s="10" t="str">
        <f t="shared" si="0"/>
        <v>PILCUYO / SARAPI ARROYO</v>
      </c>
      <c r="E27" s="10" t="s">
        <v>200</v>
      </c>
      <c r="F27" s="10" t="s">
        <v>263</v>
      </c>
      <c r="G27" s="14">
        <v>1</v>
      </c>
      <c r="H27" s="1">
        <v>1</v>
      </c>
      <c r="I27" s="1">
        <v>0</v>
      </c>
      <c r="J27" s="1">
        <v>1</v>
      </c>
      <c r="K27" s="1">
        <v>0</v>
      </c>
      <c r="L27" s="1">
        <v>0</v>
      </c>
      <c r="M27" s="1">
        <v>0</v>
      </c>
      <c r="N27" s="1"/>
      <c r="T27" s="1"/>
      <c r="U27" s="1"/>
      <c r="V27" s="1"/>
      <c r="W27" s="1"/>
      <c r="X27" s="1"/>
      <c r="Y27" s="1"/>
      <c r="Z27" s="1"/>
    </row>
    <row r="28" spans="1:26" ht="15.75" customHeight="1">
      <c r="A28" s="10" t="s">
        <v>264</v>
      </c>
      <c r="B28" s="13" t="s">
        <v>265</v>
      </c>
      <c r="C28" s="10" t="s">
        <v>197</v>
      </c>
      <c r="D28" s="10" t="str">
        <f t="shared" si="0"/>
        <v>PILCUYO / ACCASO</v>
      </c>
      <c r="E28" s="10" t="s">
        <v>200</v>
      </c>
      <c r="F28" s="10" t="s">
        <v>266</v>
      </c>
      <c r="G28" s="14">
        <v>3</v>
      </c>
      <c r="H28" s="1">
        <v>2</v>
      </c>
      <c r="I28" s="1">
        <v>1</v>
      </c>
      <c r="J28" s="1">
        <v>1</v>
      </c>
      <c r="K28" s="1">
        <v>0</v>
      </c>
      <c r="L28" s="1">
        <v>0</v>
      </c>
      <c r="M28" s="1">
        <v>1</v>
      </c>
      <c r="N28" s="1"/>
      <c r="T28" s="1"/>
      <c r="U28" s="1"/>
      <c r="V28" s="1"/>
      <c r="W28" s="1"/>
      <c r="X28" s="1"/>
      <c r="Y28" s="1"/>
      <c r="Z28" s="1"/>
    </row>
    <row r="29" spans="1:26" ht="15.75" customHeight="1">
      <c r="A29" s="10" t="s">
        <v>267</v>
      </c>
      <c r="B29" s="13" t="s">
        <v>268</v>
      </c>
      <c r="C29" s="10" t="s">
        <v>197</v>
      </c>
      <c r="D29" s="10" t="str">
        <f t="shared" si="0"/>
        <v>ILAVE / CHECCA</v>
      </c>
      <c r="E29" s="10" t="s">
        <v>193</v>
      </c>
      <c r="F29" s="10" t="s">
        <v>269</v>
      </c>
      <c r="G29" s="14">
        <v>1</v>
      </c>
      <c r="H29" s="1">
        <v>1</v>
      </c>
      <c r="I29" s="1">
        <v>1</v>
      </c>
      <c r="J29" s="1">
        <v>0</v>
      </c>
      <c r="K29" s="1">
        <v>0</v>
      </c>
      <c r="L29" s="1">
        <v>0</v>
      </c>
      <c r="M29" s="1">
        <v>0</v>
      </c>
      <c r="N29" s="1"/>
      <c r="T29" s="1"/>
      <c r="U29" s="1"/>
      <c r="V29" s="1"/>
      <c r="W29" s="1"/>
      <c r="X29" s="1"/>
      <c r="Y29" s="1"/>
      <c r="Z29" s="1"/>
    </row>
    <row r="30" spans="1:26" ht="15.75" customHeight="1">
      <c r="A30" s="10" t="s">
        <v>270</v>
      </c>
      <c r="B30" s="13" t="s">
        <v>271</v>
      </c>
      <c r="C30" s="10" t="s">
        <v>197</v>
      </c>
      <c r="D30" s="10" t="str">
        <f t="shared" si="0"/>
        <v>PILCUYO / MARCOLLO</v>
      </c>
      <c r="E30" s="10" t="s">
        <v>200</v>
      </c>
      <c r="F30" s="10" t="s">
        <v>272</v>
      </c>
      <c r="G30" s="14">
        <v>2</v>
      </c>
      <c r="H30" s="1">
        <v>1</v>
      </c>
      <c r="I30" s="1">
        <v>1</v>
      </c>
      <c r="J30" s="1">
        <v>0</v>
      </c>
      <c r="K30" s="1">
        <v>0</v>
      </c>
      <c r="L30" s="1">
        <v>0</v>
      </c>
      <c r="M30" s="1">
        <v>1</v>
      </c>
      <c r="N30" s="1"/>
      <c r="T30" s="1"/>
      <c r="U30" s="1"/>
      <c r="V30" s="1"/>
      <c r="W30" s="1"/>
      <c r="X30" s="1"/>
      <c r="Y30" s="1"/>
      <c r="Z30" s="1"/>
    </row>
    <row r="31" spans="1:26" ht="15.75" customHeight="1">
      <c r="A31" s="10" t="s">
        <v>273</v>
      </c>
      <c r="B31" s="13" t="s">
        <v>274</v>
      </c>
      <c r="C31" s="10" t="s">
        <v>197</v>
      </c>
      <c r="D31" s="10" t="str">
        <f t="shared" si="0"/>
        <v>ILAVE / SANTA BARBARA</v>
      </c>
      <c r="E31" s="10" t="s">
        <v>193</v>
      </c>
      <c r="F31" s="10" t="s">
        <v>275</v>
      </c>
      <c r="G31" s="14">
        <v>8</v>
      </c>
      <c r="H31" s="1">
        <v>4</v>
      </c>
      <c r="I31" s="1">
        <v>3</v>
      </c>
      <c r="J31" s="1">
        <v>1</v>
      </c>
      <c r="K31" s="1">
        <v>1</v>
      </c>
      <c r="L31" s="1">
        <v>2</v>
      </c>
      <c r="M31" s="1">
        <v>1</v>
      </c>
      <c r="N31" s="1"/>
      <c r="T31" s="1"/>
      <c r="U31" s="1"/>
      <c r="V31" s="1"/>
      <c r="W31" s="1"/>
      <c r="X31" s="1"/>
      <c r="Y31" s="1"/>
      <c r="Z31" s="1"/>
    </row>
    <row r="32" spans="1:26" ht="15.75" customHeight="1">
      <c r="A32" s="10" t="s">
        <v>276</v>
      </c>
      <c r="B32" s="13" t="s">
        <v>277</v>
      </c>
      <c r="C32" s="10" t="s">
        <v>197</v>
      </c>
      <c r="D32" s="10" t="str">
        <f t="shared" si="0"/>
        <v>ILAVE / BELLAVISTA</v>
      </c>
      <c r="E32" s="10" t="s">
        <v>193</v>
      </c>
      <c r="F32" s="10" t="s">
        <v>198</v>
      </c>
      <c r="G32" s="14">
        <v>8</v>
      </c>
      <c r="H32" s="1">
        <v>4</v>
      </c>
      <c r="I32" s="1">
        <v>2</v>
      </c>
      <c r="J32" s="1">
        <v>2</v>
      </c>
      <c r="K32" s="1">
        <v>1</v>
      </c>
      <c r="L32" s="1">
        <v>2</v>
      </c>
      <c r="M32" s="1">
        <v>1</v>
      </c>
      <c r="N32" s="1"/>
      <c r="T32" s="1"/>
      <c r="U32" s="1"/>
      <c r="V32" s="1"/>
      <c r="W32" s="1"/>
      <c r="X32" s="1"/>
      <c r="Y32" s="1"/>
      <c r="Z32" s="1"/>
    </row>
    <row r="33" spans="1:26" ht="15.75" customHeight="1">
      <c r="A33" s="10" t="s">
        <v>278</v>
      </c>
      <c r="B33" s="13" t="s">
        <v>279</v>
      </c>
      <c r="C33" s="10" t="s">
        <v>197</v>
      </c>
      <c r="D33" s="10" t="str">
        <f t="shared" si="0"/>
        <v>ILAVE / ILAVE</v>
      </c>
      <c r="E33" s="10" t="s">
        <v>193</v>
      </c>
      <c r="F33" s="10" t="s">
        <v>193</v>
      </c>
      <c r="G33" s="14">
        <v>4</v>
      </c>
      <c r="H33" s="1">
        <v>3</v>
      </c>
      <c r="I33" s="1">
        <v>0</v>
      </c>
      <c r="J33" s="1">
        <v>3</v>
      </c>
      <c r="K33" s="1">
        <v>0</v>
      </c>
      <c r="L33" s="1">
        <v>1</v>
      </c>
      <c r="M33" s="1">
        <v>0</v>
      </c>
      <c r="N33" s="1"/>
      <c r="T33" s="1"/>
      <c r="U33" s="1"/>
      <c r="V33" s="1"/>
      <c r="W33" s="1"/>
      <c r="X33" s="1"/>
      <c r="Y33" s="1"/>
      <c r="Z33" s="1"/>
    </row>
    <row r="34" spans="1:26" ht="15.75" customHeight="1">
      <c r="A34" s="10" t="s">
        <v>280</v>
      </c>
      <c r="B34" s="13" t="s">
        <v>281</v>
      </c>
      <c r="C34" s="10" t="s">
        <v>197</v>
      </c>
      <c r="D34" s="10" t="str">
        <f t="shared" si="0"/>
        <v>ILAVE / ANCOAMAYA</v>
      </c>
      <c r="E34" s="10" t="s">
        <v>193</v>
      </c>
      <c r="F34" s="10" t="s">
        <v>282</v>
      </c>
      <c r="G34" s="14">
        <v>1</v>
      </c>
      <c r="H34" s="1">
        <v>1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/>
      <c r="T34" s="1"/>
      <c r="U34" s="1"/>
      <c r="V34" s="1"/>
      <c r="W34" s="1"/>
      <c r="X34" s="1"/>
      <c r="Y34" s="1"/>
      <c r="Z34" s="1"/>
    </row>
    <row r="35" spans="1:26" ht="15.75" customHeight="1">
      <c r="A35" s="10" t="s">
        <v>283</v>
      </c>
      <c r="B35" s="13" t="s">
        <v>284</v>
      </c>
      <c r="C35" s="10" t="s">
        <v>197</v>
      </c>
      <c r="D35" s="10" t="str">
        <f t="shared" si="0"/>
        <v>ILAVE / CALLATA</v>
      </c>
      <c r="E35" s="10" t="s">
        <v>193</v>
      </c>
      <c r="F35" s="10" t="s">
        <v>285</v>
      </c>
      <c r="G35" s="14">
        <v>1</v>
      </c>
      <c r="H35" s="1">
        <v>1</v>
      </c>
      <c r="I35" s="1">
        <v>1</v>
      </c>
      <c r="J35" s="1">
        <v>0</v>
      </c>
      <c r="K35" s="1">
        <v>0</v>
      </c>
      <c r="L35" s="1">
        <v>0</v>
      </c>
      <c r="M35" s="1">
        <v>0</v>
      </c>
      <c r="N35" s="1"/>
      <c r="T35" s="1"/>
      <c r="U35" s="1"/>
      <c r="V35" s="1"/>
      <c r="W35" s="1"/>
      <c r="X35" s="1"/>
      <c r="Y35" s="1"/>
      <c r="Z35" s="1"/>
    </row>
    <row r="36" spans="1:26" ht="15.75" customHeight="1">
      <c r="A36" s="10" t="s">
        <v>286</v>
      </c>
      <c r="B36" s="13" t="s">
        <v>287</v>
      </c>
      <c r="C36" s="10" t="s">
        <v>197</v>
      </c>
      <c r="D36" s="10" t="str">
        <f t="shared" si="0"/>
        <v>ILAVE / CANGALLI ACHANTUYO</v>
      </c>
      <c r="E36" s="10" t="s">
        <v>193</v>
      </c>
      <c r="F36" s="10" t="s">
        <v>288</v>
      </c>
      <c r="G36" s="14">
        <v>1</v>
      </c>
      <c r="H36" s="1">
        <v>1</v>
      </c>
      <c r="I36" s="1">
        <v>1</v>
      </c>
      <c r="J36" s="1">
        <v>0</v>
      </c>
      <c r="K36" s="1">
        <v>0</v>
      </c>
      <c r="L36" s="1">
        <v>0</v>
      </c>
      <c r="M36" s="1">
        <v>0</v>
      </c>
      <c r="N36" s="1"/>
      <c r="T36" s="1"/>
      <c r="U36" s="1"/>
      <c r="V36" s="1"/>
      <c r="W36" s="1"/>
      <c r="X36" s="1"/>
      <c r="Y36" s="1"/>
      <c r="Z36" s="1"/>
    </row>
    <row r="37" spans="1:26" ht="15.75" customHeight="1">
      <c r="A37" s="10" t="s">
        <v>289</v>
      </c>
      <c r="B37" s="13" t="s">
        <v>290</v>
      </c>
      <c r="C37" s="10" t="s">
        <v>197</v>
      </c>
      <c r="D37" s="10" t="str">
        <f t="shared" si="0"/>
        <v>CAPAZO / CAPASO</v>
      </c>
      <c r="E37" s="10" t="s">
        <v>291</v>
      </c>
      <c r="F37" s="10" t="s">
        <v>292</v>
      </c>
      <c r="G37" s="14">
        <v>1</v>
      </c>
      <c r="H37" s="1">
        <v>1</v>
      </c>
      <c r="I37" s="1">
        <v>0</v>
      </c>
      <c r="J37" s="1">
        <v>1</v>
      </c>
      <c r="K37" s="1">
        <v>0</v>
      </c>
      <c r="L37" s="1">
        <v>0</v>
      </c>
      <c r="M37" s="1">
        <v>0</v>
      </c>
      <c r="N37" s="1"/>
      <c r="T37" s="1"/>
      <c r="U37" s="1"/>
      <c r="V37" s="1"/>
      <c r="W37" s="1"/>
      <c r="X37" s="1"/>
      <c r="Y37" s="1"/>
      <c r="Z37" s="1"/>
    </row>
    <row r="38" spans="1:26" ht="15.75" customHeight="1">
      <c r="A38" s="10" t="s">
        <v>293</v>
      </c>
      <c r="B38" s="13" t="s">
        <v>294</v>
      </c>
      <c r="C38" s="10" t="s">
        <v>197</v>
      </c>
      <c r="D38" s="10" t="str">
        <f t="shared" si="0"/>
        <v>ILAVE / CATAMURO II</v>
      </c>
      <c r="E38" s="10" t="s">
        <v>193</v>
      </c>
      <c r="F38" s="10" t="s">
        <v>295</v>
      </c>
      <c r="G38" s="14">
        <v>1</v>
      </c>
      <c r="H38" s="1">
        <v>1</v>
      </c>
      <c r="I38" s="1">
        <v>1</v>
      </c>
      <c r="J38" s="1">
        <v>0</v>
      </c>
      <c r="K38" s="1">
        <v>0</v>
      </c>
      <c r="L38" s="1">
        <v>0</v>
      </c>
      <c r="M38" s="1">
        <v>0</v>
      </c>
      <c r="N38" s="1"/>
      <c r="T38" s="1"/>
      <c r="U38" s="1"/>
      <c r="V38" s="1"/>
      <c r="W38" s="1"/>
      <c r="X38" s="1"/>
      <c r="Y38" s="1"/>
      <c r="Z38" s="1"/>
    </row>
    <row r="39" spans="1:26" ht="15.75" customHeight="1">
      <c r="A39" s="10" t="s">
        <v>296</v>
      </c>
      <c r="B39" s="13" t="s">
        <v>297</v>
      </c>
      <c r="C39" s="10" t="s">
        <v>197</v>
      </c>
      <c r="D39" s="10" t="str">
        <f t="shared" si="0"/>
        <v>ILAVE / CHIJUYO COPAPUJO</v>
      </c>
      <c r="E39" s="10" t="s">
        <v>193</v>
      </c>
      <c r="F39" s="10" t="s">
        <v>298</v>
      </c>
      <c r="G39" s="14">
        <v>1</v>
      </c>
      <c r="H39" s="1">
        <v>1</v>
      </c>
      <c r="I39" s="1">
        <v>1</v>
      </c>
      <c r="J39" s="1">
        <v>0</v>
      </c>
      <c r="K39" s="1">
        <v>0</v>
      </c>
      <c r="L39" s="1">
        <v>0</v>
      </c>
      <c r="M39" s="1">
        <v>0</v>
      </c>
      <c r="N39" s="1"/>
      <c r="T39" s="1"/>
      <c r="U39" s="1"/>
      <c r="V39" s="1"/>
      <c r="W39" s="1"/>
      <c r="X39" s="1"/>
      <c r="Y39" s="1"/>
      <c r="Z39" s="1"/>
    </row>
    <row r="40" spans="1:26" ht="15.75" customHeight="1">
      <c r="A40" s="10" t="s">
        <v>299</v>
      </c>
      <c r="B40" s="13" t="s">
        <v>300</v>
      </c>
      <c r="C40" s="10" t="s">
        <v>197</v>
      </c>
      <c r="D40" s="10" t="str">
        <f t="shared" si="0"/>
        <v>ILAVE / CHURO MAQUERA</v>
      </c>
      <c r="E40" s="10" t="s">
        <v>193</v>
      </c>
      <c r="F40" s="10" t="s">
        <v>301</v>
      </c>
      <c r="G40" s="14">
        <v>2</v>
      </c>
      <c r="H40" s="1">
        <v>2</v>
      </c>
      <c r="I40" s="1">
        <v>1</v>
      </c>
      <c r="J40" s="1">
        <v>1</v>
      </c>
      <c r="K40" s="1">
        <v>0</v>
      </c>
      <c r="L40" s="1">
        <v>0</v>
      </c>
      <c r="M40" s="1">
        <v>0</v>
      </c>
      <c r="N40" s="1"/>
      <c r="T40" s="1"/>
      <c r="U40" s="1"/>
      <c r="V40" s="1"/>
      <c r="W40" s="1"/>
      <c r="X40" s="1"/>
      <c r="Y40" s="1"/>
      <c r="Z40" s="1"/>
    </row>
    <row r="41" spans="1:26" ht="15.75" customHeight="1">
      <c r="A41" s="10" t="s">
        <v>302</v>
      </c>
      <c r="B41" s="13" t="s">
        <v>303</v>
      </c>
      <c r="C41" s="10" t="s">
        <v>197</v>
      </c>
      <c r="D41" s="10" t="str">
        <f t="shared" si="0"/>
        <v>ILAVE / OCOÑA</v>
      </c>
      <c r="E41" s="10" t="s">
        <v>193</v>
      </c>
      <c r="F41" s="10" t="s">
        <v>304</v>
      </c>
      <c r="G41" s="14">
        <v>1</v>
      </c>
      <c r="H41" s="1">
        <v>1</v>
      </c>
      <c r="I41" s="1">
        <v>0</v>
      </c>
      <c r="J41" s="1">
        <v>1</v>
      </c>
      <c r="K41" s="1">
        <v>0</v>
      </c>
      <c r="L41" s="1">
        <v>0</v>
      </c>
      <c r="M41" s="1">
        <v>0</v>
      </c>
      <c r="N41" s="1"/>
      <c r="T41" s="1"/>
      <c r="U41" s="1"/>
      <c r="V41" s="1"/>
      <c r="W41" s="1"/>
      <c r="X41" s="1"/>
      <c r="Y41" s="1"/>
      <c r="Z41" s="1"/>
    </row>
    <row r="42" spans="1:26" ht="15.75" customHeight="1">
      <c r="A42" s="10" t="s">
        <v>305</v>
      </c>
      <c r="B42" s="13" t="s">
        <v>306</v>
      </c>
      <c r="C42" s="10" t="s">
        <v>197</v>
      </c>
      <c r="D42" s="10" t="str">
        <f t="shared" si="0"/>
        <v>ILAVE / PHARATA COPANI</v>
      </c>
      <c r="E42" s="10" t="s">
        <v>193</v>
      </c>
      <c r="F42" s="10" t="s">
        <v>307</v>
      </c>
      <c r="G42" s="14">
        <v>1</v>
      </c>
      <c r="H42" s="1">
        <v>1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/>
      <c r="T42" s="1"/>
      <c r="U42" s="1"/>
      <c r="V42" s="1"/>
      <c r="W42" s="1"/>
      <c r="X42" s="1"/>
      <c r="Y42" s="1"/>
      <c r="Z42" s="1"/>
    </row>
    <row r="43" spans="1:26" ht="15.75" customHeight="1">
      <c r="A43" s="10" t="s">
        <v>308</v>
      </c>
      <c r="B43" s="13" t="s">
        <v>309</v>
      </c>
      <c r="C43" s="10" t="s">
        <v>197</v>
      </c>
      <c r="D43" s="10" t="str">
        <f t="shared" si="0"/>
        <v>PILCUYO / PUCARA</v>
      </c>
      <c r="E43" s="10" t="s">
        <v>200</v>
      </c>
      <c r="F43" s="10" t="s">
        <v>310</v>
      </c>
      <c r="G43" s="14">
        <v>1</v>
      </c>
      <c r="H43" s="1">
        <v>1</v>
      </c>
      <c r="I43" s="1">
        <v>1</v>
      </c>
      <c r="J43" s="1">
        <v>0</v>
      </c>
      <c r="K43" s="1">
        <v>0</v>
      </c>
      <c r="L43" s="1">
        <v>0</v>
      </c>
      <c r="M43" s="1">
        <v>0</v>
      </c>
      <c r="N43" s="1"/>
      <c r="T43" s="1"/>
      <c r="U43" s="1"/>
      <c r="V43" s="1"/>
      <c r="W43" s="1"/>
      <c r="X43" s="1"/>
      <c r="Y43" s="1"/>
      <c r="Z43" s="1"/>
    </row>
    <row r="44" spans="1:26" ht="15.75" customHeight="1">
      <c r="A44" s="10" t="s">
        <v>311</v>
      </c>
      <c r="B44" s="13" t="s">
        <v>312</v>
      </c>
      <c r="C44" s="10" t="s">
        <v>197</v>
      </c>
      <c r="D44" s="10" t="str">
        <f t="shared" si="0"/>
        <v>PILCUYO / SACARI TITICACHI</v>
      </c>
      <c r="E44" s="10" t="s">
        <v>200</v>
      </c>
      <c r="F44" s="10" t="s">
        <v>313</v>
      </c>
      <c r="G44" s="14">
        <v>1</v>
      </c>
      <c r="H44" s="1">
        <v>1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/>
      <c r="T44" s="1"/>
      <c r="U44" s="1"/>
      <c r="V44" s="1"/>
      <c r="W44" s="1"/>
      <c r="X44" s="1"/>
      <c r="Y44" s="1"/>
      <c r="Z44" s="1"/>
    </row>
    <row r="45" spans="1:26" ht="15.75" customHeight="1">
      <c r="A45" s="10" t="s">
        <v>314</v>
      </c>
      <c r="B45" s="13" t="s">
        <v>315</v>
      </c>
      <c r="C45" s="10" t="s">
        <v>197</v>
      </c>
      <c r="D45" s="10" t="str">
        <f t="shared" si="0"/>
        <v>ILAVE / URANI</v>
      </c>
      <c r="E45" s="10" t="s">
        <v>193</v>
      </c>
      <c r="F45" s="10" t="s">
        <v>316</v>
      </c>
      <c r="G45" s="14">
        <v>1</v>
      </c>
      <c r="H45" s="1">
        <v>1</v>
      </c>
      <c r="I45" s="1">
        <v>0</v>
      </c>
      <c r="J45" s="1">
        <v>1</v>
      </c>
      <c r="K45" s="1">
        <v>0</v>
      </c>
      <c r="L45" s="1">
        <v>0</v>
      </c>
      <c r="M45" s="1">
        <v>0</v>
      </c>
      <c r="N45" s="1"/>
      <c r="T45" s="1"/>
      <c r="U45" s="1"/>
      <c r="V45" s="1"/>
      <c r="W45" s="1"/>
      <c r="X45" s="1"/>
      <c r="Y45" s="1"/>
      <c r="Z45" s="1"/>
    </row>
    <row r="46" spans="1:26" ht="15.75" customHeight="1">
      <c r="A46" s="10" t="s">
        <v>317</v>
      </c>
      <c r="B46" s="13" t="s">
        <v>318</v>
      </c>
      <c r="C46" s="10" t="s">
        <v>197</v>
      </c>
      <c r="D46" s="10" t="str">
        <f t="shared" si="0"/>
        <v>PILCUYO / CACHIPUCARA</v>
      </c>
      <c r="E46" s="10" t="s">
        <v>200</v>
      </c>
      <c r="F46" s="10" t="s">
        <v>319</v>
      </c>
      <c r="G46" s="14">
        <v>1</v>
      </c>
      <c r="H46" s="1">
        <v>1</v>
      </c>
      <c r="I46" s="1">
        <v>0</v>
      </c>
      <c r="J46" s="1">
        <v>1</v>
      </c>
      <c r="K46" s="1">
        <v>0</v>
      </c>
      <c r="L46" s="1">
        <v>0</v>
      </c>
      <c r="M46" s="1">
        <v>0</v>
      </c>
      <c r="N46" s="1"/>
      <c r="T46" s="1"/>
      <c r="U46" s="1"/>
      <c r="V46" s="1"/>
      <c r="W46" s="1"/>
      <c r="X46" s="1"/>
      <c r="Y46" s="1"/>
      <c r="Z46" s="1"/>
    </row>
    <row r="47" spans="1:26" ht="15.75" customHeight="1">
      <c r="A47" s="10" t="s">
        <v>320</v>
      </c>
      <c r="B47" s="13" t="s">
        <v>321</v>
      </c>
      <c r="C47" s="10" t="s">
        <v>197</v>
      </c>
      <c r="D47" s="10" t="str">
        <f t="shared" si="0"/>
        <v>ILAVE / JACHOCCO HUARACCO</v>
      </c>
      <c r="E47" s="10" t="s">
        <v>193</v>
      </c>
      <c r="F47" s="10" t="s">
        <v>322</v>
      </c>
      <c r="G47" s="14">
        <v>4</v>
      </c>
      <c r="H47" s="1">
        <v>3</v>
      </c>
      <c r="I47" s="1">
        <v>0</v>
      </c>
      <c r="J47" s="1">
        <v>3</v>
      </c>
      <c r="K47" s="1">
        <v>0</v>
      </c>
      <c r="L47" s="1">
        <v>1</v>
      </c>
      <c r="M47" s="1">
        <v>0</v>
      </c>
      <c r="N47" s="1"/>
      <c r="T47" s="1"/>
      <c r="U47" s="1"/>
      <c r="V47" s="1"/>
      <c r="W47" s="1"/>
      <c r="X47" s="1"/>
      <c r="Y47" s="1"/>
      <c r="Z47" s="1"/>
    </row>
    <row r="48" spans="1:26" ht="15.75" customHeight="1">
      <c r="A48" s="10" t="s">
        <v>323</v>
      </c>
      <c r="B48" s="13" t="s">
        <v>324</v>
      </c>
      <c r="C48" s="10" t="s">
        <v>197</v>
      </c>
      <c r="D48" s="10" t="str">
        <f t="shared" si="0"/>
        <v>ILAVE / LACAYA</v>
      </c>
      <c r="E48" s="10" t="s">
        <v>193</v>
      </c>
      <c r="F48" s="10" t="s">
        <v>325</v>
      </c>
      <c r="G48" s="14">
        <v>1</v>
      </c>
      <c r="H48" s="1">
        <v>1</v>
      </c>
      <c r="I48" s="1">
        <v>1</v>
      </c>
      <c r="J48" s="1">
        <v>0</v>
      </c>
      <c r="K48" s="1">
        <v>0</v>
      </c>
      <c r="L48" s="1">
        <v>0</v>
      </c>
      <c r="M48" s="1">
        <v>0</v>
      </c>
      <c r="N48" s="1"/>
      <c r="T48" s="1"/>
      <c r="U48" s="1"/>
      <c r="V48" s="1"/>
      <c r="W48" s="1"/>
      <c r="X48" s="1"/>
      <c r="Y48" s="1"/>
      <c r="Z48" s="1"/>
    </row>
    <row r="49" spans="1:26" ht="15.75" customHeight="1">
      <c r="A49" s="10" t="s">
        <v>326</v>
      </c>
      <c r="B49" s="13" t="s">
        <v>327</v>
      </c>
      <c r="C49" s="10" t="s">
        <v>197</v>
      </c>
      <c r="D49" s="10" t="str">
        <f t="shared" si="0"/>
        <v>ILAVE / PANTIHUECO</v>
      </c>
      <c r="E49" s="10" t="s">
        <v>193</v>
      </c>
      <c r="F49" s="10" t="s">
        <v>328</v>
      </c>
      <c r="G49" s="14">
        <v>1</v>
      </c>
      <c r="H49" s="1">
        <v>1</v>
      </c>
      <c r="I49" s="1">
        <v>1</v>
      </c>
      <c r="J49" s="1">
        <v>0</v>
      </c>
      <c r="K49" s="1">
        <v>0</v>
      </c>
      <c r="L49" s="1">
        <v>0</v>
      </c>
      <c r="M49" s="1">
        <v>0</v>
      </c>
      <c r="N49" s="1"/>
      <c r="T49" s="1"/>
      <c r="U49" s="1"/>
      <c r="V49" s="1"/>
      <c r="W49" s="1"/>
      <c r="X49" s="1"/>
      <c r="Y49" s="1"/>
      <c r="Z49" s="1"/>
    </row>
    <row r="50" spans="1:26" ht="15.75" customHeight="1">
      <c r="A50" s="10" t="s">
        <v>329</v>
      </c>
      <c r="B50" s="13" t="s">
        <v>330</v>
      </c>
      <c r="C50" s="10" t="s">
        <v>197</v>
      </c>
      <c r="D50" s="10" t="str">
        <f t="shared" si="0"/>
        <v>ILAVE / POQUICHILLA</v>
      </c>
      <c r="E50" s="10" t="s">
        <v>193</v>
      </c>
      <c r="F50" s="10" t="s">
        <v>331</v>
      </c>
      <c r="G50" s="14">
        <v>1</v>
      </c>
      <c r="H50" s="1">
        <v>1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/>
      <c r="T50" s="1"/>
      <c r="U50" s="1"/>
      <c r="V50" s="1"/>
      <c r="W50" s="1"/>
      <c r="X50" s="1"/>
      <c r="Y50" s="1"/>
      <c r="Z50" s="1"/>
    </row>
    <row r="51" spans="1:26" ht="15.75" customHeight="1">
      <c r="A51" s="10" t="s">
        <v>332</v>
      </c>
      <c r="B51" s="13">
        <v>711</v>
      </c>
      <c r="C51" s="10" t="s">
        <v>197</v>
      </c>
      <c r="D51" s="10" t="str">
        <f t="shared" si="0"/>
        <v>ILAVE / ROSACANI</v>
      </c>
      <c r="E51" s="10" t="s">
        <v>193</v>
      </c>
      <c r="F51" s="10" t="s">
        <v>333</v>
      </c>
      <c r="G51" s="14">
        <v>2</v>
      </c>
      <c r="H51" s="1">
        <v>2</v>
      </c>
      <c r="I51" s="1">
        <v>0</v>
      </c>
      <c r="J51" s="1">
        <v>2</v>
      </c>
      <c r="K51" s="1">
        <v>0</v>
      </c>
      <c r="L51" s="1">
        <v>0</v>
      </c>
      <c r="M51" s="1">
        <v>0</v>
      </c>
      <c r="N51" s="1"/>
      <c r="T51" s="1"/>
      <c r="U51" s="1"/>
      <c r="V51" s="1"/>
      <c r="W51" s="1"/>
      <c r="X51" s="1"/>
      <c r="Y51" s="1"/>
      <c r="Z51" s="1"/>
    </row>
    <row r="52" spans="1:26" ht="15.75" customHeight="1">
      <c r="A52" s="10" t="s">
        <v>334</v>
      </c>
      <c r="B52" s="13" t="s">
        <v>335</v>
      </c>
      <c r="C52" s="10" t="s">
        <v>197</v>
      </c>
      <c r="D52" s="10" t="str">
        <f t="shared" si="0"/>
        <v>ILAVE / SIRAYA</v>
      </c>
      <c r="E52" s="10" t="s">
        <v>193</v>
      </c>
      <c r="F52" s="10" t="s">
        <v>336</v>
      </c>
      <c r="G52" s="14">
        <v>2</v>
      </c>
      <c r="H52" s="1">
        <v>2</v>
      </c>
      <c r="I52" s="1">
        <v>0</v>
      </c>
      <c r="J52" s="1">
        <v>2</v>
      </c>
      <c r="K52" s="1">
        <v>0</v>
      </c>
      <c r="L52" s="1">
        <v>0</v>
      </c>
      <c r="M52" s="1">
        <v>0</v>
      </c>
      <c r="N52" s="1"/>
      <c r="T52" s="1"/>
      <c r="U52" s="1"/>
      <c r="V52" s="1"/>
      <c r="W52" s="1"/>
      <c r="X52" s="1"/>
      <c r="Y52" s="1"/>
      <c r="Z52" s="1"/>
    </row>
    <row r="53" spans="1:26" ht="15.75" customHeight="1">
      <c r="A53" s="10" t="s">
        <v>337</v>
      </c>
      <c r="B53" s="13" t="s">
        <v>338</v>
      </c>
      <c r="C53" s="10" t="s">
        <v>197</v>
      </c>
      <c r="D53" s="10" t="str">
        <f t="shared" si="0"/>
        <v>ILAVE / TANAPACA</v>
      </c>
      <c r="E53" s="10" t="s">
        <v>193</v>
      </c>
      <c r="F53" s="10" t="s">
        <v>339</v>
      </c>
      <c r="G53" s="14">
        <v>1</v>
      </c>
      <c r="H53" s="1">
        <v>1</v>
      </c>
      <c r="I53" s="1">
        <v>1</v>
      </c>
      <c r="J53" s="1">
        <v>0</v>
      </c>
      <c r="K53" s="1">
        <v>0</v>
      </c>
      <c r="L53" s="1">
        <v>0</v>
      </c>
      <c r="M53" s="1">
        <v>0</v>
      </c>
      <c r="N53" s="1"/>
      <c r="T53" s="1"/>
      <c r="U53" s="1"/>
      <c r="V53" s="1"/>
      <c r="W53" s="1"/>
      <c r="X53" s="1"/>
      <c r="Y53" s="1"/>
      <c r="Z53" s="1"/>
    </row>
    <row r="54" spans="1:26" ht="15.75" customHeight="1">
      <c r="A54" s="10" t="s">
        <v>340</v>
      </c>
      <c r="B54" s="13" t="s">
        <v>341</v>
      </c>
      <c r="C54" s="10" t="s">
        <v>197</v>
      </c>
      <c r="D54" s="10" t="str">
        <f t="shared" si="0"/>
        <v>ILAVE / LACACHI</v>
      </c>
      <c r="E54" s="10" t="s">
        <v>193</v>
      </c>
      <c r="F54" s="10" t="s">
        <v>342</v>
      </c>
      <c r="G54" s="14">
        <v>1</v>
      </c>
      <c r="H54" s="1">
        <v>1</v>
      </c>
      <c r="I54" s="1">
        <v>0</v>
      </c>
      <c r="J54" s="1">
        <v>1</v>
      </c>
      <c r="K54" s="1">
        <v>0</v>
      </c>
      <c r="L54" s="1">
        <v>0</v>
      </c>
      <c r="M54" s="1">
        <v>0</v>
      </c>
      <c r="N54" s="1"/>
      <c r="T54" s="1"/>
      <c r="U54" s="1"/>
      <c r="V54" s="1"/>
      <c r="W54" s="1"/>
      <c r="X54" s="1"/>
      <c r="Y54" s="1"/>
      <c r="Z54" s="1"/>
    </row>
    <row r="55" spans="1:26" ht="15.75" customHeight="1">
      <c r="A55" s="10" t="s">
        <v>343</v>
      </c>
      <c r="B55" s="13" t="s">
        <v>344</v>
      </c>
      <c r="C55" s="10" t="s">
        <v>197</v>
      </c>
      <c r="D55" s="10" t="str">
        <f t="shared" si="0"/>
        <v>ILAVE / PAJJCHA CCACCAPI</v>
      </c>
      <c r="E55" s="10" t="s">
        <v>193</v>
      </c>
      <c r="F55" s="10" t="s">
        <v>345</v>
      </c>
      <c r="G55" s="14">
        <v>1</v>
      </c>
      <c r="H55" s="1">
        <v>1</v>
      </c>
      <c r="I55" s="1">
        <v>1</v>
      </c>
      <c r="J55" s="1">
        <v>0</v>
      </c>
      <c r="K55" s="1">
        <v>0</v>
      </c>
      <c r="L55" s="1">
        <v>0</v>
      </c>
      <c r="M55" s="1">
        <v>0</v>
      </c>
      <c r="N55" s="1"/>
      <c r="T55" s="1"/>
      <c r="U55" s="1"/>
      <c r="V55" s="1"/>
      <c r="W55" s="1"/>
      <c r="X55" s="1"/>
      <c r="Y55" s="1"/>
      <c r="Z55" s="1"/>
    </row>
    <row r="56" spans="1:26" ht="15.75" customHeight="1">
      <c r="A56" s="10" t="s">
        <v>346</v>
      </c>
      <c r="B56" s="13" t="s">
        <v>347</v>
      </c>
      <c r="C56" s="10" t="s">
        <v>197</v>
      </c>
      <c r="D56" s="10" t="str">
        <f t="shared" si="0"/>
        <v>PILCUYO / PACCO BEBEDERO</v>
      </c>
      <c r="E56" s="10" t="s">
        <v>200</v>
      </c>
      <c r="F56" s="10" t="s">
        <v>348</v>
      </c>
      <c r="G56" s="14">
        <v>1</v>
      </c>
      <c r="H56" s="1">
        <v>1</v>
      </c>
      <c r="I56" s="1">
        <v>1</v>
      </c>
      <c r="J56" s="1">
        <v>0</v>
      </c>
      <c r="K56" s="1">
        <v>0</v>
      </c>
      <c r="L56" s="1">
        <v>0</v>
      </c>
      <c r="M56" s="1">
        <v>0</v>
      </c>
      <c r="N56" s="1"/>
      <c r="T56" s="1"/>
      <c r="U56" s="1"/>
      <c r="V56" s="1"/>
      <c r="W56" s="1"/>
      <c r="X56" s="1"/>
      <c r="Y56" s="1"/>
      <c r="Z56" s="1"/>
    </row>
    <row r="57" spans="1:26" ht="15.75" customHeight="1">
      <c r="A57" s="10" t="s">
        <v>349</v>
      </c>
      <c r="B57" s="13" t="s">
        <v>350</v>
      </c>
      <c r="C57" s="10" t="s">
        <v>197</v>
      </c>
      <c r="D57" s="10" t="str">
        <f t="shared" si="0"/>
        <v>ILAVE / COLLATA</v>
      </c>
      <c r="E57" s="10" t="s">
        <v>193</v>
      </c>
      <c r="F57" s="10" t="s">
        <v>351</v>
      </c>
      <c r="G57" s="14">
        <v>1</v>
      </c>
      <c r="H57" s="1">
        <v>1</v>
      </c>
      <c r="I57" s="1">
        <v>1</v>
      </c>
      <c r="J57" s="1">
        <v>0</v>
      </c>
      <c r="K57" s="1">
        <v>0</v>
      </c>
      <c r="L57" s="1">
        <v>0</v>
      </c>
      <c r="M57" s="1">
        <v>0</v>
      </c>
      <c r="N57" s="1"/>
      <c r="T57" s="1"/>
      <c r="U57" s="1"/>
      <c r="V57" s="1"/>
      <c r="W57" s="1"/>
      <c r="X57" s="1"/>
      <c r="Y57" s="1"/>
      <c r="Z57" s="1"/>
    </row>
    <row r="58" spans="1:26" ht="15.75" customHeight="1">
      <c r="A58" s="10" t="s">
        <v>352</v>
      </c>
      <c r="B58" s="13" t="s">
        <v>353</v>
      </c>
      <c r="C58" s="10" t="s">
        <v>197</v>
      </c>
      <c r="D58" s="10" t="str">
        <f t="shared" si="0"/>
        <v>ILAVE / HUANCARANI</v>
      </c>
      <c r="E58" s="10" t="s">
        <v>193</v>
      </c>
      <c r="F58" s="10" t="s">
        <v>354</v>
      </c>
      <c r="G58" s="14">
        <v>1</v>
      </c>
      <c r="H58" s="1">
        <v>1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/>
      <c r="T58" s="1"/>
      <c r="U58" s="1"/>
      <c r="V58" s="1"/>
      <c r="W58" s="1"/>
      <c r="X58" s="1"/>
      <c r="Y58" s="1"/>
      <c r="Z58" s="1"/>
    </row>
    <row r="59" spans="1:26" ht="15.75" customHeight="1">
      <c r="A59" s="10" t="s">
        <v>355</v>
      </c>
      <c r="B59" s="13" t="s">
        <v>356</v>
      </c>
      <c r="C59" s="10" t="s">
        <v>197</v>
      </c>
      <c r="D59" s="10" t="str">
        <f t="shared" si="0"/>
        <v>ILAVE / COLLOCO HUAYCHANI</v>
      </c>
      <c r="E59" s="10" t="s">
        <v>193</v>
      </c>
      <c r="F59" s="10" t="s">
        <v>357</v>
      </c>
      <c r="G59" s="14">
        <v>1</v>
      </c>
      <c r="H59" s="1">
        <v>1</v>
      </c>
      <c r="I59" s="1">
        <v>1</v>
      </c>
      <c r="J59" s="1">
        <v>0</v>
      </c>
      <c r="K59" s="1">
        <v>0</v>
      </c>
      <c r="L59" s="1">
        <v>0</v>
      </c>
      <c r="M59" s="1">
        <v>0</v>
      </c>
      <c r="N59" s="1"/>
      <c r="T59" s="1"/>
      <c r="U59" s="1"/>
      <c r="V59" s="1"/>
      <c r="W59" s="1"/>
      <c r="X59" s="1"/>
      <c r="Y59" s="1"/>
      <c r="Z59" s="1"/>
    </row>
    <row r="60" spans="1:26" ht="15.75" customHeight="1">
      <c r="A60" s="10" t="s">
        <v>358</v>
      </c>
      <c r="B60" s="13" t="s">
        <v>359</v>
      </c>
      <c r="C60" s="10" t="s">
        <v>197</v>
      </c>
      <c r="D60" s="10" t="str">
        <f t="shared" si="0"/>
        <v>SANTA ROSA / AYUPALCA</v>
      </c>
      <c r="E60" s="10" t="s">
        <v>204</v>
      </c>
      <c r="F60" s="10" t="s">
        <v>360</v>
      </c>
      <c r="G60" s="14">
        <v>1</v>
      </c>
      <c r="H60" s="1">
        <v>1</v>
      </c>
      <c r="I60" s="1">
        <v>0</v>
      </c>
      <c r="J60" s="1">
        <v>1</v>
      </c>
      <c r="K60" s="1">
        <v>0</v>
      </c>
      <c r="L60" s="1">
        <v>0</v>
      </c>
      <c r="M60" s="1">
        <v>0</v>
      </c>
      <c r="N60" s="1"/>
      <c r="T60" s="1"/>
      <c r="U60" s="1"/>
      <c r="V60" s="1"/>
      <c r="W60" s="1"/>
      <c r="X60" s="1"/>
      <c r="Y60" s="1"/>
      <c r="Z60" s="1"/>
    </row>
    <row r="61" spans="1:26" ht="15.75" customHeight="1">
      <c r="A61" s="10" t="s">
        <v>361</v>
      </c>
      <c r="B61" s="13" t="s">
        <v>362</v>
      </c>
      <c r="C61" s="10" t="s">
        <v>197</v>
      </c>
      <c r="D61" s="10" t="str">
        <f t="shared" si="0"/>
        <v>SANTA ROSA / SULCANACA</v>
      </c>
      <c r="E61" s="10" t="s">
        <v>204</v>
      </c>
      <c r="F61" s="10" t="s">
        <v>363</v>
      </c>
      <c r="G61" s="14">
        <v>1</v>
      </c>
      <c r="H61" s="1">
        <v>1</v>
      </c>
      <c r="I61" s="1">
        <v>0</v>
      </c>
      <c r="J61" s="1">
        <v>1</v>
      </c>
      <c r="K61" s="1">
        <v>0</v>
      </c>
      <c r="L61" s="1">
        <v>0</v>
      </c>
      <c r="M61" s="1">
        <v>0</v>
      </c>
      <c r="N61" s="1"/>
      <c r="T61" s="1"/>
      <c r="U61" s="1"/>
      <c r="V61" s="1"/>
      <c r="W61" s="1"/>
      <c r="X61" s="1"/>
      <c r="Y61" s="1"/>
      <c r="Z61" s="1"/>
    </row>
    <row r="62" spans="1:26" ht="15.75" customHeight="1">
      <c r="A62" s="10" t="s">
        <v>364</v>
      </c>
      <c r="B62" s="13" t="s">
        <v>365</v>
      </c>
      <c r="C62" s="10" t="s">
        <v>197</v>
      </c>
      <c r="D62" s="10" t="str">
        <f t="shared" si="0"/>
        <v>SANTA ROSA / MAZOCRUZ</v>
      </c>
      <c r="E62" s="10" t="s">
        <v>204</v>
      </c>
      <c r="F62" s="10" t="s">
        <v>366</v>
      </c>
      <c r="G62" s="14">
        <v>2</v>
      </c>
      <c r="H62" s="1">
        <v>2</v>
      </c>
      <c r="I62" s="1">
        <v>0</v>
      </c>
      <c r="J62" s="1">
        <v>2</v>
      </c>
      <c r="K62" s="1">
        <v>0</v>
      </c>
      <c r="L62" s="1">
        <v>0</v>
      </c>
      <c r="M62" s="1">
        <v>0</v>
      </c>
      <c r="N62" s="1"/>
      <c r="T62" s="1"/>
      <c r="U62" s="1"/>
      <c r="V62" s="1"/>
      <c r="W62" s="1"/>
      <c r="X62" s="1"/>
      <c r="Y62" s="1"/>
      <c r="Z62" s="1"/>
    </row>
    <row r="63" spans="1:26" ht="15.75" customHeight="1">
      <c r="A63" s="10" t="s">
        <v>367</v>
      </c>
      <c r="B63" s="13" t="s">
        <v>368</v>
      </c>
      <c r="C63" s="10" t="s">
        <v>197</v>
      </c>
      <c r="D63" s="10" t="str">
        <f t="shared" si="0"/>
        <v>ILAVE / ILAVE</v>
      </c>
      <c r="E63" s="10" t="s">
        <v>193</v>
      </c>
      <c r="F63" s="10" t="s">
        <v>193</v>
      </c>
      <c r="G63" s="14">
        <v>2</v>
      </c>
      <c r="H63" s="1">
        <v>2</v>
      </c>
      <c r="I63" s="1">
        <v>1</v>
      </c>
      <c r="J63" s="1">
        <v>1</v>
      </c>
      <c r="K63" s="1">
        <v>0</v>
      </c>
      <c r="L63" s="1">
        <v>0</v>
      </c>
      <c r="M63" s="1">
        <v>0</v>
      </c>
      <c r="N63" s="1"/>
      <c r="T63" s="1"/>
      <c r="U63" s="1"/>
      <c r="V63" s="1"/>
      <c r="W63" s="1"/>
      <c r="X63" s="1"/>
      <c r="Y63" s="1"/>
      <c r="Z63" s="1"/>
    </row>
    <row r="64" spans="1:26" ht="15.75" customHeight="1">
      <c r="A64" s="10" t="s">
        <v>369</v>
      </c>
      <c r="B64" s="13" t="s">
        <v>370</v>
      </c>
      <c r="C64" s="10" t="s">
        <v>197</v>
      </c>
      <c r="D64" s="10" t="str">
        <f t="shared" si="0"/>
        <v>ILAVE / CHECACHATA</v>
      </c>
      <c r="E64" s="10" t="s">
        <v>193</v>
      </c>
      <c r="F64" s="10" t="s">
        <v>371</v>
      </c>
      <c r="G64" s="14">
        <v>1</v>
      </c>
      <c r="H64" s="1">
        <v>1</v>
      </c>
      <c r="I64" s="1">
        <v>0</v>
      </c>
      <c r="J64" s="1">
        <v>1</v>
      </c>
      <c r="K64" s="1">
        <v>0</v>
      </c>
      <c r="L64" s="1">
        <v>0</v>
      </c>
      <c r="M64" s="1">
        <v>0</v>
      </c>
      <c r="N64" s="1"/>
      <c r="T64" s="1"/>
      <c r="U64" s="1"/>
      <c r="V64" s="1"/>
      <c r="W64" s="1"/>
      <c r="X64" s="1"/>
      <c r="Y64" s="1"/>
      <c r="Z64" s="1"/>
    </row>
    <row r="65" spans="1:26" ht="15.75" customHeight="1">
      <c r="A65" s="10" t="s">
        <v>372</v>
      </c>
      <c r="B65" s="13" t="s">
        <v>373</v>
      </c>
      <c r="C65" s="10" t="s">
        <v>197</v>
      </c>
      <c r="D65" s="10" t="str">
        <f t="shared" si="0"/>
        <v>ILAVE / SIMILLACA</v>
      </c>
      <c r="E65" s="10" t="s">
        <v>193</v>
      </c>
      <c r="F65" s="10" t="s">
        <v>374</v>
      </c>
      <c r="G65" s="14">
        <v>1</v>
      </c>
      <c r="H65" s="1">
        <v>1</v>
      </c>
      <c r="I65" s="1">
        <v>1</v>
      </c>
      <c r="J65" s="1">
        <v>0</v>
      </c>
      <c r="K65" s="1">
        <v>0</v>
      </c>
      <c r="L65" s="1">
        <v>0</v>
      </c>
      <c r="M65" s="1">
        <v>0</v>
      </c>
      <c r="N65" s="1"/>
      <c r="T65" s="1"/>
      <c r="U65" s="1"/>
      <c r="V65" s="1"/>
      <c r="W65" s="1"/>
      <c r="X65" s="1"/>
      <c r="Y65" s="1"/>
      <c r="Z65" s="1"/>
    </row>
    <row r="66" spans="1:26" ht="15.75" customHeight="1">
      <c r="A66" s="10" t="s">
        <v>375</v>
      </c>
      <c r="B66" s="13" t="s">
        <v>376</v>
      </c>
      <c r="C66" s="10" t="s">
        <v>197</v>
      </c>
      <c r="D66" s="10" t="str">
        <f t="shared" si="0"/>
        <v>ILAVE / CHALLOCOLLO</v>
      </c>
      <c r="E66" s="10" t="s">
        <v>193</v>
      </c>
      <c r="F66" s="10" t="s">
        <v>377</v>
      </c>
      <c r="G66" s="14">
        <v>1</v>
      </c>
      <c r="H66" s="1">
        <v>1</v>
      </c>
      <c r="I66" s="1">
        <v>1</v>
      </c>
      <c r="J66" s="1">
        <v>0</v>
      </c>
      <c r="K66" s="1">
        <v>0</v>
      </c>
      <c r="L66" s="1">
        <v>0</v>
      </c>
      <c r="M66" s="1">
        <v>0</v>
      </c>
      <c r="N66" s="1"/>
      <c r="T66" s="1"/>
      <c r="U66" s="1"/>
      <c r="V66" s="1"/>
      <c r="W66" s="1"/>
      <c r="X66" s="1"/>
      <c r="Y66" s="1"/>
      <c r="Z66" s="1"/>
    </row>
    <row r="67" spans="1:26" ht="15.75" customHeight="1">
      <c r="A67" s="10" t="s">
        <v>378</v>
      </c>
      <c r="B67" s="13" t="s">
        <v>379</v>
      </c>
      <c r="C67" s="10" t="s">
        <v>197</v>
      </c>
      <c r="D67" s="10" t="str">
        <f t="shared" si="0"/>
        <v>ILAVE / APHARUNI</v>
      </c>
      <c r="E67" s="10" t="s">
        <v>193</v>
      </c>
      <c r="F67" s="10" t="s">
        <v>380</v>
      </c>
      <c r="G67" s="14">
        <v>1</v>
      </c>
      <c r="H67" s="1">
        <v>1</v>
      </c>
      <c r="I67" s="1">
        <v>1</v>
      </c>
      <c r="J67" s="1">
        <v>0</v>
      </c>
      <c r="K67" s="1">
        <v>0</v>
      </c>
      <c r="L67" s="1">
        <v>0</v>
      </c>
      <c r="M67" s="1">
        <v>0</v>
      </c>
      <c r="N67" s="1"/>
      <c r="T67" s="1"/>
      <c r="U67" s="1"/>
      <c r="V67" s="1"/>
      <c r="W67" s="1"/>
      <c r="X67" s="1"/>
      <c r="Y67" s="1"/>
      <c r="Z67" s="1"/>
    </row>
    <row r="68" spans="1:26" ht="15.75" customHeight="1">
      <c r="A68" s="10" t="s">
        <v>381</v>
      </c>
      <c r="B68" s="13" t="s">
        <v>382</v>
      </c>
      <c r="C68" s="10" t="s">
        <v>197</v>
      </c>
      <c r="D68" s="10" t="str">
        <f t="shared" si="0"/>
        <v>ILAVE / JARANI</v>
      </c>
      <c r="E68" s="10" t="s">
        <v>193</v>
      </c>
      <c r="F68" s="10" t="s">
        <v>383</v>
      </c>
      <c r="G68" s="14">
        <v>1</v>
      </c>
      <c r="H68" s="1">
        <v>1</v>
      </c>
      <c r="I68" s="1">
        <v>1</v>
      </c>
      <c r="J68" s="1">
        <v>0</v>
      </c>
      <c r="K68" s="1">
        <v>0</v>
      </c>
      <c r="L68" s="1">
        <v>0</v>
      </c>
      <c r="M68" s="1">
        <v>0</v>
      </c>
      <c r="N68" s="1"/>
      <c r="T68" s="1"/>
      <c r="U68" s="1"/>
      <c r="V68" s="1"/>
      <c r="W68" s="1"/>
      <c r="X68" s="1"/>
      <c r="Y68" s="1"/>
      <c r="Z68" s="1"/>
    </row>
    <row r="69" spans="1:26" ht="15.75" customHeight="1">
      <c r="A69" s="10" t="s">
        <v>384</v>
      </c>
      <c r="B69" s="13" t="s">
        <v>385</v>
      </c>
      <c r="C69" s="10" t="s">
        <v>197</v>
      </c>
      <c r="D69" s="10" t="str">
        <f t="shared" si="0"/>
        <v>ILAVE / COMPACAZO</v>
      </c>
      <c r="E69" s="10" t="s">
        <v>193</v>
      </c>
      <c r="F69" s="10" t="s">
        <v>386</v>
      </c>
      <c r="G69" s="14">
        <v>1</v>
      </c>
      <c r="H69" s="1">
        <v>1</v>
      </c>
      <c r="I69" s="1">
        <v>1</v>
      </c>
      <c r="J69" s="1">
        <v>0</v>
      </c>
      <c r="K69" s="1">
        <v>0</v>
      </c>
      <c r="L69" s="1">
        <v>0</v>
      </c>
      <c r="M69" s="1">
        <v>0</v>
      </c>
      <c r="N69" s="1"/>
      <c r="T69" s="1"/>
      <c r="U69" s="1"/>
      <c r="V69" s="1"/>
      <c r="W69" s="1"/>
      <c r="X69" s="1"/>
      <c r="Y69" s="1"/>
      <c r="Z69" s="1"/>
    </row>
    <row r="70" spans="1:26" ht="15.75" customHeight="1">
      <c r="A70" s="10" t="s">
        <v>387</v>
      </c>
      <c r="B70" s="13" t="s">
        <v>388</v>
      </c>
      <c r="C70" s="10" t="s">
        <v>197</v>
      </c>
      <c r="D70" s="10" t="str">
        <f t="shared" si="0"/>
        <v>ILAVE / PICHINCUTA</v>
      </c>
      <c r="E70" s="10" t="s">
        <v>193</v>
      </c>
      <c r="F70" s="10" t="s">
        <v>389</v>
      </c>
      <c r="G70" s="14">
        <v>1</v>
      </c>
      <c r="H70" s="1">
        <v>1</v>
      </c>
      <c r="I70" s="1">
        <v>1</v>
      </c>
      <c r="J70" s="1">
        <v>0</v>
      </c>
      <c r="K70" s="1">
        <v>0</v>
      </c>
      <c r="L70" s="1">
        <v>0</v>
      </c>
      <c r="M70" s="1">
        <v>0</v>
      </c>
      <c r="N70" s="1"/>
      <c r="T70" s="1"/>
      <c r="U70" s="1"/>
      <c r="V70" s="1"/>
      <c r="W70" s="1"/>
      <c r="X70" s="1"/>
      <c r="Y70" s="1"/>
      <c r="Z70" s="1"/>
    </row>
    <row r="71" spans="1:26" ht="15.75" customHeight="1">
      <c r="A71" s="10" t="s">
        <v>390</v>
      </c>
      <c r="B71" s="13" t="s">
        <v>391</v>
      </c>
      <c r="C71" s="10" t="s">
        <v>197</v>
      </c>
      <c r="D71" s="10" t="str">
        <f t="shared" si="0"/>
        <v>ILAVE / CONCHACA</v>
      </c>
      <c r="E71" s="10" t="s">
        <v>193</v>
      </c>
      <c r="F71" s="10" t="s">
        <v>392</v>
      </c>
      <c r="G71" s="14">
        <v>2</v>
      </c>
      <c r="H71" s="1">
        <v>2</v>
      </c>
      <c r="I71" s="1">
        <v>1</v>
      </c>
      <c r="J71" s="1">
        <v>1</v>
      </c>
      <c r="K71" s="1">
        <v>0</v>
      </c>
      <c r="L71" s="1">
        <v>0</v>
      </c>
      <c r="M71" s="1">
        <v>0</v>
      </c>
      <c r="N71" s="1"/>
      <c r="T71" s="1"/>
      <c r="U71" s="1"/>
      <c r="V71" s="1"/>
      <c r="W71" s="1"/>
      <c r="X71" s="1"/>
      <c r="Y71" s="1"/>
      <c r="Z71" s="1"/>
    </row>
    <row r="72" spans="1:26" ht="15.75" customHeight="1">
      <c r="A72" s="10" t="s">
        <v>393</v>
      </c>
      <c r="B72" s="13" t="s">
        <v>394</v>
      </c>
      <c r="C72" s="10" t="s">
        <v>197</v>
      </c>
      <c r="D72" s="10" t="str">
        <f t="shared" si="0"/>
        <v>ILAVE / HUARAHUARANI</v>
      </c>
      <c r="E72" s="10" t="s">
        <v>193</v>
      </c>
      <c r="F72" s="10" t="s">
        <v>395</v>
      </c>
      <c r="G72" s="14">
        <v>1</v>
      </c>
      <c r="H72" s="1">
        <v>1</v>
      </c>
      <c r="I72" s="1">
        <v>0</v>
      </c>
      <c r="J72" s="1">
        <v>1</v>
      </c>
      <c r="K72" s="1">
        <v>0</v>
      </c>
      <c r="L72" s="1">
        <v>0</v>
      </c>
      <c r="M72" s="1">
        <v>0</v>
      </c>
      <c r="N72" s="1"/>
      <c r="T72" s="1"/>
      <c r="U72" s="1"/>
      <c r="V72" s="1"/>
      <c r="W72" s="1"/>
      <c r="X72" s="1"/>
      <c r="Y72" s="1"/>
      <c r="Z72" s="1"/>
    </row>
    <row r="73" spans="1:26" ht="15.75" customHeight="1">
      <c r="A73" s="10" t="s">
        <v>396</v>
      </c>
      <c r="B73" s="13" t="s">
        <v>397</v>
      </c>
      <c r="C73" s="10" t="s">
        <v>197</v>
      </c>
      <c r="D73" s="10" t="str">
        <f t="shared" si="0"/>
        <v>ILAVE / CUTINI PUCARA</v>
      </c>
      <c r="E73" s="10" t="s">
        <v>193</v>
      </c>
      <c r="F73" s="10" t="s">
        <v>398</v>
      </c>
      <c r="G73" s="14">
        <v>1</v>
      </c>
      <c r="H73" s="1">
        <v>1</v>
      </c>
      <c r="I73" s="1">
        <v>0</v>
      </c>
      <c r="J73" s="1">
        <v>1</v>
      </c>
      <c r="K73" s="1">
        <v>0</v>
      </c>
      <c r="L73" s="1">
        <v>0</v>
      </c>
      <c r="M73" s="1">
        <v>0</v>
      </c>
      <c r="N73" s="1"/>
      <c r="T73" s="1"/>
      <c r="U73" s="1"/>
      <c r="V73" s="1"/>
      <c r="W73" s="1"/>
      <c r="X73" s="1"/>
      <c r="Y73" s="1"/>
      <c r="Z73" s="1"/>
    </row>
    <row r="74" spans="1:26" ht="15.75" customHeight="1">
      <c r="A74" s="10" t="s">
        <v>399</v>
      </c>
      <c r="B74" s="13" t="s">
        <v>400</v>
      </c>
      <c r="C74" s="10" t="s">
        <v>197</v>
      </c>
      <c r="D74" s="10" t="str">
        <f t="shared" si="0"/>
        <v>ILAVE / SANTA ROSA DE HUAYLLATA</v>
      </c>
      <c r="E74" s="10" t="s">
        <v>193</v>
      </c>
      <c r="F74" s="10" t="s">
        <v>401</v>
      </c>
      <c r="G74" s="14">
        <v>1</v>
      </c>
      <c r="H74" s="1">
        <v>1</v>
      </c>
      <c r="I74" s="1">
        <v>0</v>
      </c>
      <c r="J74" s="1">
        <v>1</v>
      </c>
      <c r="K74" s="1">
        <v>0</v>
      </c>
      <c r="L74" s="1">
        <v>0</v>
      </c>
      <c r="M74" s="1">
        <v>0</v>
      </c>
      <c r="N74" s="1"/>
      <c r="T74" s="1"/>
      <c r="U74" s="1"/>
      <c r="V74" s="1"/>
      <c r="W74" s="1"/>
      <c r="X74" s="1"/>
      <c r="Y74" s="1"/>
      <c r="Z74" s="1"/>
    </row>
    <row r="75" spans="1:26" ht="15.75" customHeight="1">
      <c r="A75" s="10" t="s">
        <v>402</v>
      </c>
      <c r="B75" s="13" t="s">
        <v>403</v>
      </c>
      <c r="C75" s="10" t="s">
        <v>197</v>
      </c>
      <c r="D75" s="10" t="str">
        <f t="shared" si="0"/>
        <v>ILAVE / HUINI HUININI</v>
      </c>
      <c r="E75" s="10" t="s">
        <v>193</v>
      </c>
      <c r="F75" s="10" t="s">
        <v>404</v>
      </c>
      <c r="G75" s="14">
        <v>1</v>
      </c>
      <c r="H75" s="1">
        <v>1</v>
      </c>
      <c r="I75" s="1">
        <v>0</v>
      </c>
      <c r="J75" s="1">
        <v>1</v>
      </c>
      <c r="K75" s="1">
        <v>0</v>
      </c>
      <c r="L75" s="1">
        <v>0</v>
      </c>
      <c r="M75" s="1">
        <v>0</v>
      </c>
      <c r="N75" s="1"/>
      <c r="T75" s="1"/>
      <c r="U75" s="1"/>
      <c r="V75" s="1"/>
      <c r="W75" s="1"/>
      <c r="X75" s="1"/>
      <c r="Y75" s="1"/>
      <c r="Z75" s="1"/>
    </row>
    <row r="76" spans="1:26" ht="15.75" customHeight="1">
      <c r="A76" s="10" t="s">
        <v>405</v>
      </c>
      <c r="B76" s="13" t="s">
        <v>406</v>
      </c>
      <c r="C76" s="10" t="s">
        <v>197</v>
      </c>
      <c r="D76" s="10" t="str">
        <f t="shared" si="0"/>
        <v>ILAVE / CALACOTA</v>
      </c>
      <c r="E76" s="10" t="s">
        <v>193</v>
      </c>
      <c r="F76" s="10" t="s">
        <v>407</v>
      </c>
      <c r="G76" s="14">
        <v>1</v>
      </c>
      <c r="H76" s="1">
        <v>1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/>
      <c r="T76" s="1"/>
      <c r="U76" s="1"/>
      <c r="V76" s="1"/>
      <c r="W76" s="1"/>
      <c r="X76" s="1"/>
      <c r="Y76" s="1"/>
      <c r="Z76" s="1"/>
    </row>
    <row r="77" spans="1:26" ht="15.75" customHeight="1">
      <c r="A77" s="10" t="s">
        <v>408</v>
      </c>
      <c r="B77" s="13" t="s">
        <v>409</v>
      </c>
      <c r="C77" s="10" t="s">
        <v>197</v>
      </c>
      <c r="D77" s="10" t="str">
        <f t="shared" si="0"/>
        <v>PILCUYO / CAÑA MAQUERA</v>
      </c>
      <c r="E77" s="10" t="s">
        <v>200</v>
      </c>
      <c r="F77" s="10" t="s">
        <v>410</v>
      </c>
      <c r="G77" s="14">
        <v>1</v>
      </c>
      <c r="H77" s="1">
        <v>1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/>
      <c r="T77" s="1"/>
      <c r="U77" s="1"/>
      <c r="V77" s="1"/>
      <c r="W77" s="1"/>
      <c r="X77" s="1"/>
      <c r="Y77" s="1"/>
      <c r="Z77" s="1"/>
    </row>
    <row r="78" spans="1:26" ht="15.75" customHeight="1">
      <c r="A78" s="10" t="s">
        <v>411</v>
      </c>
      <c r="B78" s="13" t="s">
        <v>412</v>
      </c>
      <c r="C78" s="10" t="s">
        <v>197</v>
      </c>
      <c r="D78" s="10" t="str">
        <f t="shared" si="0"/>
        <v>PILCUYO / TARACANCAMAYA / CANCAMAYA</v>
      </c>
      <c r="E78" s="10" t="s">
        <v>200</v>
      </c>
      <c r="F78" s="10" t="s">
        <v>413</v>
      </c>
      <c r="G78" s="14">
        <v>1</v>
      </c>
      <c r="H78" s="1">
        <v>1</v>
      </c>
      <c r="I78" s="1">
        <v>1</v>
      </c>
      <c r="J78" s="1">
        <v>0</v>
      </c>
      <c r="K78" s="1">
        <v>0</v>
      </c>
      <c r="L78" s="1">
        <v>0</v>
      </c>
      <c r="M78" s="1">
        <v>0</v>
      </c>
      <c r="N78" s="1"/>
      <c r="T78" s="1"/>
      <c r="U78" s="1"/>
      <c r="V78" s="1"/>
      <c r="W78" s="1"/>
      <c r="X78" s="1"/>
      <c r="Y78" s="1"/>
      <c r="Z78" s="1"/>
    </row>
    <row r="79" spans="1:26" ht="15.75" customHeight="1">
      <c r="A79" s="10" t="s">
        <v>414</v>
      </c>
      <c r="B79" s="13" t="s">
        <v>415</v>
      </c>
      <c r="C79" s="10" t="s">
        <v>197</v>
      </c>
      <c r="D79" s="10" t="str">
        <f t="shared" si="0"/>
        <v>PILCUYO / MULLACANI</v>
      </c>
      <c r="E79" s="10" t="s">
        <v>200</v>
      </c>
      <c r="F79" s="10" t="s">
        <v>416</v>
      </c>
      <c r="G79" s="14">
        <v>1</v>
      </c>
      <c r="H79" s="1">
        <v>1</v>
      </c>
      <c r="I79" s="1">
        <v>1</v>
      </c>
      <c r="J79" s="1">
        <v>0</v>
      </c>
      <c r="K79" s="1">
        <v>0</v>
      </c>
      <c r="L79" s="1">
        <v>0</v>
      </c>
      <c r="M79" s="1">
        <v>0</v>
      </c>
      <c r="N79" s="1"/>
      <c r="T79" s="1"/>
      <c r="U79" s="1"/>
      <c r="V79" s="1"/>
      <c r="W79" s="1"/>
      <c r="X79" s="1"/>
      <c r="Y79" s="1"/>
      <c r="Z79" s="1"/>
    </row>
    <row r="80" spans="1:26" ht="15.75" customHeight="1">
      <c r="A80" s="10" t="s">
        <v>417</v>
      </c>
      <c r="B80" s="13" t="s">
        <v>418</v>
      </c>
      <c r="C80" s="10" t="s">
        <v>197</v>
      </c>
      <c r="D80" s="10" t="str">
        <f t="shared" si="0"/>
        <v>PILCUYO / QUETY</v>
      </c>
      <c r="E80" s="10" t="s">
        <v>200</v>
      </c>
      <c r="F80" s="10" t="s">
        <v>419</v>
      </c>
      <c r="G80" s="14">
        <v>1</v>
      </c>
      <c r="H80" s="1">
        <v>1</v>
      </c>
      <c r="I80" s="1">
        <v>1</v>
      </c>
      <c r="J80" s="1">
        <v>0</v>
      </c>
      <c r="K80" s="1">
        <v>0</v>
      </c>
      <c r="L80" s="1">
        <v>0</v>
      </c>
      <c r="M80" s="1">
        <v>0</v>
      </c>
      <c r="N80" s="1"/>
      <c r="T80" s="1"/>
      <c r="U80" s="1"/>
      <c r="V80" s="1"/>
      <c r="W80" s="1"/>
      <c r="X80" s="1"/>
      <c r="Y80" s="1"/>
      <c r="Z80" s="1"/>
    </row>
    <row r="81" spans="1:26" ht="15.75" customHeight="1">
      <c r="A81" s="10" t="s">
        <v>420</v>
      </c>
      <c r="B81" s="13" t="s">
        <v>421</v>
      </c>
      <c r="C81" s="10" t="s">
        <v>197</v>
      </c>
      <c r="D81" s="10" t="str">
        <f t="shared" si="0"/>
        <v>PILCUYO / HUARIQUISAMA</v>
      </c>
      <c r="E81" s="10" t="s">
        <v>200</v>
      </c>
      <c r="F81" s="10" t="s">
        <v>422</v>
      </c>
      <c r="G81" s="14">
        <v>1</v>
      </c>
      <c r="H81" s="1">
        <v>1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/>
      <c r="T81" s="1"/>
      <c r="U81" s="1"/>
      <c r="V81" s="1"/>
      <c r="W81" s="1"/>
      <c r="X81" s="1"/>
      <c r="Y81" s="1"/>
      <c r="Z81" s="1"/>
    </row>
    <row r="82" spans="1:26" ht="15.75" customHeight="1">
      <c r="A82" s="10" t="s">
        <v>423</v>
      </c>
      <c r="B82" s="13" t="s">
        <v>424</v>
      </c>
      <c r="C82" s="10" t="s">
        <v>197</v>
      </c>
      <c r="D82" s="10" t="str">
        <f t="shared" si="0"/>
        <v>PILCUYO / CHOJÑA CHOJÑANI</v>
      </c>
      <c r="E82" s="10" t="s">
        <v>200</v>
      </c>
      <c r="F82" s="10" t="s">
        <v>425</v>
      </c>
      <c r="G82" s="14">
        <v>1</v>
      </c>
      <c r="H82" s="1">
        <v>1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/>
      <c r="T82" s="1"/>
      <c r="U82" s="1"/>
      <c r="V82" s="1"/>
      <c r="W82" s="1"/>
      <c r="X82" s="1"/>
      <c r="Y82" s="1"/>
      <c r="Z82" s="1"/>
    </row>
    <row r="83" spans="1:26" ht="15.75" customHeight="1">
      <c r="A83" s="10" t="s">
        <v>426</v>
      </c>
      <c r="B83" s="13" t="s">
        <v>427</v>
      </c>
      <c r="C83" s="10" t="s">
        <v>197</v>
      </c>
      <c r="D83" s="10" t="str">
        <f t="shared" si="0"/>
        <v>PILCUYO / CHAULLACAMANI</v>
      </c>
      <c r="E83" s="10" t="s">
        <v>200</v>
      </c>
      <c r="F83" s="10" t="s">
        <v>428</v>
      </c>
      <c r="G83" s="14">
        <v>1</v>
      </c>
      <c r="H83" s="1">
        <v>1</v>
      </c>
      <c r="I83" s="1">
        <v>0</v>
      </c>
      <c r="J83" s="1">
        <v>1</v>
      </c>
      <c r="K83" s="1">
        <v>0</v>
      </c>
      <c r="L83" s="1">
        <v>0</v>
      </c>
      <c r="M83" s="1">
        <v>0</v>
      </c>
      <c r="N83" s="1"/>
      <c r="T83" s="1"/>
      <c r="U83" s="1"/>
      <c r="V83" s="1"/>
      <c r="W83" s="1"/>
      <c r="X83" s="1"/>
      <c r="Y83" s="1"/>
      <c r="Z83" s="1"/>
    </row>
    <row r="84" spans="1:26" ht="15.75" customHeight="1">
      <c r="A84" s="10" t="s">
        <v>429</v>
      </c>
      <c r="B84" s="13" t="s">
        <v>430</v>
      </c>
      <c r="C84" s="10" t="s">
        <v>197</v>
      </c>
      <c r="D84" s="10" t="str">
        <f t="shared" si="0"/>
        <v>PILCUYO / YAJACIRCATUYO / TUYO / TUCO</v>
      </c>
      <c r="E84" s="10" t="s">
        <v>200</v>
      </c>
      <c r="F84" s="10" t="s">
        <v>431</v>
      </c>
      <c r="G84" s="14">
        <v>1</v>
      </c>
      <c r="H84" s="1">
        <v>1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/>
      <c r="T84" s="1"/>
      <c r="U84" s="1"/>
      <c r="V84" s="1"/>
      <c r="W84" s="1"/>
      <c r="X84" s="1"/>
      <c r="Y84" s="1"/>
      <c r="Z84" s="1"/>
    </row>
    <row r="85" spans="1:26" ht="15.75" customHeight="1">
      <c r="A85" s="10" t="s">
        <v>432</v>
      </c>
      <c r="B85" s="13" t="s">
        <v>433</v>
      </c>
      <c r="C85" s="10" t="s">
        <v>197</v>
      </c>
      <c r="D85" s="10" t="str">
        <f t="shared" si="0"/>
        <v>PILCUYO / HUAYLLATA</v>
      </c>
      <c r="E85" s="10" t="s">
        <v>200</v>
      </c>
      <c r="F85" s="10" t="s">
        <v>434</v>
      </c>
      <c r="G85" s="14">
        <v>1</v>
      </c>
      <c r="H85" s="1">
        <v>1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/>
      <c r="T85" s="1"/>
      <c r="U85" s="1"/>
      <c r="V85" s="1"/>
      <c r="W85" s="1"/>
      <c r="X85" s="1"/>
      <c r="Y85" s="1"/>
      <c r="Z85" s="1"/>
    </row>
    <row r="86" spans="1:26" ht="15.75" customHeight="1">
      <c r="A86" s="10" t="s">
        <v>435</v>
      </c>
      <c r="B86" s="13" t="s">
        <v>436</v>
      </c>
      <c r="C86" s="10" t="s">
        <v>197</v>
      </c>
      <c r="D86" s="10" t="str">
        <f t="shared" si="0"/>
        <v>PILCUYO / PACCO CUSULLANA</v>
      </c>
      <c r="E86" s="10" t="s">
        <v>200</v>
      </c>
      <c r="F86" s="10" t="s">
        <v>437</v>
      </c>
      <c r="G86" s="14">
        <v>1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/>
      <c r="T86" s="1"/>
      <c r="U86" s="1"/>
      <c r="V86" s="1"/>
      <c r="W86" s="1"/>
      <c r="X86" s="1"/>
      <c r="Y86" s="1"/>
      <c r="Z86" s="1"/>
    </row>
    <row r="87" spans="1:26" ht="15.75" customHeight="1">
      <c r="A87" s="10" t="s">
        <v>438</v>
      </c>
      <c r="B87" s="13" t="s">
        <v>439</v>
      </c>
      <c r="C87" s="10" t="s">
        <v>197</v>
      </c>
      <c r="D87" s="10" t="str">
        <f t="shared" si="0"/>
        <v>SANTA ROSA / PROVIDENCIA</v>
      </c>
      <c r="E87" s="10" t="s">
        <v>204</v>
      </c>
      <c r="F87" s="10" t="s">
        <v>440</v>
      </c>
      <c r="G87" s="14">
        <v>1</v>
      </c>
      <c r="H87" s="1">
        <v>1</v>
      </c>
      <c r="I87" s="1">
        <v>1</v>
      </c>
      <c r="J87" s="1">
        <v>0</v>
      </c>
      <c r="K87" s="1">
        <v>0</v>
      </c>
      <c r="L87" s="1">
        <v>0</v>
      </c>
      <c r="M87" s="1">
        <v>0</v>
      </c>
      <c r="N87" s="1"/>
      <c r="T87" s="1"/>
      <c r="U87" s="1"/>
      <c r="V87" s="1"/>
      <c r="W87" s="1"/>
      <c r="X87" s="1"/>
      <c r="Y87" s="1"/>
      <c r="Z87" s="1"/>
    </row>
    <row r="88" spans="1:26" ht="15.75" customHeight="1">
      <c r="A88" s="10" t="s">
        <v>441</v>
      </c>
      <c r="B88" s="13" t="s">
        <v>442</v>
      </c>
      <c r="C88" s="10" t="s">
        <v>197</v>
      </c>
      <c r="D88" s="10" t="str">
        <f t="shared" si="0"/>
        <v>ILAVE / PIÑUTANI</v>
      </c>
      <c r="E88" s="10" t="s">
        <v>193</v>
      </c>
      <c r="F88" s="10" t="s">
        <v>443</v>
      </c>
      <c r="G88" s="14">
        <v>1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/>
      <c r="T88" s="1"/>
      <c r="U88" s="1"/>
      <c r="V88" s="1"/>
      <c r="W88" s="1"/>
      <c r="X88" s="1"/>
      <c r="Y88" s="1"/>
      <c r="Z88" s="1"/>
    </row>
    <row r="89" spans="1:26" ht="15.75" customHeight="1">
      <c r="A89" s="10" t="s">
        <v>444</v>
      </c>
      <c r="B89" s="13" t="s">
        <v>445</v>
      </c>
      <c r="C89" s="10" t="s">
        <v>197</v>
      </c>
      <c r="D89" s="10" t="str">
        <f t="shared" si="0"/>
        <v>PILCUYO / JALLUYO</v>
      </c>
      <c r="E89" s="10" t="s">
        <v>200</v>
      </c>
      <c r="F89" s="10" t="s">
        <v>446</v>
      </c>
      <c r="G89" s="14">
        <v>2</v>
      </c>
      <c r="H89" s="1">
        <v>2</v>
      </c>
      <c r="I89" s="1">
        <v>1</v>
      </c>
      <c r="J89" s="1">
        <v>1</v>
      </c>
      <c r="K89" s="1">
        <v>0</v>
      </c>
      <c r="L89" s="1">
        <v>0</v>
      </c>
      <c r="M89" s="1">
        <v>0</v>
      </c>
      <c r="N89" s="1"/>
      <c r="T89" s="1"/>
      <c r="U89" s="1"/>
      <c r="V89" s="1"/>
      <c r="W89" s="1"/>
      <c r="X89" s="1"/>
      <c r="Y89" s="1"/>
      <c r="Z89" s="1"/>
    </row>
    <row r="90" spans="1:26" ht="15.75" customHeight="1">
      <c r="A90" s="10" t="s">
        <v>447</v>
      </c>
      <c r="B90" s="13" t="s">
        <v>448</v>
      </c>
      <c r="C90" s="10" t="s">
        <v>197</v>
      </c>
      <c r="D90" s="10" t="str">
        <f t="shared" si="0"/>
        <v>ILAVE / CHURO LOPEZ</v>
      </c>
      <c r="E90" s="10" t="s">
        <v>193</v>
      </c>
      <c r="F90" s="10" t="s">
        <v>449</v>
      </c>
      <c r="G90" s="14">
        <v>2</v>
      </c>
      <c r="H90" s="1">
        <v>2</v>
      </c>
      <c r="I90" s="1">
        <v>0</v>
      </c>
      <c r="J90" s="1">
        <v>2</v>
      </c>
      <c r="K90" s="1">
        <v>0</v>
      </c>
      <c r="L90" s="1">
        <v>0</v>
      </c>
      <c r="M90" s="1">
        <v>0</v>
      </c>
      <c r="N90" s="1"/>
      <c r="T90" s="1"/>
      <c r="U90" s="1"/>
      <c r="V90" s="1"/>
      <c r="W90" s="1"/>
      <c r="X90" s="1"/>
      <c r="Y90" s="1"/>
      <c r="Z90" s="1"/>
    </row>
    <row r="91" spans="1:26" ht="15.75" customHeight="1">
      <c r="A91" s="10" t="s">
        <v>450</v>
      </c>
      <c r="B91" s="13" t="s">
        <v>451</v>
      </c>
      <c r="C91" s="10" t="s">
        <v>197</v>
      </c>
      <c r="D91" s="10" t="str">
        <f t="shared" si="0"/>
        <v>ILAVE / ILAVE</v>
      </c>
      <c r="E91" s="10" t="s">
        <v>193</v>
      </c>
      <c r="F91" s="10" t="s">
        <v>193</v>
      </c>
      <c r="G91" s="14">
        <v>1</v>
      </c>
      <c r="H91" s="1">
        <v>1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/>
      <c r="T91" s="1"/>
      <c r="U91" s="1"/>
      <c r="V91" s="1"/>
      <c r="W91" s="1"/>
      <c r="X91" s="1"/>
      <c r="Y91" s="1"/>
      <c r="Z91" s="1"/>
    </row>
    <row r="92" spans="1:26" ht="15.75" customHeight="1">
      <c r="A92" s="10" t="s">
        <v>452</v>
      </c>
      <c r="B92" s="13" t="s">
        <v>453</v>
      </c>
      <c r="C92" s="10" t="s">
        <v>197</v>
      </c>
      <c r="D92" s="10" t="str">
        <f t="shared" si="0"/>
        <v>CAPAZO / ROSARIO ALTO ANCOMARCA</v>
      </c>
      <c r="E92" s="10" t="s">
        <v>291</v>
      </c>
      <c r="F92" s="10" t="s">
        <v>454</v>
      </c>
      <c r="G92" s="14">
        <v>1</v>
      </c>
      <c r="H92" s="1">
        <v>1</v>
      </c>
      <c r="I92" s="1">
        <v>0</v>
      </c>
      <c r="J92" s="1">
        <v>1</v>
      </c>
      <c r="K92" s="1">
        <v>0</v>
      </c>
      <c r="L92" s="1">
        <v>0</v>
      </c>
      <c r="M92" s="1">
        <v>0</v>
      </c>
      <c r="N92" s="1"/>
      <c r="T92" s="1"/>
      <c r="U92" s="1"/>
      <c r="V92" s="1"/>
      <c r="W92" s="1"/>
      <c r="X92" s="1"/>
      <c r="Y92" s="1"/>
      <c r="Z92" s="1"/>
    </row>
    <row r="93" spans="1:26" ht="15.75" customHeight="1">
      <c r="A93" s="10" t="s">
        <v>455</v>
      </c>
      <c r="B93" s="13" t="s">
        <v>456</v>
      </c>
      <c r="C93" s="10" t="s">
        <v>197</v>
      </c>
      <c r="D93" s="10" t="str">
        <f t="shared" si="0"/>
        <v>ILAVE / SANTA MARIA</v>
      </c>
      <c r="E93" s="10" t="s">
        <v>193</v>
      </c>
      <c r="F93" s="10" t="s">
        <v>457</v>
      </c>
      <c r="G93" s="14">
        <v>1</v>
      </c>
      <c r="H93" s="1">
        <v>1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/>
      <c r="T93" s="1"/>
      <c r="U93" s="1"/>
      <c r="V93" s="1"/>
      <c r="W93" s="1"/>
      <c r="X93" s="1"/>
      <c r="Y93" s="1"/>
      <c r="Z93" s="1"/>
    </row>
    <row r="94" spans="1:26" ht="15.75" customHeight="1">
      <c r="A94" s="10" t="s">
        <v>458</v>
      </c>
      <c r="B94" s="13" t="s">
        <v>459</v>
      </c>
      <c r="C94" s="10" t="s">
        <v>197</v>
      </c>
      <c r="D94" s="10" t="str">
        <f t="shared" si="0"/>
        <v>ILAVE / ANCASAYA</v>
      </c>
      <c r="E94" s="10" t="s">
        <v>193</v>
      </c>
      <c r="F94" s="10" t="s">
        <v>460</v>
      </c>
      <c r="G94" s="14">
        <v>1</v>
      </c>
      <c r="H94" s="1">
        <v>1</v>
      </c>
      <c r="I94" s="1">
        <v>1</v>
      </c>
      <c r="J94" s="1">
        <v>0</v>
      </c>
      <c r="K94" s="1">
        <v>0</v>
      </c>
      <c r="L94" s="1">
        <v>0</v>
      </c>
      <c r="M94" s="1">
        <v>0</v>
      </c>
      <c r="N94" s="1"/>
      <c r="T94" s="1"/>
      <c r="U94" s="1"/>
      <c r="V94" s="1"/>
      <c r="W94" s="1"/>
      <c r="X94" s="1"/>
      <c r="Y94" s="1"/>
      <c r="Z94" s="1"/>
    </row>
    <row r="95" spans="1:26" ht="15.75" customHeight="1">
      <c r="A95" s="10" t="s">
        <v>461</v>
      </c>
      <c r="B95" s="13" t="s">
        <v>462</v>
      </c>
      <c r="C95" s="10" t="s">
        <v>197</v>
      </c>
      <c r="D95" s="10" t="str">
        <f t="shared" si="0"/>
        <v>ILAVE / CHIRIMAYA</v>
      </c>
      <c r="E95" s="10" t="s">
        <v>193</v>
      </c>
      <c r="F95" s="10" t="s">
        <v>463</v>
      </c>
      <c r="G95" s="14">
        <v>1</v>
      </c>
      <c r="H95" s="1">
        <v>1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/>
      <c r="T95" s="1"/>
      <c r="U95" s="1"/>
      <c r="V95" s="1"/>
      <c r="W95" s="1"/>
      <c r="X95" s="1"/>
      <c r="Y95" s="1"/>
      <c r="Z95" s="1"/>
    </row>
    <row r="96" spans="1:26" ht="15.75" customHeight="1">
      <c r="A96" s="10" t="s">
        <v>464</v>
      </c>
      <c r="B96" s="13" t="s">
        <v>465</v>
      </c>
      <c r="C96" s="10" t="s">
        <v>197</v>
      </c>
      <c r="D96" s="10" t="str">
        <f t="shared" si="0"/>
        <v>ILAVE / LACOTUYO</v>
      </c>
      <c r="E96" s="10" t="s">
        <v>193</v>
      </c>
      <c r="F96" s="10" t="s">
        <v>466</v>
      </c>
      <c r="G96" s="14">
        <v>1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/>
      <c r="T96" s="1"/>
      <c r="U96" s="1"/>
      <c r="V96" s="1"/>
      <c r="W96" s="1"/>
      <c r="X96" s="1"/>
      <c r="Y96" s="1"/>
      <c r="Z96" s="1"/>
    </row>
    <row r="97" spans="1:26" ht="15.75" customHeight="1">
      <c r="A97" s="10" t="s">
        <v>467</v>
      </c>
      <c r="B97" s="13" t="s">
        <v>468</v>
      </c>
      <c r="C97" s="10" t="s">
        <v>197</v>
      </c>
      <c r="D97" s="10" t="str">
        <f t="shared" si="0"/>
        <v>CAPAZO / SAN JOSE DE ANCOMARCA</v>
      </c>
      <c r="E97" s="10" t="s">
        <v>291</v>
      </c>
      <c r="F97" s="10" t="s">
        <v>469</v>
      </c>
      <c r="G97" s="14">
        <v>1</v>
      </c>
      <c r="H97" s="1">
        <v>1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/>
      <c r="T97" s="1"/>
      <c r="U97" s="1"/>
      <c r="V97" s="1"/>
      <c r="W97" s="1"/>
      <c r="X97" s="1"/>
      <c r="Y97" s="1"/>
      <c r="Z97" s="1"/>
    </row>
    <row r="98" spans="1:26" ht="15.75" customHeight="1">
      <c r="A98" s="10" t="s">
        <v>470</v>
      </c>
      <c r="B98" s="13" t="s">
        <v>471</v>
      </c>
      <c r="C98" s="10" t="s">
        <v>197</v>
      </c>
      <c r="D98" s="10" t="str">
        <f t="shared" si="0"/>
        <v>ILAVE / COLLPUYO</v>
      </c>
      <c r="E98" s="10" t="s">
        <v>193</v>
      </c>
      <c r="F98" s="10" t="s">
        <v>472</v>
      </c>
      <c r="G98" s="14">
        <v>1</v>
      </c>
      <c r="H98" s="1">
        <v>1</v>
      </c>
      <c r="I98" s="1">
        <v>1</v>
      </c>
      <c r="J98" s="1">
        <v>0</v>
      </c>
      <c r="K98" s="1">
        <v>0</v>
      </c>
      <c r="L98" s="1">
        <v>0</v>
      </c>
      <c r="M98" s="1">
        <v>0</v>
      </c>
      <c r="N98" s="1"/>
      <c r="T98" s="1"/>
      <c r="U98" s="1"/>
      <c r="V98" s="1"/>
      <c r="W98" s="1"/>
      <c r="X98" s="1"/>
      <c r="Y98" s="1"/>
      <c r="Z98" s="1"/>
    </row>
    <row r="99" spans="1:26" ht="15.75" customHeight="1">
      <c r="A99" s="10" t="s">
        <v>473</v>
      </c>
      <c r="B99" s="13" t="s">
        <v>474</v>
      </c>
      <c r="C99" s="10" t="s">
        <v>197</v>
      </c>
      <c r="D99" s="10" t="str">
        <f t="shared" si="0"/>
        <v>CONDURIRI / SALES GRANDE</v>
      </c>
      <c r="E99" s="10" t="s">
        <v>214</v>
      </c>
      <c r="F99" s="10" t="s">
        <v>475</v>
      </c>
      <c r="G99" s="14">
        <v>1</v>
      </c>
      <c r="H99" s="1">
        <v>1</v>
      </c>
      <c r="I99" s="1">
        <v>0</v>
      </c>
      <c r="J99" s="1">
        <v>1</v>
      </c>
      <c r="K99" s="1">
        <v>0</v>
      </c>
      <c r="L99" s="1">
        <v>0</v>
      </c>
      <c r="M99" s="1">
        <v>0</v>
      </c>
      <c r="N99" s="1"/>
      <c r="T99" s="1"/>
      <c r="U99" s="1"/>
      <c r="V99" s="1"/>
      <c r="W99" s="1"/>
      <c r="X99" s="1"/>
      <c r="Y99" s="1"/>
      <c r="Z99" s="1"/>
    </row>
    <row r="100" spans="1:26" ht="15.75" customHeight="1">
      <c r="A100" s="10" t="s">
        <v>476</v>
      </c>
      <c r="B100" s="13" t="s">
        <v>477</v>
      </c>
      <c r="C100" s="10" t="s">
        <v>197</v>
      </c>
      <c r="D100" s="10" t="str">
        <f t="shared" si="0"/>
        <v>ILAVE / CHOQUE</v>
      </c>
      <c r="E100" s="10" t="s">
        <v>193</v>
      </c>
      <c r="F100" s="10" t="s">
        <v>478</v>
      </c>
      <c r="G100" s="14">
        <v>1</v>
      </c>
      <c r="H100" s="1">
        <v>1</v>
      </c>
      <c r="I100" s="1">
        <v>1</v>
      </c>
      <c r="J100" s="1">
        <v>0</v>
      </c>
      <c r="K100" s="1">
        <v>0</v>
      </c>
      <c r="L100" s="1">
        <v>0</v>
      </c>
      <c r="M100" s="1">
        <v>0</v>
      </c>
      <c r="N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0" t="s">
        <v>479</v>
      </c>
      <c r="B101" s="13" t="s">
        <v>480</v>
      </c>
      <c r="C101" s="10" t="s">
        <v>197</v>
      </c>
      <c r="D101" s="10" t="str">
        <f t="shared" si="0"/>
        <v>ILAVE / CHUNTACOLLO</v>
      </c>
      <c r="E101" s="10" t="s">
        <v>193</v>
      </c>
      <c r="F101" s="10" t="s">
        <v>481</v>
      </c>
      <c r="G101" s="14">
        <v>3</v>
      </c>
      <c r="H101" s="1">
        <v>3</v>
      </c>
      <c r="I101" s="1">
        <v>1</v>
      </c>
      <c r="J101" s="1">
        <v>2</v>
      </c>
      <c r="K101" s="1">
        <v>0</v>
      </c>
      <c r="L101" s="1">
        <v>0</v>
      </c>
      <c r="M101" s="1">
        <v>0</v>
      </c>
      <c r="N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0" t="s">
        <v>482</v>
      </c>
      <c r="B102" s="13" t="s">
        <v>483</v>
      </c>
      <c r="C102" s="10" t="s">
        <v>197</v>
      </c>
      <c r="D102" s="10" t="str">
        <f t="shared" si="0"/>
        <v>SANTA ROSA / SAPACHULPA</v>
      </c>
      <c r="E102" s="10" t="s">
        <v>204</v>
      </c>
      <c r="F102" s="10" t="s">
        <v>484</v>
      </c>
      <c r="G102" s="14">
        <v>2</v>
      </c>
      <c r="H102" s="1">
        <v>2</v>
      </c>
      <c r="I102" s="1">
        <v>0</v>
      </c>
      <c r="J102" s="1">
        <v>2</v>
      </c>
      <c r="K102" s="1">
        <v>0</v>
      </c>
      <c r="L102" s="1">
        <v>0</v>
      </c>
      <c r="M102" s="1">
        <v>0</v>
      </c>
      <c r="N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0" t="s">
        <v>485</v>
      </c>
      <c r="B103" s="13" t="s">
        <v>486</v>
      </c>
      <c r="C103" s="10" t="s">
        <v>197</v>
      </c>
      <c r="D103" s="10" t="str">
        <f t="shared" si="0"/>
        <v>ILAVE / CHOCCOQUELICANI</v>
      </c>
      <c r="E103" s="10" t="s">
        <v>193</v>
      </c>
      <c r="F103" s="10" t="s">
        <v>487</v>
      </c>
      <c r="G103" s="14">
        <v>1</v>
      </c>
      <c r="H103" s="1">
        <v>1</v>
      </c>
      <c r="I103" s="1">
        <v>0</v>
      </c>
      <c r="J103" s="1">
        <v>1</v>
      </c>
      <c r="K103" s="1">
        <v>0</v>
      </c>
      <c r="L103" s="1">
        <v>0</v>
      </c>
      <c r="M103" s="1">
        <v>0</v>
      </c>
      <c r="N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0" t="s">
        <v>488</v>
      </c>
      <c r="B104" s="13" t="s">
        <v>489</v>
      </c>
      <c r="C104" s="10" t="s">
        <v>197</v>
      </c>
      <c r="D104" s="10" t="str">
        <f t="shared" si="0"/>
        <v>ILAVE / ILAVE</v>
      </c>
      <c r="E104" s="10" t="s">
        <v>193</v>
      </c>
      <c r="F104" s="10" t="s">
        <v>193</v>
      </c>
      <c r="G104" s="14">
        <v>1</v>
      </c>
      <c r="H104" s="1">
        <v>1</v>
      </c>
      <c r="I104" s="1">
        <v>0</v>
      </c>
      <c r="J104" s="1">
        <v>1</v>
      </c>
      <c r="K104" s="1">
        <v>0</v>
      </c>
      <c r="L104" s="1">
        <v>0</v>
      </c>
      <c r="M104" s="1">
        <v>0</v>
      </c>
      <c r="N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0" t="s">
        <v>490</v>
      </c>
      <c r="B105" s="13" t="s">
        <v>491</v>
      </c>
      <c r="C105" s="10" t="s">
        <v>197</v>
      </c>
      <c r="D105" s="10" t="str">
        <f t="shared" si="0"/>
        <v>SANTA ROSA / HUANACACAMAYA</v>
      </c>
      <c r="E105" s="10" t="s">
        <v>204</v>
      </c>
      <c r="F105" s="10" t="s">
        <v>492</v>
      </c>
      <c r="G105" s="14">
        <v>1</v>
      </c>
      <c r="H105" s="1">
        <v>1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0" t="s">
        <v>493</v>
      </c>
      <c r="B106" s="13" t="s">
        <v>494</v>
      </c>
      <c r="C106" s="10" t="s">
        <v>197</v>
      </c>
      <c r="D106" s="10" t="str">
        <f t="shared" si="0"/>
        <v>ILAVE / CCACCATA</v>
      </c>
      <c r="E106" s="10" t="s">
        <v>193</v>
      </c>
      <c r="F106" s="10" t="s">
        <v>495</v>
      </c>
      <c r="G106" s="14">
        <v>1</v>
      </c>
      <c r="H106" s="1">
        <v>1</v>
      </c>
      <c r="I106" s="1">
        <v>1</v>
      </c>
      <c r="J106" s="1">
        <v>0</v>
      </c>
      <c r="K106" s="1">
        <v>0</v>
      </c>
      <c r="L106" s="1">
        <v>0</v>
      </c>
      <c r="M106" s="1">
        <v>0</v>
      </c>
      <c r="N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0" t="s">
        <v>496</v>
      </c>
      <c r="B107" s="13" t="s">
        <v>497</v>
      </c>
      <c r="C107" s="10" t="s">
        <v>197</v>
      </c>
      <c r="D107" s="10" t="str">
        <f t="shared" si="0"/>
        <v>CONDURIRI / UNTAVE</v>
      </c>
      <c r="E107" s="10" t="s">
        <v>214</v>
      </c>
      <c r="F107" s="10" t="s">
        <v>498</v>
      </c>
      <c r="G107" s="14">
        <v>1</v>
      </c>
      <c r="H107" s="1">
        <v>1</v>
      </c>
      <c r="I107" s="1">
        <v>0</v>
      </c>
      <c r="J107" s="1">
        <v>1</v>
      </c>
      <c r="K107" s="1">
        <v>0</v>
      </c>
      <c r="L107" s="1">
        <v>0</v>
      </c>
      <c r="M107" s="1">
        <v>0</v>
      </c>
      <c r="N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0" t="s">
        <v>499</v>
      </c>
      <c r="B108" s="13" t="s">
        <v>500</v>
      </c>
      <c r="C108" s="10" t="s">
        <v>197</v>
      </c>
      <c r="D108" s="10" t="str">
        <f t="shared" si="0"/>
        <v>PILCUYO / SANCUTA</v>
      </c>
      <c r="E108" s="10" t="s">
        <v>200</v>
      </c>
      <c r="F108" s="10" t="s">
        <v>501</v>
      </c>
      <c r="G108" s="14">
        <v>1</v>
      </c>
      <c r="H108" s="1">
        <v>1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0" t="s">
        <v>502</v>
      </c>
      <c r="B109" s="13" t="s">
        <v>503</v>
      </c>
      <c r="C109" s="10" t="s">
        <v>197</v>
      </c>
      <c r="D109" s="10" t="str">
        <f t="shared" si="0"/>
        <v>ILAVE / CHILACOLLO</v>
      </c>
      <c r="E109" s="10" t="s">
        <v>193</v>
      </c>
      <c r="F109" s="10" t="s">
        <v>504</v>
      </c>
      <c r="G109" s="14">
        <v>1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0" t="s">
        <v>505</v>
      </c>
      <c r="B110" s="13" t="s">
        <v>506</v>
      </c>
      <c r="C110" s="10" t="s">
        <v>197</v>
      </c>
      <c r="D110" s="10" t="str">
        <f t="shared" si="0"/>
        <v>ILAVE / QUALICANI CHICO</v>
      </c>
      <c r="E110" s="10" t="s">
        <v>193</v>
      </c>
      <c r="F110" s="10" t="s">
        <v>507</v>
      </c>
      <c r="G110" s="14">
        <v>1</v>
      </c>
      <c r="H110" s="1">
        <v>1</v>
      </c>
      <c r="I110" s="1">
        <v>1</v>
      </c>
      <c r="J110" s="1">
        <v>0</v>
      </c>
      <c r="K110" s="1">
        <v>0</v>
      </c>
      <c r="L110" s="1">
        <v>0</v>
      </c>
      <c r="M110" s="1">
        <v>0</v>
      </c>
      <c r="N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0" t="s">
        <v>508</v>
      </c>
      <c r="B111" s="13" t="s">
        <v>509</v>
      </c>
      <c r="C111" s="10" t="s">
        <v>197</v>
      </c>
      <c r="D111" s="10" t="str">
        <f t="shared" si="0"/>
        <v>SANTA ROSA / CHICHILLAPI</v>
      </c>
      <c r="E111" s="10" t="s">
        <v>204</v>
      </c>
      <c r="F111" s="10" t="s">
        <v>510</v>
      </c>
      <c r="G111" s="14">
        <v>1</v>
      </c>
      <c r="H111" s="1">
        <v>1</v>
      </c>
      <c r="I111" s="1">
        <v>0</v>
      </c>
      <c r="J111" s="1">
        <v>1</v>
      </c>
      <c r="K111" s="1">
        <v>0</v>
      </c>
      <c r="L111" s="1">
        <v>0</v>
      </c>
      <c r="M111" s="1">
        <v>0</v>
      </c>
      <c r="N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0" t="s">
        <v>511</v>
      </c>
      <c r="B112" s="13" t="s">
        <v>512</v>
      </c>
      <c r="C112" s="10" t="s">
        <v>197</v>
      </c>
      <c r="D112" s="10" t="str">
        <f t="shared" si="0"/>
        <v>CONDURIRI / PAIRUMANI</v>
      </c>
      <c r="E112" s="10" t="s">
        <v>214</v>
      </c>
      <c r="F112" s="10" t="s">
        <v>513</v>
      </c>
      <c r="G112" s="14">
        <v>1</v>
      </c>
      <c r="H112" s="1">
        <v>1</v>
      </c>
      <c r="I112" s="1">
        <v>0</v>
      </c>
      <c r="J112" s="1">
        <v>1</v>
      </c>
      <c r="K112" s="1">
        <v>0</v>
      </c>
      <c r="L112" s="1">
        <v>0</v>
      </c>
      <c r="M112" s="1">
        <v>0</v>
      </c>
      <c r="N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0" t="s">
        <v>514</v>
      </c>
      <c r="B113" s="13" t="s">
        <v>515</v>
      </c>
      <c r="C113" s="10" t="s">
        <v>197</v>
      </c>
      <c r="D113" s="10" t="str">
        <f t="shared" si="0"/>
        <v>ILAVE / VILCA CHILE</v>
      </c>
      <c r="E113" s="10" t="s">
        <v>193</v>
      </c>
      <c r="F113" s="10" t="s">
        <v>516</v>
      </c>
      <c r="G113" s="14">
        <v>1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0" t="s">
        <v>517</v>
      </c>
      <c r="B114" s="13">
        <v>1076</v>
      </c>
      <c r="C114" s="10" t="s">
        <v>197</v>
      </c>
      <c r="D114" s="10" t="str">
        <f t="shared" si="0"/>
        <v>ILAVE / JAQUENCACHI</v>
      </c>
      <c r="E114" s="10" t="s">
        <v>193</v>
      </c>
      <c r="F114" s="10" t="s">
        <v>518</v>
      </c>
      <c r="G114" s="14">
        <v>2</v>
      </c>
      <c r="H114" s="1">
        <v>2</v>
      </c>
      <c r="I114" s="1">
        <v>1</v>
      </c>
      <c r="J114" s="1">
        <v>1</v>
      </c>
      <c r="K114" s="1">
        <v>0</v>
      </c>
      <c r="L114" s="1">
        <v>0</v>
      </c>
      <c r="M114" s="1">
        <v>0</v>
      </c>
      <c r="N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0" t="s">
        <v>519</v>
      </c>
      <c r="B115" s="13" t="s">
        <v>520</v>
      </c>
      <c r="C115" s="10" t="s">
        <v>197</v>
      </c>
      <c r="D115" s="10" t="str">
        <f t="shared" si="0"/>
        <v>ILAVE / PALLALLMARCA</v>
      </c>
      <c r="E115" s="10" t="s">
        <v>193</v>
      </c>
      <c r="F115" s="10" t="s">
        <v>521</v>
      </c>
      <c r="G115" s="14">
        <v>1</v>
      </c>
      <c r="H115" s="1">
        <v>1</v>
      </c>
      <c r="I115" s="1">
        <v>0</v>
      </c>
      <c r="J115" s="1">
        <v>1</v>
      </c>
      <c r="K115" s="1">
        <v>0</v>
      </c>
      <c r="L115" s="1">
        <v>0</v>
      </c>
      <c r="M115" s="1">
        <v>0</v>
      </c>
      <c r="N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0" t="s">
        <v>522</v>
      </c>
      <c r="B116" s="13" t="s">
        <v>523</v>
      </c>
      <c r="C116" s="10" t="s">
        <v>197</v>
      </c>
      <c r="D116" s="10" t="str">
        <f t="shared" si="0"/>
        <v>ILAVE / CHUNGARA</v>
      </c>
      <c r="E116" s="10" t="s">
        <v>193</v>
      </c>
      <c r="F116" s="10" t="s">
        <v>524</v>
      </c>
      <c r="G116" s="14">
        <v>1</v>
      </c>
      <c r="H116" s="1">
        <v>1</v>
      </c>
      <c r="I116" s="1">
        <v>0</v>
      </c>
      <c r="J116" s="1">
        <v>1</v>
      </c>
      <c r="K116" s="1">
        <v>0</v>
      </c>
      <c r="L116" s="1">
        <v>0</v>
      </c>
      <c r="M116" s="1">
        <v>0</v>
      </c>
      <c r="N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0" t="s">
        <v>525</v>
      </c>
      <c r="B117" s="13" t="s">
        <v>526</v>
      </c>
      <c r="C117" s="10" t="s">
        <v>197</v>
      </c>
      <c r="D117" s="10" t="str">
        <f t="shared" si="0"/>
        <v>CONDURIRI / YARIHUANI</v>
      </c>
      <c r="E117" s="10" t="s">
        <v>214</v>
      </c>
      <c r="F117" s="10" t="s">
        <v>527</v>
      </c>
      <c r="G117" s="14">
        <v>1</v>
      </c>
      <c r="H117" s="1">
        <v>1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0" t="s">
        <v>528</v>
      </c>
      <c r="B118" s="13" t="s">
        <v>529</v>
      </c>
      <c r="C118" s="10" t="s">
        <v>197</v>
      </c>
      <c r="D118" s="10" t="str">
        <f t="shared" si="0"/>
        <v>ILAVE / SAN CARLOS MARCACCOLLO</v>
      </c>
      <c r="E118" s="10" t="s">
        <v>193</v>
      </c>
      <c r="F118" s="10" t="s">
        <v>530</v>
      </c>
      <c r="G118" s="14">
        <v>1</v>
      </c>
      <c r="H118" s="1">
        <v>1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0" t="s">
        <v>531</v>
      </c>
      <c r="B119" s="13" t="s">
        <v>532</v>
      </c>
      <c r="C119" s="10" t="s">
        <v>197</v>
      </c>
      <c r="D119" s="10" t="str">
        <f t="shared" si="0"/>
        <v>ILAVE / CORARACA</v>
      </c>
      <c r="E119" s="10" t="s">
        <v>193</v>
      </c>
      <c r="F119" s="10" t="s">
        <v>533</v>
      </c>
      <c r="G119" s="14">
        <v>1</v>
      </c>
      <c r="H119" s="1">
        <v>1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0" t="s">
        <v>534</v>
      </c>
      <c r="B120" s="13" t="s">
        <v>535</v>
      </c>
      <c r="C120" s="10" t="s">
        <v>197</v>
      </c>
      <c r="D120" s="10" t="str">
        <f t="shared" si="0"/>
        <v>CAPAZO / TUPALA HACIENDA</v>
      </c>
      <c r="E120" s="10" t="s">
        <v>291</v>
      </c>
      <c r="F120" s="10" t="s">
        <v>536</v>
      </c>
      <c r="G120" s="14">
        <v>1</v>
      </c>
      <c r="H120" s="1">
        <v>1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0" t="s">
        <v>537</v>
      </c>
      <c r="B121" s="13" t="s">
        <v>538</v>
      </c>
      <c r="C121" s="10" t="s">
        <v>197</v>
      </c>
      <c r="D121" s="10" t="str">
        <f t="shared" si="0"/>
        <v>ILAVE / CORPA</v>
      </c>
      <c r="E121" s="10" t="s">
        <v>193</v>
      </c>
      <c r="F121" s="10" t="s">
        <v>539</v>
      </c>
      <c r="G121" s="14">
        <v>1</v>
      </c>
      <c r="H121" s="1">
        <v>1</v>
      </c>
      <c r="I121" s="1">
        <v>1</v>
      </c>
      <c r="J121" s="1">
        <v>0</v>
      </c>
      <c r="K121" s="1">
        <v>0</v>
      </c>
      <c r="L121" s="1">
        <v>0</v>
      </c>
      <c r="M121" s="1">
        <v>0</v>
      </c>
      <c r="N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0" t="s">
        <v>540</v>
      </c>
      <c r="B122" s="13" t="s">
        <v>541</v>
      </c>
      <c r="C122" s="10" t="s">
        <v>197</v>
      </c>
      <c r="D122" s="10" t="str">
        <f t="shared" si="0"/>
        <v>ILAVE / ILAVE</v>
      </c>
      <c r="E122" s="10" t="s">
        <v>193</v>
      </c>
      <c r="F122" s="10" t="s">
        <v>193</v>
      </c>
      <c r="G122" s="14">
        <v>1</v>
      </c>
      <c r="H122" s="1">
        <v>1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0" t="s">
        <v>542</v>
      </c>
      <c r="B123" s="13" t="s">
        <v>543</v>
      </c>
      <c r="C123" s="10" t="s">
        <v>197</v>
      </c>
      <c r="D123" s="10" t="str">
        <f t="shared" si="0"/>
        <v>ILAVE / CONCAHUI</v>
      </c>
      <c r="E123" s="10" t="s">
        <v>193</v>
      </c>
      <c r="F123" s="10" t="s">
        <v>544</v>
      </c>
      <c r="G123" s="14">
        <v>1</v>
      </c>
      <c r="H123" s="1">
        <v>1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0" t="s">
        <v>545</v>
      </c>
      <c r="B124" s="13">
        <v>1119</v>
      </c>
      <c r="C124" s="10" t="s">
        <v>197</v>
      </c>
      <c r="D124" s="10" t="str">
        <f t="shared" si="0"/>
        <v>ILAVE / ILAVE</v>
      </c>
      <c r="E124" s="10" t="s">
        <v>193</v>
      </c>
      <c r="F124" s="10" t="s">
        <v>193</v>
      </c>
      <c r="G124" s="14">
        <v>2</v>
      </c>
      <c r="H124" s="1">
        <v>2</v>
      </c>
      <c r="I124" s="1">
        <v>0</v>
      </c>
      <c r="J124" s="1">
        <v>2</v>
      </c>
      <c r="K124" s="1">
        <v>0</v>
      </c>
      <c r="L124" s="1">
        <v>0</v>
      </c>
      <c r="M124" s="1">
        <v>0</v>
      </c>
      <c r="N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0" t="s">
        <v>546</v>
      </c>
      <c r="B125" s="13" t="s">
        <v>547</v>
      </c>
      <c r="C125" s="10" t="s">
        <v>197</v>
      </c>
      <c r="D125" s="10" t="str">
        <f t="shared" si="0"/>
        <v>ILAVE / CHOQUETANCA</v>
      </c>
      <c r="E125" s="10" t="s">
        <v>193</v>
      </c>
      <c r="F125" s="10" t="s">
        <v>548</v>
      </c>
      <c r="G125" s="14">
        <v>1</v>
      </c>
      <c r="H125" s="1">
        <v>1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0" t="s">
        <v>549</v>
      </c>
      <c r="B126" s="13" t="s">
        <v>550</v>
      </c>
      <c r="C126" s="10" t="s">
        <v>197</v>
      </c>
      <c r="D126" s="10" t="str">
        <f t="shared" si="0"/>
        <v>ILAVE / JALLANILLA</v>
      </c>
      <c r="E126" s="10" t="s">
        <v>193</v>
      </c>
      <c r="F126" s="10" t="s">
        <v>551</v>
      </c>
      <c r="G126" s="14">
        <v>1</v>
      </c>
      <c r="H126" s="1">
        <v>1</v>
      </c>
      <c r="I126" s="1">
        <v>0</v>
      </c>
      <c r="J126" s="1">
        <v>1</v>
      </c>
      <c r="K126" s="1">
        <v>0</v>
      </c>
      <c r="L126" s="1">
        <v>0</v>
      </c>
      <c r="M126" s="1">
        <v>0</v>
      </c>
      <c r="N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0" t="s">
        <v>552</v>
      </c>
      <c r="B127" s="13" t="s">
        <v>553</v>
      </c>
      <c r="C127" s="10" t="s">
        <v>197</v>
      </c>
      <c r="D127" s="10" t="str">
        <f t="shared" si="0"/>
        <v>ILAVE / JILACATURA</v>
      </c>
      <c r="E127" s="10" t="s">
        <v>193</v>
      </c>
      <c r="F127" s="10" t="s">
        <v>554</v>
      </c>
      <c r="G127" s="14">
        <v>1</v>
      </c>
      <c r="H127" s="1">
        <v>1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0" t="s">
        <v>555</v>
      </c>
      <c r="B128" s="13" t="s">
        <v>556</v>
      </c>
      <c r="C128" s="10" t="s">
        <v>197</v>
      </c>
      <c r="D128" s="10" t="str">
        <f t="shared" si="0"/>
        <v>ILAVE / MAQUERA COMPUTI</v>
      </c>
      <c r="E128" s="10" t="s">
        <v>193</v>
      </c>
      <c r="F128" s="10" t="s">
        <v>557</v>
      </c>
      <c r="G128" s="14">
        <v>1</v>
      </c>
      <c r="H128" s="1">
        <v>1</v>
      </c>
      <c r="I128" s="1">
        <v>0</v>
      </c>
      <c r="J128" s="1">
        <v>1</v>
      </c>
      <c r="K128" s="1">
        <v>0</v>
      </c>
      <c r="L128" s="1">
        <v>0</v>
      </c>
      <c r="M128" s="1">
        <v>0</v>
      </c>
      <c r="N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0" t="s">
        <v>558</v>
      </c>
      <c r="B129" s="13" t="s">
        <v>559</v>
      </c>
      <c r="C129" s="10" t="s">
        <v>197</v>
      </c>
      <c r="D129" s="10" t="str">
        <f t="shared" si="0"/>
        <v>ILAVE / ILAVE</v>
      </c>
      <c r="E129" s="10" t="s">
        <v>193</v>
      </c>
      <c r="F129" s="10" t="s">
        <v>193</v>
      </c>
      <c r="G129" s="14">
        <v>1</v>
      </c>
      <c r="H129" s="1">
        <v>1</v>
      </c>
      <c r="I129" s="1">
        <v>0</v>
      </c>
      <c r="J129" s="1">
        <v>1</v>
      </c>
      <c r="K129" s="1">
        <v>0</v>
      </c>
      <c r="L129" s="1">
        <v>0</v>
      </c>
      <c r="M129" s="1">
        <v>0</v>
      </c>
      <c r="N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0" t="s">
        <v>560</v>
      </c>
      <c r="B130" s="13" t="s">
        <v>561</v>
      </c>
      <c r="C130" s="10" t="s">
        <v>197</v>
      </c>
      <c r="D130" s="10" t="str">
        <f t="shared" si="0"/>
        <v>ILAVE / SARACAYA</v>
      </c>
      <c r="E130" s="10" t="s">
        <v>193</v>
      </c>
      <c r="F130" s="10" t="s">
        <v>562</v>
      </c>
      <c r="G130" s="14">
        <v>1</v>
      </c>
      <c r="H130" s="1">
        <v>1</v>
      </c>
      <c r="I130" s="1">
        <v>0</v>
      </c>
      <c r="J130" s="1">
        <v>1</v>
      </c>
      <c r="K130" s="1">
        <v>0</v>
      </c>
      <c r="L130" s="1">
        <v>0</v>
      </c>
      <c r="M130" s="1">
        <v>0</v>
      </c>
      <c r="N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0" t="s">
        <v>563</v>
      </c>
      <c r="B131" s="13" t="s">
        <v>564</v>
      </c>
      <c r="C131" s="10" t="s">
        <v>197</v>
      </c>
      <c r="D131" s="10" t="str">
        <f t="shared" si="0"/>
        <v>ILAVE / SULCATURA II</v>
      </c>
      <c r="E131" s="10" t="s">
        <v>193</v>
      </c>
      <c r="F131" s="10" t="s">
        <v>565</v>
      </c>
      <c r="G131" s="14">
        <v>1</v>
      </c>
      <c r="H131" s="1">
        <v>1</v>
      </c>
      <c r="I131" s="1">
        <v>0</v>
      </c>
      <c r="J131" s="1">
        <v>1</v>
      </c>
      <c r="K131" s="1">
        <v>0</v>
      </c>
      <c r="L131" s="1">
        <v>0</v>
      </c>
      <c r="M131" s="1">
        <v>0</v>
      </c>
      <c r="N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0" t="s">
        <v>566</v>
      </c>
      <c r="B132" s="13" t="s">
        <v>567</v>
      </c>
      <c r="C132" s="10" t="s">
        <v>197</v>
      </c>
      <c r="D132" s="10" t="str">
        <f t="shared" si="0"/>
        <v>ILAVE / SAN JOSE</v>
      </c>
      <c r="E132" s="10" t="s">
        <v>193</v>
      </c>
      <c r="F132" s="10" t="s">
        <v>568</v>
      </c>
      <c r="G132" s="14">
        <v>2</v>
      </c>
      <c r="H132" s="1">
        <v>2</v>
      </c>
      <c r="I132" s="1">
        <v>0</v>
      </c>
      <c r="J132" s="1">
        <v>2</v>
      </c>
      <c r="K132" s="1">
        <v>0</v>
      </c>
      <c r="L132" s="1">
        <v>0</v>
      </c>
      <c r="M132" s="1">
        <v>0</v>
      </c>
      <c r="N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0" t="s">
        <v>569</v>
      </c>
      <c r="B133" s="13" t="s">
        <v>570</v>
      </c>
      <c r="C133" s="10" t="s">
        <v>197</v>
      </c>
      <c r="D133" s="10" t="str">
        <f t="shared" si="0"/>
        <v>ILAVE / SICATA</v>
      </c>
      <c r="E133" s="10" t="s">
        <v>193</v>
      </c>
      <c r="F133" s="10" t="s">
        <v>571</v>
      </c>
      <c r="G133" s="14">
        <v>1</v>
      </c>
      <c r="H133" s="1">
        <v>1</v>
      </c>
      <c r="I133" s="1">
        <v>0</v>
      </c>
      <c r="J133" s="1">
        <v>1</v>
      </c>
      <c r="K133" s="1">
        <v>0</v>
      </c>
      <c r="L133" s="1">
        <v>0</v>
      </c>
      <c r="M133" s="1">
        <v>0</v>
      </c>
      <c r="N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0" t="s">
        <v>572</v>
      </c>
      <c r="B134" s="13" t="s">
        <v>573</v>
      </c>
      <c r="C134" s="10" t="s">
        <v>197</v>
      </c>
      <c r="D134" s="10" t="str">
        <f t="shared" si="0"/>
        <v>ILAVE / ALQUIPA</v>
      </c>
      <c r="E134" s="10" t="s">
        <v>193</v>
      </c>
      <c r="F134" s="10" t="s">
        <v>574</v>
      </c>
      <c r="G134" s="14">
        <v>1</v>
      </c>
      <c r="H134" s="1">
        <v>1</v>
      </c>
      <c r="I134" s="1">
        <v>0</v>
      </c>
      <c r="J134" s="1">
        <v>1</v>
      </c>
      <c r="K134" s="1">
        <v>0</v>
      </c>
      <c r="L134" s="1">
        <v>0</v>
      </c>
      <c r="M134" s="1">
        <v>0</v>
      </c>
      <c r="N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0" t="s">
        <v>575</v>
      </c>
      <c r="B135" s="13" t="s">
        <v>576</v>
      </c>
      <c r="C135" s="10" t="s">
        <v>197</v>
      </c>
      <c r="D135" s="10" t="str">
        <f t="shared" si="0"/>
        <v>ILAVE / LLAU</v>
      </c>
      <c r="E135" s="10" t="s">
        <v>193</v>
      </c>
      <c r="F135" s="10" t="s">
        <v>577</v>
      </c>
      <c r="G135" s="14">
        <v>1</v>
      </c>
      <c r="H135" s="1">
        <v>1</v>
      </c>
      <c r="I135" s="1">
        <v>0</v>
      </c>
      <c r="J135" s="1">
        <v>1</v>
      </c>
      <c r="K135" s="1">
        <v>0</v>
      </c>
      <c r="L135" s="1">
        <v>0</v>
      </c>
      <c r="M135" s="1">
        <v>0</v>
      </c>
      <c r="N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0" t="s">
        <v>578</v>
      </c>
      <c r="B136" s="13" t="s">
        <v>579</v>
      </c>
      <c r="C136" s="10" t="s">
        <v>197</v>
      </c>
      <c r="D136" s="10" t="str">
        <f t="shared" si="0"/>
        <v>ILAVE / PUSUYO</v>
      </c>
      <c r="E136" s="10" t="s">
        <v>193</v>
      </c>
      <c r="F136" s="10" t="s">
        <v>580</v>
      </c>
      <c r="G136" s="14">
        <v>1</v>
      </c>
      <c r="H136" s="1">
        <v>1</v>
      </c>
      <c r="I136" s="1">
        <v>0</v>
      </c>
      <c r="J136" s="1">
        <v>1</v>
      </c>
      <c r="K136" s="1">
        <v>0</v>
      </c>
      <c r="L136" s="1">
        <v>0</v>
      </c>
      <c r="M136" s="1">
        <v>0</v>
      </c>
      <c r="N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0" t="s">
        <v>581</v>
      </c>
      <c r="B137" s="13" t="s">
        <v>582</v>
      </c>
      <c r="C137" s="10" t="s">
        <v>197</v>
      </c>
      <c r="D137" s="10" t="str">
        <f t="shared" si="0"/>
        <v>ILAVE / YAURIMA</v>
      </c>
      <c r="E137" s="10" t="s">
        <v>193</v>
      </c>
      <c r="F137" s="10" t="s">
        <v>583</v>
      </c>
      <c r="G137" s="14">
        <v>1</v>
      </c>
      <c r="H137" s="1">
        <v>1</v>
      </c>
      <c r="I137" s="1">
        <v>0</v>
      </c>
      <c r="J137" s="1">
        <v>1</v>
      </c>
      <c r="K137" s="1">
        <v>0</v>
      </c>
      <c r="L137" s="1">
        <v>0</v>
      </c>
      <c r="M137" s="1">
        <v>0</v>
      </c>
      <c r="N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0" t="s">
        <v>584</v>
      </c>
      <c r="B138" s="13" t="s">
        <v>585</v>
      </c>
      <c r="C138" s="10" t="s">
        <v>197</v>
      </c>
      <c r="D138" s="10" t="str">
        <f t="shared" si="0"/>
        <v>PILCUYO / CALLACHOCO</v>
      </c>
      <c r="E138" s="10" t="s">
        <v>200</v>
      </c>
      <c r="F138" s="10" t="s">
        <v>586</v>
      </c>
      <c r="G138" s="14">
        <v>1</v>
      </c>
      <c r="H138" s="1">
        <v>1</v>
      </c>
      <c r="I138" s="1">
        <v>0</v>
      </c>
      <c r="J138" s="1">
        <v>1</v>
      </c>
      <c r="K138" s="1">
        <v>0</v>
      </c>
      <c r="L138" s="1">
        <v>0</v>
      </c>
      <c r="M138" s="1">
        <v>0</v>
      </c>
      <c r="N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0" t="s">
        <v>587</v>
      </c>
      <c r="B139" s="13">
        <v>1622</v>
      </c>
      <c r="C139" s="10" t="s">
        <v>197</v>
      </c>
      <c r="D139" s="10" t="str">
        <f t="shared" si="0"/>
        <v>ILAVE / CHINGANI</v>
      </c>
      <c r="E139" s="10" t="s">
        <v>193</v>
      </c>
      <c r="F139" s="10" t="s">
        <v>588</v>
      </c>
      <c r="G139" s="14">
        <v>2</v>
      </c>
      <c r="H139" s="1">
        <v>2</v>
      </c>
      <c r="I139" s="1">
        <v>0</v>
      </c>
      <c r="J139" s="1">
        <v>2</v>
      </c>
      <c r="K139" s="1">
        <v>0</v>
      </c>
      <c r="L139" s="1">
        <v>0</v>
      </c>
      <c r="M139" s="1">
        <v>0</v>
      </c>
      <c r="N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0" t="s">
        <v>589</v>
      </c>
      <c r="B140" s="13" t="s">
        <v>590</v>
      </c>
      <c r="C140" s="10" t="s">
        <v>591</v>
      </c>
      <c r="D140" s="10" t="str">
        <f t="shared" si="0"/>
        <v>ILAVE / SULCATURA 1</v>
      </c>
      <c r="E140" s="10" t="s">
        <v>193</v>
      </c>
      <c r="F140" s="10" t="s">
        <v>224</v>
      </c>
      <c r="G140" s="14">
        <v>6</v>
      </c>
      <c r="H140" s="1">
        <v>4</v>
      </c>
      <c r="I140" s="1">
        <v>4</v>
      </c>
      <c r="J140" s="1">
        <v>0</v>
      </c>
      <c r="K140" s="1">
        <v>1</v>
      </c>
      <c r="L140" s="1">
        <v>0</v>
      </c>
      <c r="M140" s="1">
        <v>1</v>
      </c>
      <c r="N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0" t="s">
        <v>592</v>
      </c>
      <c r="B141" s="13">
        <v>70128</v>
      </c>
      <c r="C141" s="10" t="s">
        <v>591</v>
      </c>
      <c r="D141" s="10" t="str">
        <f t="shared" si="0"/>
        <v>ILAVE / JILACATURA</v>
      </c>
      <c r="E141" s="10" t="s">
        <v>193</v>
      </c>
      <c r="F141" s="10" t="s">
        <v>554</v>
      </c>
      <c r="G141" s="14">
        <v>4</v>
      </c>
      <c r="H141" s="1">
        <v>3</v>
      </c>
      <c r="I141" s="1">
        <v>3</v>
      </c>
      <c r="J141" s="1">
        <v>0</v>
      </c>
      <c r="K141" s="1">
        <v>0</v>
      </c>
      <c r="L141" s="1">
        <v>0</v>
      </c>
      <c r="M141" s="1">
        <v>1</v>
      </c>
      <c r="N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0" t="s">
        <v>593</v>
      </c>
      <c r="B142" s="13" t="s">
        <v>594</v>
      </c>
      <c r="C142" s="10" t="s">
        <v>591</v>
      </c>
      <c r="D142" s="10" t="str">
        <f t="shared" si="0"/>
        <v>ILAVE / CHOQUETANCA</v>
      </c>
      <c r="E142" s="10" t="s">
        <v>193</v>
      </c>
      <c r="F142" s="10" t="s">
        <v>548</v>
      </c>
      <c r="G142" s="14">
        <v>5</v>
      </c>
      <c r="H142" s="1">
        <v>4</v>
      </c>
      <c r="I142" s="1">
        <v>3</v>
      </c>
      <c r="J142" s="1">
        <v>1</v>
      </c>
      <c r="K142" s="1">
        <v>0</v>
      </c>
      <c r="L142" s="1">
        <v>0</v>
      </c>
      <c r="M142" s="1">
        <v>1</v>
      </c>
      <c r="N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0" t="s">
        <v>595</v>
      </c>
      <c r="B143" s="13" t="s">
        <v>596</v>
      </c>
      <c r="C143" s="10" t="s">
        <v>591</v>
      </c>
      <c r="D143" s="10" t="str">
        <f t="shared" si="0"/>
        <v>ILAVE / SULLCACATURA  II</v>
      </c>
      <c r="E143" s="10" t="s">
        <v>193</v>
      </c>
      <c r="F143" s="10" t="s">
        <v>597</v>
      </c>
      <c r="G143" s="14">
        <v>6</v>
      </c>
      <c r="H143" s="1">
        <v>4</v>
      </c>
      <c r="I143" s="1">
        <v>4</v>
      </c>
      <c r="J143" s="1">
        <v>0</v>
      </c>
      <c r="K143" s="1">
        <v>1</v>
      </c>
      <c r="L143" s="1">
        <v>0</v>
      </c>
      <c r="M143" s="1">
        <v>1</v>
      </c>
      <c r="N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0" t="s">
        <v>598</v>
      </c>
      <c r="B144" s="13" t="s">
        <v>599</v>
      </c>
      <c r="C144" s="10" t="s">
        <v>591</v>
      </c>
      <c r="D144" s="10" t="str">
        <f t="shared" si="0"/>
        <v>ILAVE / SUQUINAPE</v>
      </c>
      <c r="E144" s="10" t="s">
        <v>193</v>
      </c>
      <c r="F144" s="10" t="s">
        <v>600</v>
      </c>
      <c r="G144" s="14">
        <v>2</v>
      </c>
      <c r="H144" s="1">
        <v>2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0" t="s">
        <v>601</v>
      </c>
      <c r="B145" s="13" t="s">
        <v>602</v>
      </c>
      <c r="C145" s="10" t="s">
        <v>591</v>
      </c>
      <c r="D145" s="10" t="str">
        <f t="shared" si="0"/>
        <v>ILAVE / LAQUI</v>
      </c>
      <c r="E145" s="10" t="s">
        <v>193</v>
      </c>
      <c r="F145" s="10" t="s">
        <v>603</v>
      </c>
      <c r="G145" s="14">
        <v>2</v>
      </c>
      <c r="H145" s="1">
        <v>2</v>
      </c>
      <c r="I145" s="1">
        <v>1</v>
      </c>
      <c r="J145" s="1">
        <v>1</v>
      </c>
      <c r="K145" s="1">
        <v>0</v>
      </c>
      <c r="L145" s="1">
        <v>0</v>
      </c>
      <c r="M145" s="1">
        <v>0</v>
      </c>
      <c r="N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0" t="s">
        <v>604</v>
      </c>
      <c r="B146" s="13" t="s">
        <v>605</v>
      </c>
      <c r="C146" s="10" t="s">
        <v>591</v>
      </c>
      <c r="D146" s="10" t="str">
        <f t="shared" si="0"/>
        <v>ILAVE / YACANGO CENTRAL</v>
      </c>
      <c r="E146" s="10" t="s">
        <v>193</v>
      </c>
      <c r="F146" s="10" t="s">
        <v>606</v>
      </c>
      <c r="G146" s="14">
        <v>6</v>
      </c>
      <c r="H146" s="1">
        <v>5</v>
      </c>
      <c r="I146" s="1">
        <v>4</v>
      </c>
      <c r="J146" s="1">
        <v>1</v>
      </c>
      <c r="K146" s="1">
        <v>0</v>
      </c>
      <c r="L146" s="1">
        <v>0</v>
      </c>
      <c r="M146" s="1">
        <v>1</v>
      </c>
      <c r="N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0" t="s">
        <v>607</v>
      </c>
      <c r="B147" s="13" t="s">
        <v>608</v>
      </c>
      <c r="C147" s="10" t="s">
        <v>591</v>
      </c>
      <c r="D147" s="10" t="str">
        <f t="shared" si="0"/>
        <v>ILAVE / CANGALLE</v>
      </c>
      <c r="E147" s="10" t="s">
        <v>193</v>
      </c>
      <c r="F147" s="10" t="s">
        <v>609</v>
      </c>
      <c r="G147" s="14">
        <v>7</v>
      </c>
      <c r="H147" s="1">
        <v>5</v>
      </c>
      <c r="I147" s="1">
        <v>3</v>
      </c>
      <c r="J147" s="1">
        <v>2</v>
      </c>
      <c r="K147" s="1">
        <v>1</v>
      </c>
      <c r="L147" s="1">
        <v>0</v>
      </c>
      <c r="M147" s="1">
        <v>1</v>
      </c>
      <c r="N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0" t="s">
        <v>610</v>
      </c>
      <c r="B148" s="13" t="s">
        <v>611</v>
      </c>
      <c r="C148" s="10" t="s">
        <v>591</v>
      </c>
      <c r="D148" s="10" t="str">
        <f t="shared" si="0"/>
        <v>CONDURIRI / CALASAYA</v>
      </c>
      <c r="E148" s="10" t="s">
        <v>214</v>
      </c>
      <c r="F148" s="10" t="s">
        <v>612</v>
      </c>
      <c r="G148" s="14">
        <v>1</v>
      </c>
      <c r="H148" s="1">
        <v>1</v>
      </c>
      <c r="I148" s="1">
        <v>1</v>
      </c>
      <c r="J148" s="1">
        <v>0</v>
      </c>
      <c r="K148" s="1">
        <v>0</v>
      </c>
      <c r="L148" s="1">
        <v>0</v>
      </c>
      <c r="M148" s="1">
        <v>0</v>
      </c>
      <c r="N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0" t="s">
        <v>613</v>
      </c>
      <c r="B149" s="13" t="s">
        <v>614</v>
      </c>
      <c r="C149" s="10" t="s">
        <v>591</v>
      </c>
      <c r="D149" s="10" t="str">
        <f t="shared" si="0"/>
        <v>CAPAZO / ROSARIO ALTO ANCOMARCA</v>
      </c>
      <c r="E149" s="10" t="s">
        <v>291</v>
      </c>
      <c r="F149" s="10" t="s">
        <v>454</v>
      </c>
      <c r="G149" s="14">
        <v>1</v>
      </c>
      <c r="H149" s="1">
        <v>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0" t="s">
        <v>615</v>
      </c>
      <c r="B150" s="13" t="s">
        <v>616</v>
      </c>
      <c r="C150" s="10" t="s">
        <v>591</v>
      </c>
      <c r="D150" s="10" t="str">
        <f t="shared" si="0"/>
        <v>CAPAZO / CAPASO</v>
      </c>
      <c r="E150" s="10" t="s">
        <v>291</v>
      </c>
      <c r="F150" s="10" t="s">
        <v>292</v>
      </c>
      <c r="G150" s="14">
        <v>2</v>
      </c>
      <c r="H150" s="1">
        <v>2</v>
      </c>
      <c r="I150" s="1">
        <v>2</v>
      </c>
      <c r="J150" s="1">
        <v>0</v>
      </c>
      <c r="K150" s="1">
        <v>0</v>
      </c>
      <c r="L150" s="1">
        <v>0</v>
      </c>
      <c r="M150" s="1">
        <v>0</v>
      </c>
      <c r="N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0" t="s">
        <v>617</v>
      </c>
      <c r="B151" s="13" t="s">
        <v>618</v>
      </c>
      <c r="C151" s="10" t="s">
        <v>591</v>
      </c>
      <c r="D151" s="10" t="str">
        <f t="shared" si="0"/>
        <v>CAPAZO / CHUA</v>
      </c>
      <c r="E151" s="10" t="s">
        <v>291</v>
      </c>
      <c r="F151" s="10" t="s">
        <v>619</v>
      </c>
      <c r="G151" s="14">
        <v>1</v>
      </c>
      <c r="H151" s="1">
        <v>1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0" t="s">
        <v>620</v>
      </c>
      <c r="B152" s="13" t="s">
        <v>621</v>
      </c>
      <c r="C152" s="10" t="s">
        <v>591</v>
      </c>
      <c r="D152" s="10" t="str">
        <f t="shared" si="0"/>
        <v>ILAVE / RAMON CASTILLA</v>
      </c>
      <c r="E152" s="10" t="s">
        <v>193</v>
      </c>
      <c r="F152" s="10" t="s">
        <v>218</v>
      </c>
      <c r="G152" s="14">
        <v>61</v>
      </c>
      <c r="H152" s="1">
        <v>51</v>
      </c>
      <c r="I152" s="1">
        <v>45</v>
      </c>
      <c r="J152" s="1">
        <v>6</v>
      </c>
      <c r="K152" s="1">
        <v>3</v>
      </c>
      <c r="L152" s="1">
        <v>0</v>
      </c>
      <c r="M152" s="1">
        <v>7</v>
      </c>
      <c r="N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0" t="s">
        <v>622</v>
      </c>
      <c r="B153" s="13" t="s">
        <v>623</v>
      </c>
      <c r="C153" s="10" t="s">
        <v>591</v>
      </c>
      <c r="D153" s="10" t="str">
        <f t="shared" si="0"/>
        <v>ILAVE / SAN MIGUEL</v>
      </c>
      <c r="E153" s="10" t="s">
        <v>193</v>
      </c>
      <c r="F153" s="10" t="s">
        <v>208</v>
      </c>
      <c r="G153" s="14">
        <v>38</v>
      </c>
      <c r="H153" s="1">
        <v>32</v>
      </c>
      <c r="I153" s="1">
        <v>30</v>
      </c>
      <c r="J153" s="1">
        <v>2</v>
      </c>
      <c r="K153" s="1">
        <v>0</v>
      </c>
      <c r="L153" s="1">
        <v>0</v>
      </c>
      <c r="M153" s="1">
        <v>6</v>
      </c>
      <c r="N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0" t="s">
        <v>624</v>
      </c>
      <c r="B154" s="13">
        <v>70317</v>
      </c>
      <c r="C154" s="10" t="s">
        <v>591</v>
      </c>
      <c r="D154" s="10" t="str">
        <f t="shared" si="0"/>
        <v>ILAVE / CHURU MAQUERA</v>
      </c>
      <c r="E154" s="10" t="s">
        <v>193</v>
      </c>
      <c r="F154" s="10" t="s">
        <v>625</v>
      </c>
      <c r="G154" s="14">
        <v>7</v>
      </c>
      <c r="H154" s="1">
        <v>6</v>
      </c>
      <c r="I154" s="1">
        <v>5</v>
      </c>
      <c r="J154" s="1">
        <v>1</v>
      </c>
      <c r="K154" s="1">
        <v>0</v>
      </c>
      <c r="L154" s="1">
        <v>0</v>
      </c>
      <c r="M154" s="1">
        <v>1</v>
      </c>
      <c r="N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0" t="s">
        <v>626</v>
      </c>
      <c r="B155" s="13" t="s">
        <v>627</v>
      </c>
      <c r="C155" s="10" t="s">
        <v>591</v>
      </c>
      <c r="D155" s="10" t="str">
        <f t="shared" si="0"/>
        <v>ILAVE / CHECCA</v>
      </c>
      <c r="E155" s="10" t="s">
        <v>193</v>
      </c>
      <c r="F155" s="10" t="s">
        <v>269</v>
      </c>
      <c r="G155" s="14">
        <v>5</v>
      </c>
      <c r="H155" s="1">
        <v>4</v>
      </c>
      <c r="I155" s="1">
        <v>4</v>
      </c>
      <c r="J155" s="1">
        <v>0</v>
      </c>
      <c r="K155" s="1">
        <v>0</v>
      </c>
      <c r="L155" s="1">
        <v>0</v>
      </c>
      <c r="M155" s="1">
        <v>1</v>
      </c>
      <c r="N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0" t="s">
        <v>628</v>
      </c>
      <c r="B156" s="13" t="s">
        <v>629</v>
      </c>
      <c r="C156" s="10" t="s">
        <v>591</v>
      </c>
      <c r="D156" s="10" t="str">
        <f t="shared" si="0"/>
        <v>ILAVE / MAÑAZO</v>
      </c>
      <c r="E156" s="10" t="s">
        <v>193</v>
      </c>
      <c r="F156" s="10" t="s">
        <v>630</v>
      </c>
      <c r="G156" s="14">
        <v>4</v>
      </c>
      <c r="H156" s="1">
        <v>3</v>
      </c>
      <c r="I156" s="1">
        <v>3</v>
      </c>
      <c r="J156" s="1">
        <v>0</v>
      </c>
      <c r="K156" s="1">
        <v>0</v>
      </c>
      <c r="L156" s="1">
        <v>0</v>
      </c>
      <c r="M156" s="1">
        <v>1</v>
      </c>
      <c r="N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0" t="s">
        <v>631</v>
      </c>
      <c r="B157" s="13" t="s">
        <v>632</v>
      </c>
      <c r="C157" s="10" t="s">
        <v>591</v>
      </c>
      <c r="D157" s="10" t="str">
        <f t="shared" si="0"/>
        <v>ILAVE / SIRAYA</v>
      </c>
      <c r="E157" s="10" t="s">
        <v>193</v>
      </c>
      <c r="F157" s="10" t="s">
        <v>336</v>
      </c>
      <c r="G157" s="14">
        <v>5</v>
      </c>
      <c r="H157" s="1">
        <v>4</v>
      </c>
      <c r="I157" s="1">
        <v>3</v>
      </c>
      <c r="J157" s="1">
        <v>1</v>
      </c>
      <c r="K157" s="1">
        <v>0</v>
      </c>
      <c r="L157" s="1">
        <v>0</v>
      </c>
      <c r="M157" s="1">
        <v>1</v>
      </c>
      <c r="N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0" t="s">
        <v>633</v>
      </c>
      <c r="B158" s="13" t="s">
        <v>634</v>
      </c>
      <c r="C158" s="10" t="s">
        <v>591</v>
      </c>
      <c r="D158" s="10" t="str">
        <f t="shared" si="0"/>
        <v>ILAVE / CAMICACHI</v>
      </c>
      <c r="E158" s="10" t="s">
        <v>193</v>
      </c>
      <c r="F158" s="10" t="s">
        <v>635</v>
      </c>
      <c r="G158" s="14">
        <v>18</v>
      </c>
      <c r="H158" s="1">
        <v>16</v>
      </c>
      <c r="I158" s="1">
        <v>14</v>
      </c>
      <c r="J158" s="1">
        <v>2</v>
      </c>
      <c r="K158" s="1">
        <v>0</v>
      </c>
      <c r="L158" s="1">
        <v>0</v>
      </c>
      <c r="M158" s="1">
        <v>2</v>
      </c>
      <c r="N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0" t="s">
        <v>636</v>
      </c>
      <c r="B159" s="13" t="s">
        <v>637</v>
      </c>
      <c r="C159" s="10" t="s">
        <v>591</v>
      </c>
      <c r="D159" s="10" t="str">
        <f t="shared" si="0"/>
        <v>ILAVE / CHUCARAYA</v>
      </c>
      <c r="E159" s="10" t="s">
        <v>193</v>
      </c>
      <c r="F159" s="10" t="s">
        <v>257</v>
      </c>
      <c r="G159" s="14">
        <v>2</v>
      </c>
      <c r="H159" s="1">
        <v>2</v>
      </c>
      <c r="I159" s="1">
        <v>1</v>
      </c>
      <c r="J159" s="1">
        <v>1</v>
      </c>
      <c r="K159" s="1">
        <v>0</v>
      </c>
      <c r="L159" s="1">
        <v>0</v>
      </c>
      <c r="M159" s="1">
        <v>0</v>
      </c>
      <c r="N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0" t="s">
        <v>638</v>
      </c>
      <c r="B160" s="13" t="s">
        <v>639</v>
      </c>
      <c r="C160" s="10" t="s">
        <v>591</v>
      </c>
      <c r="D160" s="10" t="str">
        <f t="shared" si="0"/>
        <v>ILAVE / APARUNE</v>
      </c>
      <c r="E160" s="10" t="s">
        <v>193</v>
      </c>
      <c r="F160" s="10" t="s">
        <v>640</v>
      </c>
      <c r="G160" s="14">
        <v>3</v>
      </c>
      <c r="H160" s="1">
        <v>3</v>
      </c>
      <c r="I160" s="1">
        <v>3</v>
      </c>
      <c r="J160" s="1">
        <v>0</v>
      </c>
      <c r="K160" s="1">
        <v>0</v>
      </c>
      <c r="L160" s="1">
        <v>0</v>
      </c>
      <c r="M160" s="1">
        <v>0</v>
      </c>
      <c r="N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0" t="s">
        <v>641</v>
      </c>
      <c r="B161" s="13" t="s">
        <v>642</v>
      </c>
      <c r="C161" s="10" t="s">
        <v>591</v>
      </c>
      <c r="D161" s="10" t="str">
        <f t="shared" si="0"/>
        <v>ILAVE / ROSACANI</v>
      </c>
      <c r="E161" s="10" t="s">
        <v>193</v>
      </c>
      <c r="F161" s="10" t="s">
        <v>333</v>
      </c>
      <c r="G161" s="14">
        <v>14</v>
      </c>
      <c r="H161" s="1">
        <v>11</v>
      </c>
      <c r="I161" s="1">
        <v>10</v>
      </c>
      <c r="J161" s="1">
        <v>1</v>
      </c>
      <c r="K161" s="1">
        <v>1</v>
      </c>
      <c r="L161" s="1">
        <v>0</v>
      </c>
      <c r="M161" s="1">
        <v>2</v>
      </c>
      <c r="N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0" t="s">
        <v>643</v>
      </c>
      <c r="B162" s="13" t="s">
        <v>644</v>
      </c>
      <c r="C162" s="10" t="s">
        <v>591</v>
      </c>
      <c r="D162" s="10" t="str">
        <f t="shared" si="0"/>
        <v>ILAVE / JACHOCCO HUARACCO</v>
      </c>
      <c r="E162" s="10" t="s">
        <v>193</v>
      </c>
      <c r="F162" s="10" t="s">
        <v>322</v>
      </c>
      <c r="G162" s="14">
        <v>14</v>
      </c>
      <c r="H162" s="1">
        <v>11</v>
      </c>
      <c r="I162" s="1">
        <v>10</v>
      </c>
      <c r="J162" s="1">
        <v>1</v>
      </c>
      <c r="K162" s="1">
        <v>2</v>
      </c>
      <c r="L162" s="1">
        <v>0</v>
      </c>
      <c r="M162" s="1">
        <v>1</v>
      </c>
      <c r="N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0" t="s">
        <v>645</v>
      </c>
      <c r="B163" s="13" t="s">
        <v>646</v>
      </c>
      <c r="C163" s="10" t="s">
        <v>591</v>
      </c>
      <c r="D163" s="10" t="str">
        <f t="shared" si="0"/>
        <v>ILAVE / ULLACACHI</v>
      </c>
      <c r="E163" s="10" t="s">
        <v>193</v>
      </c>
      <c r="F163" s="10" t="s">
        <v>260</v>
      </c>
      <c r="G163" s="14">
        <v>2</v>
      </c>
      <c r="H163" s="1">
        <v>2</v>
      </c>
      <c r="I163" s="1">
        <v>2</v>
      </c>
      <c r="J163" s="1">
        <v>0</v>
      </c>
      <c r="K163" s="1">
        <v>0</v>
      </c>
      <c r="L163" s="1">
        <v>0</v>
      </c>
      <c r="M163" s="1">
        <v>0</v>
      </c>
      <c r="N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0" t="s">
        <v>647</v>
      </c>
      <c r="B164" s="13" t="s">
        <v>648</v>
      </c>
      <c r="C164" s="10" t="s">
        <v>591</v>
      </c>
      <c r="D164" s="10" t="str">
        <f t="shared" si="0"/>
        <v>ILAVE / COPAPOJO / CHILUYO COPAPUJO</v>
      </c>
      <c r="E164" s="10" t="s">
        <v>193</v>
      </c>
      <c r="F164" s="10" t="s">
        <v>649</v>
      </c>
      <c r="G164" s="14">
        <v>5</v>
      </c>
      <c r="H164" s="1">
        <v>4</v>
      </c>
      <c r="I164" s="1">
        <v>4</v>
      </c>
      <c r="J164" s="1">
        <v>0</v>
      </c>
      <c r="K164" s="1">
        <v>0</v>
      </c>
      <c r="L164" s="1">
        <v>0</v>
      </c>
      <c r="M164" s="1">
        <v>1</v>
      </c>
      <c r="N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0" t="s">
        <v>650</v>
      </c>
      <c r="B165" s="13" t="s">
        <v>651</v>
      </c>
      <c r="C165" s="10" t="s">
        <v>591</v>
      </c>
      <c r="D165" s="10" t="str">
        <f t="shared" si="0"/>
        <v>ILAVE / CATAMURO</v>
      </c>
      <c r="E165" s="10" t="s">
        <v>193</v>
      </c>
      <c r="F165" s="10" t="s">
        <v>652</v>
      </c>
      <c r="G165" s="14">
        <v>3</v>
      </c>
      <c r="H165" s="1">
        <v>3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0" t="s">
        <v>653</v>
      </c>
      <c r="B166" s="13" t="s">
        <v>654</v>
      </c>
      <c r="C166" s="10" t="s">
        <v>591</v>
      </c>
      <c r="D166" s="10" t="str">
        <f t="shared" si="0"/>
        <v>ILAVE / CUTINI PUCARA</v>
      </c>
      <c r="E166" s="10" t="s">
        <v>193</v>
      </c>
      <c r="F166" s="10" t="s">
        <v>398</v>
      </c>
      <c r="G166" s="14">
        <v>2</v>
      </c>
      <c r="H166" s="1">
        <v>2</v>
      </c>
      <c r="I166" s="1">
        <v>2</v>
      </c>
      <c r="J166" s="1">
        <v>0</v>
      </c>
      <c r="K166" s="1">
        <v>0</v>
      </c>
      <c r="L166" s="1">
        <v>0</v>
      </c>
      <c r="M166" s="1">
        <v>0</v>
      </c>
      <c r="N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0" t="s">
        <v>655</v>
      </c>
      <c r="B167" s="13" t="s">
        <v>656</v>
      </c>
      <c r="C167" s="10" t="s">
        <v>591</v>
      </c>
      <c r="D167" s="10" t="str">
        <f t="shared" si="0"/>
        <v>PILCUYO / MAQUERCOTA</v>
      </c>
      <c r="E167" s="10" t="s">
        <v>200</v>
      </c>
      <c r="F167" s="10" t="s">
        <v>251</v>
      </c>
      <c r="G167" s="14">
        <v>3</v>
      </c>
      <c r="H167" s="1">
        <v>3</v>
      </c>
      <c r="I167" s="1">
        <v>3</v>
      </c>
      <c r="J167" s="1">
        <v>0</v>
      </c>
      <c r="K167" s="1">
        <v>0</v>
      </c>
      <c r="L167" s="1">
        <v>0</v>
      </c>
      <c r="M167" s="1">
        <v>0</v>
      </c>
      <c r="N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0" t="s">
        <v>657</v>
      </c>
      <c r="B168" s="13" t="s">
        <v>658</v>
      </c>
      <c r="C168" s="10" t="s">
        <v>591</v>
      </c>
      <c r="D168" s="10" t="str">
        <f t="shared" si="0"/>
        <v>PILCUYO / HUARIQUISAMA</v>
      </c>
      <c r="E168" s="10" t="s">
        <v>200</v>
      </c>
      <c r="F168" s="10" t="s">
        <v>422</v>
      </c>
      <c r="G168" s="14">
        <v>3</v>
      </c>
      <c r="H168" s="1">
        <v>2</v>
      </c>
      <c r="I168" s="1">
        <v>2</v>
      </c>
      <c r="J168" s="1">
        <v>0</v>
      </c>
      <c r="K168" s="1">
        <v>1</v>
      </c>
      <c r="L168" s="1">
        <v>0</v>
      </c>
      <c r="M168" s="1">
        <v>0</v>
      </c>
      <c r="N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0" t="s">
        <v>659</v>
      </c>
      <c r="B169" s="13" t="s">
        <v>660</v>
      </c>
      <c r="C169" s="10" t="s">
        <v>591</v>
      </c>
      <c r="D169" s="10" t="str">
        <f t="shared" si="0"/>
        <v>PILCUYO / ACCASO</v>
      </c>
      <c r="E169" s="10" t="s">
        <v>200</v>
      </c>
      <c r="F169" s="10" t="s">
        <v>266</v>
      </c>
      <c r="G169" s="14">
        <v>5</v>
      </c>
      <c r="H169" s="1">
        <v>4</v>
      </c>
      <c r="I169" s="1">
        <v>3</v>
      </c>
      <c r="J169" s="1">
        <v>1</v>
      </c>
      <c r="K169" s="1">
        <v>0</v>
      </c>
      <c r="L169" s="1">
        <v>0</v>
      </c>
      <c r="M169" s="1">
        <v>1</v>
      </c>
      <c r="N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0" t="s">
        <v>661</v>
      </c>
      <c r="B170" s="13" t="s">
        <v>662</v>
      </c>
      <c r="C170" s="10" t="s">
        <v>591</v>
      </c>
      <c r="D170" s="10" t="str">
        <f t="shared" si="0"/>
        <v>PILCUYO / MULLACANI</v>
      </c>
      <c r="E170" s="10" t="s">
        <v>200</v>
      </c>
      <c r="F170" s="10" t="s">
        <v>416</v>
      </c>
      <c r="G170" s="14">
        <v>3</v>
      </c>
      <c r="H170" s="1">
        <v>3</v>
      </c>
      <c r="I170" s="1">
        <v>3</v>
      </c>
      <c r="J170" s="1">
        <v>0</v>
      </c>
      <c r="K170" s="1">
        <v>0</v>
      </c>
      <c r="L170" s="1">
        <v>0</v>
      </c>
      <c r="M170" s="1">
        <v>0</v>
      </c>
      <c r="N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0" t="s">
        <v>663</v>
      </c>
      <c r="B171" s="13" t="s">
        <v>664</v>
      </c>
      <c r="C171" s="10" t="s">
        <v>591</v>
      </c>
      <c r="D171" s="10" t="str">
        <f t="shared" si="0"/>
        <v>PILCUYO / JILAMAICO</v>
      </c>
      <c r="E171" s="10" t="s">
        <v>200</v>
      </c>
      <c r="F171" s="10" t="s">
        <v>665</v>
      </c>
      <c r="G171" s="14">
        <v>1</v>
      </c>
      <c r="H171" s="1">
        <v>1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0" t="s">
        <v>666</v>
      </c>
      <c r="B172" s="13" t="s">
        <v>667</v>
      </c>
      <c r="C172" s="10" t="s">
        <v>591</v>
      </c>
      <c r="D172" s="10" t="str">
        <f t="shared" si="0"/>
        <v>PILCUYO / CACHIPUCARA</v>
      </c>
      <c r="E172" s="10" t="s">
        <v>200</v>
      </c>
      <c r="F172" s="10" t="s">
        <v>319</v>
      </c>
      <c r="G172" s="14">
        <v>6</v>
      </c>
      <c r="H172" s="1">
        <v>5</v>
      </c>
      <c r="I172" s="1">
        <v>4</v>
      </c>
      <c r="J172" s="1">
        <v>1</v>
      </c>
      <c r="K172" s="1">
        <v>0</v>
      </c>
      <c r="L172" s="1">
        <v>0</v>
      </c>
      <c r="M172" s="1">
        <v>1</v>
      </c>
      <c r="N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0" t="s">
        <v>668</v>
      </c>
      <c r="B173" s="13" t="s">
        <v>669</v>
      </c>
      <c r="C173" s="10" t="s">
        <v>591</v>
      </c>
      <c r="D173" s="10" t="str">
        <f t="shared" si="0"/>
        <v>PILCUYO / TARACANCAMAYA / CANCAMAYA</v>
      </c>
      <c r="E173" s="10" t="s">
        <v>200</v>
      </c>
      <c r="F173" s="10" t="s">
        <v>413</v>
      </c>
      <c r="G173" s="14">
        <v>4</v>
      </c>
      <c r="H173" s="1">
        <v>3</v>
      </c>
      <c r="I173" s="1">
        <v>3</v>
      </c>
      <c r="J173" s="1">
        <v>0</v>
      </c>
      <c r="K173" s="1">
        <v>1</v>
      </c>
      <c r="L173" s="1">
        <v>0</v>
      </c>
      <c r="M173" s="1">
        <v>0</v>
      </c>
      <c r="N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0" t="s">
        <v>670</v>
      </c>
      <c r="B174" s="13" t="s">
        <v>671</v>
      </c>
      <c r="C174" s="10" t="s">
        <v>591</v>
      </c>
      <c r="D174" s="10" t="str">
        <f t="shared" si="0"/>
        <v>PILCUYO / CONAPI SUMARIRE / JONAPI</v>
      </c>
      <c r="E174" s="10" t="s">
        <v>200</v>
      </c>
      <c r="F174" s="10" t="s">
        <v>672</v>
      </c>
      <c r="G174" s="14">
        <v>1</v>
      </c>
      <c r="H174" s="1">
        <v>1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0" t="s">
        <v>673</v>
      </c>
      <c r="B175" s="13" t="s">
        <v>674</v>
      </c>
      <c r="C175" s="10" t="s">
        <v>591</v>
      </c>
      <c r="D175" s="10" t="str">
        <f t="shared" si="0"/>
        <v>PILCUYO / YAJACIRCATUYO / TUYO / TUCO</v>
      </c>
      <c r="E175" s="10" t="s">
        <v>200</v>
      </c>
      <c r="F175" s="10" t="s">
        <v>431</v>
      </c>
      <c r="G175" s="14">
        <v>2</v>
      </c>
      <c r="H175" s="1">
        <v>2</v>
      </c>
      <c r="I175" s="1">
        <v>2</v>
      </c>
      <c r="J175" s="1">
        <v>0</v>
      </c>
      <c r="K175" s="1">
        <v>0</v>
      </c>
      <c r="L175" s="1">
        <v>0</v>
      </c>
      <c r="M175" s="1">
        <v>0</v>
      </c>
      <c r="N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0" t="s">
        <v>675</v>
      </c>
      <c r="B176" s="13" t="s">
        <v>676</v>
      </c>
      <c r="C176" s="10" t="s">
        <v>591</v>
      </c>
      <c r="D176" s="10" t="str">
        <f t="shared" si="0"/>
        <v>PILCUYO / CHIPANA</v>
      </c>
      <c r="E176" s="10" t="s">
        <v>200</v>
      </c>
      <c r="F176" s="10" t="s">
        <v>229</v>
      </c>
      <c r="G176" s="14">
        <v>6</v>
      </c>
      <c r="H176" s="1">
        <v>5</v>
      </c>
      <c r="I176" s="1">
        <v>5</v>
      </c>
      <c r="J176" s="1">
        <v>0</v>
      </c>
      <c r="K176" s="1">
        <v>0</v>
      </c>
      <c r="L176" s="1">
        <v>0</v>
      </c>
      <c r="M176" s="1">
        <v>1</v>
      </c>
      <c r="N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0" t="s">
        <v>677</v>
      </c>
      <c r="B177" s="13" t="s">
        <v>678</v>
      </c>
      <c r="C177" s="10" t="s">
        <v>591</v>
      </c>
      <c r="D177" s="10" t="str">
        <f t="shared" si="0"/>
        <v>PILCUYO / PILCUYO</v>
      </c>
      <c r="E177" s="10" t="s">
        <v>200</v>
      </c>
      <c r="F177" s="10" t="s">
        <v>200</v>
      </c>
      <c r="G177" s="14">
        <v>10</v>
      </c>
      <c r="H177" s="1">
        <v>8</v>
      </c>
      <c r="I177" s="1">
        <v>6</v>
      </c>
      <c r="J177" s="1">
        <v>2</v>
      </c>
      <c r="K177" s="1">
        <v>0</v>
      </c>
      <c r="L177" s="1">
        <v>0</v>
      </c>
      <c r="M177" s="1">
        <v>2</v>
      </c>
      <c r="N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0" t="s">
        <v>679</v>
      </c>
      <c r="B178" s="13">
        <v>70341</v>
      </c>
      <c r="C178" s="10" t="s">
        <v>591</v>
      </c>
      <c r="D178" s="10" t="str">
        <f t="shared" si="0"/>
        <v>SANTA ROSA / SANTA ROSA</v>
      </c>
      <c r="E178" s="10" t="s">
        <v>204</v>
      </c>
      <c r="F178" s="10" t="s">
        <v>204</v>
      </c>
      <c r="G178" s="14">
        <v>5</v>
      </c>
      <c r="H178" s="1">
        <v>4</v>
      </c>
      <c r="I178" s="1">
        <v>3</v>
      </c>
      <c r="J178" s="1">
        <v>1</v>
      </c>
      <c r="K178" s="1">
        <v>0</v>
      </c>
      <c r="L178" s="1">
        <v>0</v>
      </c>
      <c r="M178" s="1">
        <v>1</v>
      </c>
      <c r="N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0" t="s">
        <v>680</v>
      </c>
      <c r="B179" s="13" t="s">
        <v>681</v>
      </c>
      <c r="C179" s="10" t="s">
        <v>591</v>
      </c>
      <c r="D179" s="10" t="str">
        <f t="shared" si="0"/>
        <v>SANTA ROSA / CHINCHILLAPI</v>
      </c>
      <c r="E179" s="10" t="s">
        <v>204</v>
      </c>
      <c r="F179" s="10" t="s">
        <v>682</v>
      </c>
      <c r="G179" s="14">
        <v>1</v>
      </c>
      <c r="H179" s="1">
        <v>1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0" t="s">
        <v>683</v>
      </c>
      <c r="B180" s="13" t="s">
        <v>684</v>
      </c>
      <c r="C180" s="10" t="s">
        <v>591</v>
      </c>
      <c r="D180" s="10" t="str">
        <f t="shared" si="0"/>
        <v>SANTA ROSA / ALIANZA</v>
      </c>
      <c r="E180" s="10" t="s">
        <v>204</v>
      </c>
      <c r="F180" s="10" t="s">
        <v>685</v>
      </c>
      <c r="G180" s="14">
        <v>19</v>
      </c>
      <c r="H180" s="1">
        <v>16</v>
      </c>
      <c r="I180" s="1">
        <v>9</v>
      </c>
      <c r="J180" s="1">
        <v>7</v>
      </c>
      <c r="K180" s="1">
        <v>1</v>
      </c>
      <c r="L180" s="1">
        <v>0</v>
      </c>
      <c r="M180" s="1">
        <v>2</v>
      </c>
      <c r="N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0" t="s">
        <v>686</v>
      </c>
      <c r="B181" s="13" t="s">
        <v>687</v>
      </c>
      <c r="C181" s="10" t="s">
        <v>591</v>
      </c>
      <c r="D181" s="10" t="str">
        <f t="shared" si="0"/>
        <v>ILAVE / CALLATA</v>
      </c>
      <c r="E181" s="10" t="s">
        <v>193</v>
      </c>
      <c r="F181" s="10" t="s">
        <v>285</v>
      </c>
      <c r="G181" s="14">
        <v>5</v>
      </c>
      <c r="H181" s="1">
        <v>4</v>
      </c>
      <c r="I181" s="1">
        <v>4</v>
      </c>
      <c r="J181" s="1">
        <v>0</v>
      </c>
      <c r="K181" s="1">
        <v>0</v>
      </c>
      <c r="L181" s="1">
        <v>0</v>
      </c>
      <c r="M181" s="1">
        <v>1</v>
      </c>
      <c r="N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0" t="s">
        <v>688</v>
      </c>
      <c r="B182" s="13" t="s">
        <v>689</v>
      </c>
      <c r="C182" s="10" t="s">
        <v>591</v>
      </c>
      <c r="D182" s="10" t="str">
        <f t="shared" si="0"/>
        <v>ILAVE / CHALLA CCOLLO</v>
      </c>
      <c r="E182" s="10" t="s">
        <v>193</v>
      </c>
      <c r="F182" s="10" t="s">
        <v>690</v>
      </c>
      <c r="G182" s="14">
        <v>3</v>
      </c>
      <c r="H182" s="1">
        <v>3</v>
      </c>
      <c r="I182" s="1">
        <v>2</v>
      </c>
      <c r="J182" s="1">
        <v>1</v>
      </c>
      <c r="K182" s="1">
        <v>0</v>
      </c>
      <c r="L182" s="1">
        <v>0</v>
      </c>
      <c r="M182" s="1">
        <v>0</v>
      </c>
      <c r="N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0" t="s">
        <v>691</v>
      </c>
      <c r="B183" s="13" t="s">
        <v>692</v>
      </c>
      <c r="C183" s="10" t="s">
        <v>591</v>
      </c>
      <c r="D183" s="10" t="str">
        <f t="shared" si="0"/>
        <v>ILAVE / COPACACHI CHILACOLLO</v>
      </c>
      <c r="E183" s="10" t="s">
        <v>193</v>
      </c>
      <c r="F183" s="10" t="s">
        <v>693</v>
      </c>
      <c r="G183" s="14">
        <v>3</v>
      </c>
      <c r="H183" s="1">
        <v>3</v>
      </c>
      <c r="I183" s="1">
        <v>3</v>
      </c>
      <c r="J183" s="1">
        <v>0</v>
      </c>
      <c r="K183" s="1">
        <v>0</v>
      </c>
      <c r="L183" s="1">
        <v>0</v>
      </c>
      <c r="M183" s="1">
        <v>0</v>
      </c>
      <c r="N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0" t="s">
        <v>694</v>
      </c>
      <c r="B184" s="13">
        <v>70348</v>
      </c>
      <c r="C184" s="10" t="s">
        <v>591</v>
      </c>
      <c r="D184" s="10" t="str">
        <f t="shared" si="0"/>
        <v>ILAVE / JAQUENCACHI</v>
      </c>
      <c r="E184" s="10" t="s">
        <v>193</v>
      </c>
      <c r="F184" s="10" t="s">
        <v>518</v>
      </c>
      <c r="G184" s="14">
        <v>4</v>
      </c>
      <c r="H184" s="1">
        <v>3</v>
      </c>
      <c r="I184" s="1">
        <v>3</v>
      </c>
      <c r="J184" s="1">
        <v>0</v>
      </c>
      <c r="K184" s="1">
        <v>0</v>
      </c>
      <c r="L184" s="1">
        <v>0</v>
      </c>
      <c r="M184" s="1">
        <v>1</v>
      </c>
      <c r="N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0" t="s">
        <v>695</v>
      </c>
      <c r="B185" s="13" t="s">
        <v>696</v>
      </c>
      <c r="C185" s="10" t="s">
        <v>591</v>
      </c>
      <c r="D185" s="10" t="str">
        <f t="shared" si="0"/>
        <v>ILAVE / URANI</v>
      </c>
      <c r="E185" s="10" t="s">
        <v>193</v>
      </c>
      <c r="F185" s="10" t="s">
        <v>316</v>
      </c>
      <c r="G185" s="14">
        <v>4</v>
      </c>
      <c r="H185" s="1">
        <v>4</v>
      </c>
      <c r="I185" s="1">
        <v>4</v>
      </c>
      <c r="J185" s="1">
        <v>0</v>
      </c>
      <c r="K185" s="1">
        <v>0</v>
      </c>
      <c r="L185" s="1">
        <v>0</v>
      </c>
      <c r="M185" s="1">
        <v>0</v>
      </c>
      <c r="N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0" t="s">
        <v>697</v>
      </c>
      <c r="B186" s="13" t="s">
        <v>698</v>
      </c>
      <c r="C186" s="10" t="s">
        <v>591</v>
      </c>
      <c r="D186" s="10" t="str">
        <f t="shared" si="0"/>
        <v>ILAVE / PICHINCOTA</v>
      </c>
      <c r="E186" s="10" t="s">
        <v>193</v>
      </c>
      <c r="F186" s="10" t="s">
        <v>699</v>
      </c>
      <c r="G186" s="14">
        <v>4</v>
      </c>
      <c r="H186" s="1">
        <v>4</v>
      </c>
      <c r="I186" s="1">
        <v>4</v>
      </c>
      <c r="J186" s="1">
        <v>0</v>
      </c>
      <c r="K186" s="1">
        <v>0</v>
      </c>
      <c r="L186" s="1">
        <v>0</v>
      </c>
      <c r="M186" s="1">
        <v>0</v>
      </c>
      <c r="N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0" t="s">
        <v>700</v>
      </c>
      <c r="B187" s="13" t="s">
        <v>701</v>
      </c>
      <c r="C187" s="10" t="s">
        <v>591</v>
      </c>
      <c r="D187" s="10" t="str">
        <f t="shared" si="0"/>
        <v>ILAVE / SENCA</v>
      </c>
      <c r="E187" s="10" t="s">
        <v>193</v>
      </c>
      <c r="F187" s="10" t="s">
        <v>702</v>
      </c>
      <c r="G187" s="14">
        <v>2</v>
      </c>
      <c r="H187" s="1">
        <v>2</v>
      </c>
      <c r="I187" s="1">
        <v>1</v>
      </c>
      <c r="J187" s="1">
        <v>1</v>
      </c>
      <c r="K187" s="1">
        <v>0</v>
      </c>
      <c r="L187" s="1">
        <v>0</v>
      </c>
      <c r="M187" s="1">
        <v>0</v>
      </c>
      <c r="N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0" t="s">
        <v>703</v>
      </c>
      <c r="B188" s="13">
        <v>70352</v>
      </c>
      <c r="C188" s="10" t="s">
        <v>591</v>
      </c>
      <c r="D188" s="10" t="str">
        <f t="shared" si="0"/>
        <v>ILAVE / ALQUIPA</v>
      </c>
      <c r="E188" s="10" t="s">
        <v>193</v>
      </c>
      <c r="F188" s="10" t="s">
        <v>574</v>
      </c>
      <c r="G188" s="14">
        <v>4</v>
      </c>
      <c r="H188" s="1">
        <v>3</v>
      </c>
      <c r="I188" s="1">
        <v>3</v>
      </c>
      <c r="J188" s="1">
        <v>0</v>
      </c>
      <c r="K188" s="1">
        <v>0</v>
      </c>
      <c r="L188" s="1">
        <v>0</v>
      </c>
      <c r="M188" s="1">
        <v>1</v>
      </c>
      <c r="N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0" t="s">
        <v>704</v>
      </c>
      <c r="B189" s="13" t="s">
        <v>705</v>
      </c>
      <c r="C189" s="10" t="s">
        <v>591</v>
      </c>
      <c r="D189" s="10" t="str">
        <f t="shared" si="0"/>
        <v>ILAVE / ANCOAMAYA</v>
      </c>
      <c r="E189" s="10" t="s">
        <v>193</v>
      </c>
      <c r="F189" s="10" t="s">
        <v>282</v>
      </c>
      <c r="G189" s="14">
        <v>2</v>
      </c>
      <c r="H189" s="1">
        <v>2</v>
      </c>
      <c r="I189" s="1">
        <v>2</v>
      </c>
      <c r="J189" s="1">
        <v>0</v>
      </c>
      <c r="K189" s="1">
        <v>0</v>
      </c>
      <c r="L189" s="1">
        <v>0</v>
      </c>
      <c r="M189" s="1">
        <v>0</v>
      </c>
      <c r="N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0" t="s">
        <v>706</v>
      </c>
      <c r="B190" s="13" t="s">
        <v>707</v>
      </c>
      <c r="C190" s="10" t="s">
        <v>591</v>
      </c>
      <c r="D190" s="10" t="str">
        <f t="shared" si="0"/>
        <v>ILAVE / PUSUYO</v>
      </c>
      <c r="E190" s="10" t="s">
        <v>193</v>
      </c>
      <c r="F190" s="10" t="s">
        <v>580</v>
      </c>
      <c r="G190" s="14">
        <v>2</v>
      </c>
      <c r="H190" s="1">
        <v>2</v>
      </c>
      <c r="I190" s="1">
        <v>2</v>
      </c>
      <c r="J190" s="1">
        <v>0</v>
      </c>
      <c r="K190" s="1">
        <v>0</v>
      </c>
      <c r="L190" s="1">
        <v>0</v>
      </c>
      <c r="M190" s="1">
        <v>0</v>
      </c>
      <c r="N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0" t="s">
        <v>708</v>
      </c>
      <c r="B191" s="13" t="s">
        <v>709</v>
      </c>
      <c r="C191" s="10" t="s">
        <v>591</v>
      </c>
      <c r="D191" s="10" t="str">
        <f t="shared" si="0"/>
        <v>ILAVE / CCACCATA</v>
      </c>
      <c r="E191" s="10" t="s">
        <v>193</v>
      </c>
      <c r="F191" s="10" t="s">
        <v>495</v>
      </c>
      <c r="G191" s="14">
        <v>2</v>
      </c>
      <c r="H191" s="1">
        <v>2</v>
      </c>
      <c r="I191" s="1">
        <v>2</v>
      </c>
      <c r="J191" s="1">
        <v>0</v>
      </c>
      <c r="K191" s="1">
        <v>0</v>
      </c>
      <c r="L191" s="1">
        <v>0</v>
      </c>
      <c r="M191" s="1">
        <v>0</v>
      </c>
      <c r="N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9" t="s">
        <v>710</v>
      </c>
      <c r="B192" s="20" t="s">
        <v>711</v>
      </c>
      <c r="C192" s="19" t="s">
        <v>591</v>
      </c>
      <c r="D192" s="10" t="str">
        <f t="shared" si="0"/>
        <v>ILAVE / CHIJICHAYA</v>
      </c>
      <c r="E192" s="10" t="s">
        <v>193</v>
      </c>
      <c r="F192" s="19" t="s">
        <v>243</v>
      </c>
      <c r="G192" s="14">
        <v>4</v>
      </c>
      <c r="H192" s="1">
        <v>4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0" t="s">
        <v>712</v>
      </c>
      <c r="B193" s="13" t="s">
        <v>713</v>
      </c>
      <c r="C193" s="10" t="s">
        <v>591</v>
      </c>
      <c r="D193" s="10" t="str">
        <f t="shared" si="0"/>
        <v>ILAVE / MULLACONIHUECO</v>
      </c>
      <c r="E193" s="10" t="s">
        <v>193</v>
      </c>
      <c r="F193" s="10" t="s">
        <v>240</v>
      </c>
      <c r="G193" s="14">
        <v>3</v>
      </c>
      <c r="H193" s="1">
        <v>3</v>
      </c>
      <c r="I193" s="1">
        <v>3</v>
      </c>
      <c r="J193" s="1">
        <v>0</v>
      </c>
      <c r="K193" s="1">
        <v>0</v>
      </c>
      <c r="L193" s="1">
        <v>0</v>
      </c>
      <c r="M193" s="1">
        <v>0</v>
      </c>
      <c r="N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0" t="s">
        <v>714</v>
      </c>
      <c r="B194" s="13">
        <v>70358</v>
      </c>
      <c r="C194" s="10" t="s">
        <v>591</v>
      </c>
      <c r="D194" s="10" t="str">
        <f t="shared" si="0"/>
        <v>ILAVE / CONCAHUI</v>
      </c>
      <c r="E194" s="10" t="s">
        <v>193</v>
      </c>
      <c r="F194" s="10" t="s">
        <v>544</v>
      </c>
      <c r="G194" s="14">
        <v>5</v>
      </c>
      <c r="H194" s="1">
        <v>4</v>
      </c>
      <c r="I194" s="1">
        <v>3</v>
      </c>
      <c r="J194" s="1">
        <v>1</v>
      </c>
      <c r="K194" s="1">
        <v>0</v>
      </c>
      <c r="L194" s="1">
        <v>0</v>
      </c>
      <c r="M194" s="1">
        <v>1</v>
      </c>
      <c r="N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0" t="s">
        <v>715</v>
      </c>
      <c r="B195" s="13" t="s">
        <v>716</v>
      </c>
      <c r="C195" s="10" t="s">
        <v>591</v>
      </c>
      <c r="D195" s="10" t="str">
        <f t="shared" si="0"/>
        <v>ILAVE / CORARACA</v>
      </c>
      <c r="E195" s="10" t="s">
        <v>193</v>
      </c>
      <c r="F195" s="10" t="s">
        <v>533</v>
      </c>
      <c r="G195" s="14">
        <v>3</v>
      </c>
      <c r="H195" s="1">
        <v>3</v>
      </c>
      <c r="I195" s="1">
        <v>2</v>
      </c>
      <c r="J195" s="1">
        <v>1</v>
      </c>
      <c r="K195" s="1">
        <v>0</v>
      </c>
      <c r="L195" s="1">
        <v>0</v>
      </c>
      <c r="M195" s="1">
        <v>0</v>
      </c>
      <c r="N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0" t="s">
        <v>717</v>
      </c>
      <c r="B196" s="13" t="s">
        <v>718</v>
      </c>
      <c r="C196" s="10" t="s">
        <v>591</v>
      </c>
      <c r="D196" s="10" t="str">
        <f t="shared" si="0"/>
        <v>ILAVE / SIMILLACA</v>
      </c>
      <c r="E196" s="10" t="s">
        <v>193</v>
      </c>
      <c r="F196" s="10" t="s">
        <v>374</v>
      </c>
      <c r="G196" s="14">
        <v>2</v>
      </c>
      <c r="H196" s="1">
        <v>2</v>
      </c>
      <c r="I196" s="1">
        <v>2</v>
      </c>
      <c r="J196" s="1">
        <v>0</v>
      </c>
      <c r="K196" s="1">
        <v>0</v>
      </c>
      <c r="L196" s="1">
        <v>0</v>
      </c>
      <c r="M196" s="1">
        <v>0</v>
      </c>
      <c r="N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0" t="s">
        <v>719</v>
      </c>
      <c r="B197" s="13" t="s">
        <v>720</v>
      </c>
      <c r="C197" s="10" t="s">
        <v>591</v>
      </c>
      <c r="D197" s="10" t="str">
        <f t="shared" si="0"/>
        <v>ILAVE / JICHU CCOLLO</v>
      </c>
      <c r="E197" s="10" t="s">
        <v>193</v>
      </c>
      <c r="F197" s="10" t="s">
        <v>721</v>
      </c>
      <c r="G197" s="14">
        <v>1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0" t="s">
        <v>722</v>
      </c>
      <c r="B198" s="13">
        <v>70363</v>
      </c>
      <c r="C198" s="10" t="s">
        <v>591</v>
      </c>
      <c r="D198" s="10" t="str">
        <f t="shared" si="0"/>
        <v>ILAVE / CONCHACA</v>
      </c>
      <c r="E198" s="10" t="s">
        <v>193</v>
      </c>
      <c r="F198" s="10" t="s">
        <v>392</v>
      </c>
      <c r="G198" s="14">
        <v>5</v>
      </c>
      <c r="H198" s="1">
        <v>5</v>
      </c>
      <c r="I198" s="1">
        <v>4</v>
      </c>
      <c r="J198" s="1">
        <v>1</v>
      </c>
      <c r="K198" s="1">
        <v>0</v>
      </c>
      <c r="L198" s="1">
        <v>0</v>
      </c>
      <c r="M198" s="1">
        <v>0</v>
      </c>
      <c r="N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0" t="s">
        <v>723</v>
      </c>
      <c r="B199" s="13" t="s">
        <v>724</v>
      </c>
      <c r="C199" s="10" t="s">
        <v>591</v>
      </c>
      <c r="D199" s="10" t="str">
        <f t="shared" si="0"/>
        <v>ILAVE / CHIRIMAYA</v>
      </c>
      <c r="E199" s="10" t="s">
        <v>193</v>
      </c>
      <c r="F199" s="10" t="s">
        <v>463</v>
      </c>
      <c r="G199" s="14">
        <v>2</v>
      </c>
      <c r="H199" s="1">
        <v>2</v>
      </c>
      <c r="I199" s="1">
        <v>2</v>
      </c>
      <c r="J199" s="1">
        <v>0</v>
      </c>
      <c r="K199" s="1">
        <v>0</v>
      </c>
      <c r="L199" s="1">
        <v>0</v>
      </c>
      <c r="M199" s="1">
        <v>0</v>
      </c>
      <c r="N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0" t="s">
        <v>725</v>
      </c>
      <c r="B200" s="13" t="s">
        <v>726</v>
      </c>
      <c r="C200" s="10" t="s">
        <v>591</v>
      </c>
      <c r="D200" s="10" t="str">
        <f t="shared" si="0"/>
        <v>ILAVE / HUARIHUARANI</v>
      </c>
      <c r="E200" s="10" t="s">
        <v>193</v>
      </c>
      <c r="F200" s="10" t="s">
        <v>727</v>
      </c>
      <c r="G200" s="14">
        <v>2</v>
      </c>
      <c r="H200" s="1">
        <v>2</v>
      </c>
      <c r="I200" s="1">
        <v>1</v>
      </c>
      <c r="J200" s="1">
        <v>1</v>
      </c>
      <c r="K200" s="1">
        <v>0</v>
      </c>
      <c r="L200" s="1">
        <v>0</v>
      </c>
      <c r="M200" s="1">
        <v>0</v>
      </c>
      <c r="N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0" t="s">
        <v>728</v>
      </c>
      <c r="B201" s="13">
        <v>70367</v>
      </c>
      <c r="C201" s="10" t="s">
        <v>591</v>
      </c>
      <c r="D201" s="10" t="str">
        <f t="shared" si="0"/>
        <v>ILAVE / CORPA</v>
      </c>
      <c r="E201" s="10" t="s">
        <v>193</v>
      </c>
      <c r="F201" s="10" t="s">
        <v>539</v>
      </c>
      <c r="G201" s="14">
        <v>4</v>
      </c>
      <c r="H201" s="1">
        <v>4</v>
      </c>
      <c r="I201" s="1">
        <v>2</v>
      </c>
      <c r="J201" s="1">
        <v>2</v>
      </c>
      <c r="K201" s="1">
        <v>0</v>
      </c>
      <c r="L201" s="1">
        <v>0</v>
      </c>
      <c r="M201" s="1">
        <v>0</v>
      </c>
      <c r="N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0" t="s">
        <v>729</v>
      </c>
      <c r="B202" s="13" t="s">
        <v>730</v>
      </c>
      <c r="C202" s="10" t="s">
        <v>591</v>
      </c>
      <c r="D202" s="10" t="str">
        <f t="shared" si="0"/>
        <v>ILAVE / PHARATA COPANI</v>
      </c>
      <c r="E202" s="10" t="s">
        <v>193</v>
      </c>
      <c r="F202" s="10" t="s">
        <v>307</v>
      </c>
      <c r="G202" s="14">
        <v>5</v>
      </c>
      <c r="H202" s="1">
        <v>4</v>
      </c>
      <c r="I202" s="1">
        <v>4</v>
      </c>
      <c r="J202" s="1">
        <v>0</v>
      </c>
      <c r="K202" s="1">
        <v>0</v>
      </c>
      <c r="L202" s="1">
        <v>0</v>
      </c>
      <c r="M202" s="1">
        <v>1</v>
      </c>
      <c r="N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0" t="s">
        <v>731</v>
      </c>
      <c r="B203" s="13" t="s">
        <v>732</v>
      </c>
      <c r="C203" s="10" t="s">
        <v>591</v>
      </c>
      <c r="D203" s="10" t="str">
        <f t="shared" si="0"/>
        <v>ILAVE / SAN CRISTOBAL</v>
      </c>
      <c r="E203" s="10" t="s">
        <v>193</v>
      </c>
      <c r="F203" s="10" t="s">
        <v>254</v>
      </c>
      <c r="G203" s="14">
        <v>8</v>
      </c>
      <c r="H203" s="1">
        <v>6</v>
      </c>
      <c r="I203" s="1">
        <v>5</v>
      </c>
      <c r="J203" s="1">
        <v>1</v>
      </c>
      <c r="K203" s="1">
        <v>2</v>
      </c>
      <c r="L203" s="1">
        <v>0</v>
      </c>
      <c r="M203" s="1">
        <v>0</v>
      </c>
      <c r="N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0" t="s">
        <v>733</v>
      </c>
      <c r="B204" s="13">
        <v>70371</v>
      </c>
      <c r="C204" s="10" t="s">
        <v>591</v>
      </c>
      <c r="D204" s="10" t="str">
        <f t="shared" si="0"/>
        <v>ILAVE / SANTA ROSA DE HUAYLLATA</v>
      </c>
      <c r="E204" s="10" t="s">
        <v>193</v>
      </c>
      <c r="F204" s="10" t="s">
        <v>401</v>
      </c>
      <c r="G204" s="14">
        <v>4</v>
      </c>
      <c r="H204" s="1">
        <v>3</v>
      </c>
      <c r="I204" s="1">
        <v>3</v>
      </c>
      <c r="J204" s="1">
        <v>0</v>
      </c>
      <c r="K204" s="1">
        <v>0</v>
      </c>
      <c r="L204" s="1">
        <v>0</v>
      </c>
      <c r="M204" s="1">
        <v>1</v>
      </c>
      <c r="N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0" t="s">
        <v>734</v>
      </c>
      <c r="B205" s="13" t="s">
        <v>735</v>
      </c>
      <c r="C205" s="10" t="s">
        <v>591</v>
      </c>
      <c r="D205" s="10" t="str">
        <f t="shared" si="0"/>
        <v>ILAVE / COLLATA</v>
      </c>
      <c r="E205" s="10" t="s">
        <v>193</v>
      </c>
      <c r="F205" s="10" t="s">
        <v>351</v>
      </c>
      <c r="G205" s="14">
        <v>3</v>
      </c>
      <c r="H205" s="1">
        <v>3</v>
      </c>
      <c r="I205" s="1">
        <v>3</v>
      </c>
      <c r="J205" s="1">
        <v>0</v>
      </c>
      <c r="K205" s="1">
        <v>0</v>
      </c>
      <c r="L205" s="1">
        <v>0</v>
      </c>
      <c r="M205" s="1">
        <v>0</v>
      </c>
      <c r="N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0" t="s">
        <v>736</v>
      </c>
      <c r="B206" s="13">
        <v>70373</v>
      </c>
      <c r="C206" s="10" t="s">
        <v>591</v>
      </c>
      <c r="D206" s="10" t="str">
        <f t="shared" si="0"/>
        <v>ILAVE / HUANCARANI</v>
      </c>
      <c r="E206" s="10" t="s">
        <v>193</v>
      </c>
      <c r="F206" s="10" t="s">
        <v>354</v>
      </c>
      <c r="G206" s="14">
        <v>3</v>
      </c>
      <c r="H206" s="1">
        <v>3</v>
      </c>
      <c r="I206" s="1">
        <v>2</v>
      </c>
      <c r="J206" s="1">
        <v>1</v>
      </c>
      <c r="K206" s="1">
        <v>0</v>
      </c>
      <c r="L206" s="1">
        <v>0</v>
      </c>
      <c r="M206" s="1">
        <v>0</v>
      </c>
      <c r="N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0" t="s">
        <v>737</v>
      </c>
      <c r="B207" s="13" t="s">
        <v>738</v>
      </c>
      <c r="C207" s="10" t="s">
        <v>591</v>
      </c>
      <c r="D207" s="10" t="str">
        <f t="shared" si="0"/>
        <v>ILAVE / HUINI HUININI</v>
      </c>
      <c r="E207" s="10" t="s">
        <v>193</v>
      </c>
      <c r="F207" s="10" t="s">
        <v>404</v>
      </c>
      <c r="G207" s="14">
        <v>3</v>
      </c>
      <c r="H207" s="1">
        <v>3</v>
      </c>
      <c r="I207" s="1">
        <v>3</v>
      </c>
      <c r="J207" s="1">
        <v>0</v>
      </c>
      <c r="K207" s="1">
        <v>0</v>
      </c>
      <c r="L207" s="1">
        <v>0</v>
      </c>
      <c r="M207" s="1">
        <v>0</v>
      </c>
      <c r="N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0" t="s">
        <v>739</v>
      </c>
      <c r="B208" s="13" t="s">
        <v>740</v>
      </c>
      <c r="C208" s="10" t="s">
        <v>591</v>
      </c>
      <c r="D208" s="10" t="str">
        <f t="shared" si="0"/>
        <v>ILAVE / COMPACAZO</v>
      </c>
      <c r="E208" s="10" t="s">
        <v>193</v>
      </c>
      <c r="F208" s="10" t="s">
        <v>386</v>
      </c>
      <c r="G208" s="14">
        <v>4</v>
      </c>
      <c r="H208" s="1">
        <v>3</v>
      </c>
      <c r="I208" s="1">
        <v>3</v>
      </c>
      <c r="J208" s="1">
        <v>0</v>
      </c>
      <c r="K208" s="1">
        <v>1</v>
      </c>
      <c r="L208" s="1">
        <v>0</v>
      </c>
      <c r="M208" s="1">
        <v>0</v>
      </c>
      <c r="N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0" t="s">
        <v>741</v>
      </c>
      <c r="B209" s="13" t="s">
        <v>742</v>
      </c>
      <c r="C209" s="10" t="s">
        <v>591</v>
      </c>
      <c r="D209" s="10" t="str">
        <f t="shared" si="0"/>
        <v>PILCUYO / VILCATURPO</v>
      </c>
      <c r="E209" s="10" t="s">
        <v>200</v>
      </c>
      <c r="F209" s="10" t="s">
        <v>743</v>
      </c>
      <c r="G209" s="14">
        <v>3</v>
      </c>
      <c r="H209" s="1">
        <v>3</v>
      </c>
      <c r="I209" s="1">
        <v>2</v>
      </c>
      <c r="J209" s="1">
        <v>1</v>
      </c>
      <c r="K209" s="1">
        <v>0</v>
      </c>
      <c r="L209" s="1">
        <v>0</v>
      </c>
      <c r="M209" s="1">
        <v>0</v>
      </c>
      <c r="N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0" t="s">
        <v>744</v>
      </c>
      <c r="B210" s="13" t="s">
        <v>745</v>
      </c>
      <c r="C210" s="10" t="s">
        <v>591</v>
      </c>
      <c r="D210" s="10" t="str">
        <f t="shared" si="0"/>
        <v>PILCUYO / HUAYLLATA</v>
      </c>
      <c r="E210" s="10" t="s">
        <v>200</v>
      </c>
      <c r="F210" s="10" t="s">
        <v>434</v>
      </c>
      <c r="G210" s="14">
        <v>3</v>
      </c>
      <c r="H210" s="1">
        <v>3</v>
      </c>
      <c r="I210" s="1">
        <v>3</v>
      </c>
      <c r="J210" s="1">
        <v>0</v>
      </c>
      <c r="K210" s="1">
        <v>0</v>
      </c>
      <c r="L210" s="1">
        <v>0</v>
      </c>
      <c r="M210" s="1">
        <v>0</v>
      </c>
      <c r="N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0" t="s">
        <v>746</v>
      </c>
      <c r="B211" s="13" t="s">
        <v>747</v>
      </c>
      <c r="C211" s="10" t="s">
        <v>591</v>
      </c>
      <c r="D211" s="10" t="str">
        <f t="shared" si="0"/>
        <v>PILCUYO / CALLACHOCO</v>
      </c>
      <c r="E211" s="10" t="s">
        <v>200</v>
      </c>
      <c r="F211" s="10" t="s">
        <v>586</v>
      </c>
      <c r="G211" s="14">
        <v>3</v>
      </c>
      <c r="H211" s="1">
        <v>3</v>
      </c>
      <c r="I211" s="1">
        <v>3</v>
      </c>
      <c r="J211" s="1">
        <v>0</v>
      </c>
      <c r="K211" s="1">
        <v>0</v>
      </c>
      <c r="L211" s="1">
        <v>0</v>
      </c>
      <c r="M211" s="1">
        <v>0</v>
      </c>
      <c r="N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0" t="s">
        <v>748</v>
      </c>
      <c r="B212" s="13" t="s">
        <v>749</v>
      </c>
      <c r="C212" s="10" t="s">
        <v>591</v>
      </c>
      <c r="D212" s="10" t="str">
        <f t="shared" si="0"/>
        <v>PILCUYO / QUETY</v>
      </c>
      <c r="E212" s="10" t="s">
        <v>200</v>
      </c>
      <c r="F212" s="10" t="s">
        <v>419</v>
      </c>
      <c r="G212" s="14">
        <v>2</v>
      </c>
      <c r="H212" s="1">
        <v>1</v>
      </c>
      <c r="I212" s="1">
        <v>1</v>
      </c>
      <c r="J212" s="1">
        <v>0</v>
      </c>
      <c r="K212" s="1">
        <v>1</v>
      </c>
      <c r="L212" s="1">
        <v>0</v>
      </c>
      <c r="M212" s="1">
        <v>0</v>
      </c>
      <c r="N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0" t="s">
        <v>750</v>
      </c>
      <c r="B213" s="13" t="s">
        <v>751</v>
      </c>
      <c r="C213" s="10" t="s">
        <v>591</v>
      </c>
      <c r="D213" s="10" t="str">
        <f t="shared" si="0"/>
        <v>PILCUYO / SARAPI ARROYO</v>
      </c>
      <c r="E213" s="10" t="s">
        <v>200</v>
      </c>
      <c r="F213" s="10" t="s">
        <v>263</v>
      </c>
      <c r="G213" s="14">
        <v>3</v>
      </c>
      <c r="H213" s="1">
        <v>3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0" t="s">
        <v>752</v>
      </c>
      <c r="B214" s="13" t="s">
        <v>753</v>
      </c>
      <c r="C214" s="10" t="s">
        <v>591</v>
      </c>
      <c r="D214" s="10" t="str">
        <f t="shared" si="0"/>
        <v>ILAVE / OCOÑA</v>
      </c>
      <c r="E214" s="10" t="s">
        <v>193</v>
      </c>
      <c r="F214" s="10" t="s">
        <v>304</v>
      </c>
      <c r="G214" s="14">
        <v>3</v>
      </c>
      <c r="H214" s="1">
        <v>3</v>
      </c>
      <c r="I214" s="1">
        <v>3</v>
      </c>
      <c r="J214" s="1">
        <v>0</v>
      </c>
      <c r="K214" s="1">
        <v>0</v>
      </c>
      <c r="L214" s="1">
        <v>0</v>
      </c>
      <c r="M214" s="1">
        <v>0</v>
      </c>
      <c r="N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0" t="s">
        <v>754</v>
      </c>
      <c r="B215" s="13" t="s">
        <v>755</v>
      </c>
      <c r="C215" s="10" t="s">
        <v>591</v>
      </c>
      <c r="D215" s="10" t="str">
        <f t="shared" si="0"/>
        <v>PILCUYO / SANCUTA</v>
      </c>
      <c r="E215" s="10" t="s">
        <v>200</v>
      </c>
      <c r="F215" s="10" t="s">
        <v>501</v>
      </c>
      <c r="G215" s="14">
        <v>4</v>
      </c>
      <c r="H215" s="1">
        <v>3</v>
      </c>
      <c r="I215" s="1">
        <v>3</v>
      </c>
      <c r="J215" s="1">
        <v>0</v>
      </c>
      <c r="K215" s="1">
        <v>0</v>
      </c>
      <c r="L215" s="1">
        <v>0</v>
      </c>
      <c r="M215" s="1">
        <v>1</v>
      </c>
      <c r="N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0" t="s">
        <v>756</v>
      </c>
      <c r="B216" s="13" t="s">
        <v>757</v>
      </c>
      <c r="C216" s="10" t="s">
        <v>591</v>
      </c>
      <c r="D216" s="10" t="str">
        <f t="shared" si="0"/>
        <v>PILCUYO / MARCOLLO</v>
      </c>
      <c r="E216" s="10" t="s">
        <v>200</v>
      </c>
      <c r="F216" s="10" t="s">
        <v>272</v>
      </c>
      <c r="G216" s="14">
        <v>4</v>
      </c>
      <c r="H216" s="1">
        <v>3</v>
      </c>
      <c r="I216" s="1">
        <v>3</v>
      </c>
      <c r="J216" s="1">
        <v>0</v>
      </c>
      <c r="K216" s="1">
        <v>0</v>
      </c>
      <c r="L216" s="1">
        <v>0</v>
      </c>
      <c r="M216" s="1">
        <v>1</v>
      </c>
      <c r="N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0" t="s">
        <v>758</v>
      </c>
      <c r="B217" s="13">
        <v>70385</v>
      </c>
      <c r="C217" s="10" t="s">
        <v>591</v>
      </c>
      <c r="D217" s="10" t="str">
        <f t="shared" si="0"/>
        <v>PILCUYO / SARAPI PEÑALOSA / SACARE PEÑALOSA</v>
      </c>
      <c r="E217" s="10" t="s">
        <v>200</v>
      </c>
      <c r="F217" s="10" t="s">
        <v>759</v>
      </c>
      <c r="G217" s="14">
        <v>2</v>
      </c>
      <c r="H217" s="1">
        <v>2</v>
      </c>
      <c r="I217" s="1">
        <v>2</v>
      </c>
      <c r="J217" s="1">
        <v>0</v>
      </c>
      <c r="K217" s="1">
        <v>0</v>
      </c>
      <c r="L217" s="1">
        <v>0</v>
      </c>
      <c r="M217" s="1">
        <v>0</v>
      </c>
      <c r="N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0" t="s">
        <v>760</v>
      </c>
      <c r="B218" s="13" t="s">
        <v>761</v>
      </c>
      <c r="C218" s="10" t="s">
        <v>591</v>
      </c>
      <c r="D218" s="10" t="str">
        <f t="shared" si="0"/>
        <v>SANTA ROSA / LLUSTA</v>
      </c>
      <c r="E218" s="10" t="s">
        <v>204</v>
      </c>
      <c r="F218" s="10" t="s">
        <v>762</v>
      </c>
      <c r="G218" s="14">
        <v>1</v>
      </c>
      <c r="H218" s="1">
        <v>1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0" t="s">
        <v>763</v>
      </c>
      <c r="B219" s="13" t="s">
        <v>764</v>
      </c>
      <c r="C219" s="10" t="s">
        <v>591</v>
      </c>
      <c r="D219" s="10" t="str">
        <f t="shared" si="0"/>
        <v>SANTA ROSA / HUANACACAMAYA</v>
      </c>
      <c r="E219" s="10" t="s">
        <v>204</v>
      </c>
      <c r="F219" s="10" t="s">
        <v>492</v>
      </c>
      <c r="G219" s="14">
        <v>1</v>
      </c>
      <c r="H219" s="1">
        <v>1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0" t="s">
        <v>765</v>
      </c>
      <c r="B220" s="13" t="s">
        <v>766</v>
      </c>
      <c r="C220" s="10" t="s">
        <v>591</v>
      </c>
      <c r="D220" s="10" t="str">
        <f t="shared" si="0"/>
        <v>SANTA ROSA / SULCANACA</v>
      </c>
      <c r="E220" s="10" t="s">
        <v>204</v>
      </c>
      <c r="F220" s="10" t="s">
        <v>363</v>
      </c>
      <c r="G220" s="14">
        <v>2</v>
      </c>
      <c r="H220" s="1">
        <v>2</v>
      </c>
      <c r="I220" s="1">
        <v>2</v>
      </c>
      <c r="J220" s="1">
        <v>0</v>
      </c>
      <c r="K220" s="1">
        <v>0</v>
      </c>
      <c r="L220" s="1">
        <v>0</v>
      </c>
      <c r="M220" s="1">
        <v>0</v>
      </c>
      <c r="N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0" t="s">
        <v>767</v>
      </c>
      <c r="B221" s="13" t="s">
        <v>768</v>
      </c>
      <c r="C221" s="10" t="s">
        <v>591</v>
      </c>
      <c r="D221" s="10" t="str">
        <f t="shared" si="0"/>
        <v>SANTA ROSA / PATAPATA</v>
      </c>
      <c r="E221" s="10" t="s">
        <v>204</v>
      </c>
      <c r="F221" s="10" t="s">
        <v>769</v>
      </c>
      <c r="G221" s="14">
        <v>1</v>
      </c>
      <c r="H221" s="1">
        <v>1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0" t="s">
        <v>770</v>
      </c>
      <c r="B222" s="13">
        <v>70607</v>
      </c>
      <c r="C222" s="10" t="s">
        <v>591</v>
      </c>
      <c r="D222" s="10" t="str">
        <f t="shared" si="0"/>
        <v>ILAVE / VILCACHILI</v>
      </c>
      <c r="E222" s="10" t="s">
        <v>193</v>
      </c>
      <c r="F222" s="10" t="s">
        <v>771</v>
      </c>
      <c r="G222" s="14">
        <v>4</v>
      </c>
      <c r="H222" s="1">
        <v>4</v>
      </c>
      <c r="I222" s="1">
        <v>3</v>
      </c>
      <c r="J222" s="1">
        <v>1</v>
      </c>
      <c r="K222" s="1">
        <v>0</v>
      </c>
      <c r="L222" s="1">
        <v>0</v>
      </c>
      <c r="M222" s="1">
        <v>0</v>
      </c>
      <c r="N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0" t="s">
        <v>772</v>
      </c>
      <c r="B223" s="13" t="s">
        <v>773</v>
      </c>
      <c r="C223" s="10" t="s">
        <v>591</v>
      </c>
      <c r="D223" s="10" t="str">
        <f t="shared" si="0"/>
        <v>CONDURIRI / MIRAFLORES</v>
      </c>
      <c r="E223" s="10" t="s">
        <v>214</v>
      </c>
      <c r="F223" s="10" t="s">
        <v>774</v>
      </c>
      <c r="G223" s="14">
        <v>8</v>
      </c>
      <c r="H223" s="1">
        <v>7</v>
      </c>
      <c r="I223" s="1">
        <v>5</v>
      </c>
      <c r="J223" s="1">
        <v>2</v>
      </c>
      <c r="K223" s="1">
        <v>0</v>
      </c>
      <c r="L223" s="1">
        <v>0</v>
      </c>
      <c r="M223" s="1">
        <v>1</v>
      </c>
      <c r="N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0" t="s">
        <v>775</v>
      </c>
      <c r="B224" s="13" t="s">
        <v>776</v>
      </c>
      <c r="C224" s="10" t="s">
        <v>591</v>
      </c>
      <c r="D224" s="10" t="str">
        <f t="shared" si="0"/>
        <v>ILAVE / CCOLLPA</v>
      </c>
      <c r="E224" s="10" t="s">
        <v>193</v>
      </c>
      <c r="F224" s="10" t="s">
        <v>777</v>
      </c>
      <c r="G224" s="14">
        <v>4</v>
      </c>
      <c r="H224" s="1">
        <v>3</v>
      </c>
      <c r="I224" s="1">
        <v>3</v>
      </c>
      <c r="J224" s="1">
        <v>0</v>
      </c>
      <c r="K224" s="1">
        <v>1</v>
      </c>
      <c r="L224" s="1">
        <v>0</v>
      </c>
      <c r="M224" s="1">
        <v>0</v>
      </c>
      <c r="N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0" t="s">
        <v>778</v>
      </c>
      <c r="B225" s="13" t="s">
        <v>779</v>
      </c>
      <c r="C225" s="10" t="s">
        <v>591</v>
      </c>
      <c r="D225" s="10" t="str">
        <f t="shared" si="0"/>
        <v>ILAVE / ALASAYA</v>
      </c>
      <c r="E225" s="10" t="s">
        <v>193</v>
      </c>
      <c r="F225" s="10" t="s">
        <v>211</v>
      </c>
      <c r="G225" s="14">
        <v>46</v>
      </c>
      <c r="H225" s="1">
        <v>39</v>
      </c>
      <c r="I225" s="1">
        <v>34</v>
      </c>
      <c r="J225" s="1">
        <v>5</v>
      </c>
      <c r="K225" s="1">
        <v>1</v>
      </c>
      <c r="L225" s="1">
        <v>0</v>
      </c>
      <c r="M225" s="1">
        <v>6</v>
      </c>
      <c r="N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0" t="s">
        <v>780</v>
      </c>
      <c r="B226" s="13" t="s">
        <v>781</v>
      </c>
      <c r="C226" s="10" t="s">
        <v>591</v>
      </c>
      <c r="D226" s="10" t="str">
        <f t="shared" si="0"/>
        <v>PILCUYO / CHAULLACAMANI</v>
      </c>
      <c r="E226" s="10" t="s">
        <v>200</v>
      </c>
      <c r="F226" s="10" t="s">
        <v>428</v>
      </c>
      <c r="G226" s="14">
        <v>2</v>
      </c>
      <c r="H226" s="1">
        <v>2</v>
      </c>
      <c r="I226" s="1">
        <v>2</v>
      </c>
      <c r="J226" s="1">
        <v>0</v>
      </c>
      <c r="K226" s="1">
        <v>0</v>
      </c>
      <c r="L226" s="1">
        <v>0</v>
      </c>
      <c r="M226" s="1">
        <v>0</v>
      </c>
      <c r="N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0" t="s">
        <v>782</v>
      </c>
      <c r="B227" s="13" t="s">
        <v>783</v>
      </c>
      <c r="C227" s="10" t="s">
        <v>591</v>
      </c>
      <c r="D227" s="10" t="str">
        <f t="shared" si="0"/>
        <v>CAPAZO / ANCOMARCA</v>
      </c>
      <c r="E227" s="10" t="s">
        <v>291</v>
      </c>
      <c r="F227" s="10" t="s">
        <v>784</v>
      </c>
      <c r="G227" s="14">
        <v>2</v>
      </c>
      <c r="H227" s="1">
        <v>2</v>
      </c>
      <c r="I227" s="1">
        <v>2</v>
      </c>
      <c r="J227" s="1">
        <v>0</v>
      </c>
      <c r="K227" s="1">
        <v>0</v>
      </c>
      <c r="L227" s="1">
        <v>0</v>
      </c>
      <c r="M227" s="1">
        <v>0</v>
      </c>
      <c r="N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0" t="s">
        <v>785</v>
      </c>
      <c r="B228" s="13" t="s">
        <v>786</v>
      </c>
      <c r="C228" s="10" t="s">
        <v>591</v>
      </c>
      <c r="D228" s="10" t="str">
        <f t="shared" si="0"/>
        <v>SANTA ROSA / PUNTA PERDIDA</v>
      </c>
      <c r="E228" s="10" t="s">
        <v>204</v>
      </c>
      <c r="F228" s="10" t="s">
        <v>787</v>
      </c>
      <c r="G228" s="14">
        <v>1</v>
      </c>
      <c r="H228" s="1">
        <v>1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0" t="s">
        <v>788</v>
      </c>
      <c r="B229" s="13" t="s">
        <v>789</v>
      </c>
      <c r="C229" s="10" t="s">
        <v>591</v>
      </c>
      <c r="D229" s="10" t="str">
        <f t="shared" si="0"/>
        <v>PILCUYO / TICONA</v>
      </c>
      <c r="E229" s="10" t="s">
        <v>200</v>
      </c>
      <c r="F229" s="10" t="s">
        <v>790</v>
      </c>
      <c r="G229" s="14">
        <v>2</v>
      </c>
      <c r="H229" s="1">
        <v>2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0" t="s">
        <v>791</v>
      </c>
      <c r="B230" s="13" t="s">
        <v>792</v>
      </c>
      <c r="C230" s="10" t="s">
        <v>591</v>
      </c>
      <c r="D230" s="10" t="str">
        <f t="shared" si="0"/>
        <v>SANTA ROSA / AROPATA</v>
      </c>
      <c r="E230" s="10" t="s">
        <v>204</v>
      </c>
      <c r="F230" s="10" t="s">
        <v>793</v>
      </c>
      <c r="G230" s="14">
        <v>1</v>
      </c>
      <c r="H230" s="1">
        <v>1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0" t="s">
        <v>794</v>
      </c>
      <c r="B231" s="13">
        <v>70648</v>
      </c>
      <c r="C231" s="10" t="s">
        <v>591</v>
      </c>
      <c r="D231" s="10" t="str">
        <f t="shared" si="0"/>
        <v>ILAVE / THOCORI JARANI</v>
      </c>
      <c r="E231" s="10" t="s">
        <v>193</v>
      </c>
      <c r="F231" s="10" t="s">
        <v>795</v>
      </c>
      <c r="G231" s="14">
        <v>5</v>
      </c>
      <c r="H231" s="1">
        <v>4</v>
      </c>
      <c r="I231" s="1">
        <v>4</v>
      </c>
      <c r="J231" s="1">
        <v>0</v>
      </c>
      <c r="K231" s="1">
        <v>0</v>
      </c>
      <c r="L231" s="1">
        <v>0</v>
      </c>
      <c r="M231" s="1">
        <v>1</v>
      </c>
      <c r="N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0" t="s">
        <v>796</v>
      </c>
      <c r="B232" s="13" t="s">
        <v>797</v>
      </c>
      <c r="C232" s="10" t="s">
        <v>591</v>
      </c>
      <c r="D232" s="10" t="str">
        <f t="shared" si="0"/>
        <v>ILAVE / WENCASI</v>
      </c>
      <c r="E232" s="10" t="s">
        <v>193</v>
      </c>
      <c r="F232" s="10" t="s">
        <v>798</v>
      </c>
      <c r="G232" s="14">
        <v>1</v>
      </c>
      <c r="H232" s="1">
        <v>1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0" t="s">
        <v>799</v>
      </c>
      <c r="B233" s="13" t="s">
        <v>800</v>
      </c>
      <c r="C233" s="10" t="s">
        <v>591</v>
      </c>
      <c r="D233" s="10" t="str">
        <f t="shared" si="0"/>
        <v>ILAVE / CHOQUE</v>
      </c>
      <c r="E233" s="10" t="s">
        <v>193</v>
      </c>
      <c r="F233" s="10" t="s">
        <v>478</v>
      </c>
      <c r="G233" s="14">
        <v>3</v>
      </c>
      <c r="H233" s="1">
        <v>3</v>
      </c>
      <c r="I233" s="1">
        <v>3</v>
      </c>
      <c r="J233" s="1">
        <v>0</v>
      </c>
      <c r="K233" s="1">
        <v>0</v>
      </c>
      <c r="L233" s="1">
        <v>0</v>
      </c>
      <c r="M233" s="1">
        <v>0</v>
      </c>
      <c r="N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0" t="s">
        <v>801</v>
      </c>
      <c r="B234" s="13" t="s">
        <v>802</v>
      </c>
      <c r="C234" s="10" t="s">
        <v>591</v>
      </c>
      <c r="D234" s="10" t="str">
        <f t="shared" si="0"/>
        <v>SANTA ROSA / CUIPACUIPA</v>
      </c>
      <c r="E234" s="10" t="s">
        <v>204</v>
      </c>
      <c r="F234" s="10" t="s">
        <v>803</v>
      </c>
      <c r="G234" s="14">
        <v>1</v>
      </c>
      <c r="H234" s="1">
        <v>1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0" t="s">
        <v>804</v>
      </c>
      <c r="B235" s="13" t="s">
        <v>805</v>
      </c>
      <c r="C235" s="10" t="s">
        <v>591</v>
      </c>
      <c r="D235" s="10" t="str">
        <f t="shared" si="0"/>
        <v>PILCUYO / CHAJÑA CHAJÑANI / CHOJNECHOUNA</v>
      </c>
      <c r="E235" s="10" t="s">
        <v>200</v>
      </c>
      <c r="F235" s="10" t="s">
        <v>806</v>
      </c>
      <c r="G235" s="14">
        <v>3</v>
      </c>
      <c r="H235" s="1">
        <v>3</v>
      </c>
      <c r="I235" s="1">
        <v>3</v>
      </c>
      <c r="J235" s="1">
        <v>0</v>
      </c>
      <c r="K235" s="1">
        <v>0</v>
      </c>
      <c r="L235" s="1">
        <v>0</v>
      </c>
      <c r="M235" s="1">
        <v>0</v>
      </c>
      <c r="N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0" t="s">
        <v>807</v>
      </c>
      <c r="B236" s="13">
        <v>70686</v>
      </c>
      <c r="C236" s="10" t="s">
        <v>591</v>
      </c>
      <c r="D236" s="10" t="str">
        <f t="shared" si="0"/>
        <v>ILAVE / CHOCOQUELCANI</v>
      </c>
      <c r="E236" s="10" t="s">
        <v>193</v>
      </c>
      <c r="F236" s="10" t="s">
        <v>808</v>
      </c>
      <c r="G236" s="14">
        <v>6</v>
      </c>
      <c r="H236" s="1">
        <v>5</v>
      </c>
      <c r="I236" s="1">
        <v>3</v>
      </c>
      <c r="J236" s="1">
        <v>2</v>
      </c>
      <c r="K236" s="1">
        <v>0</v>
      </c>
      <c r="L236" s="1">
        <v>0</v>
      </c>
      <c r="M236" s="1">
        <v>1</v>
      </c>
      <c r="N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0" t="s">
        <v>809</v>
      </c>
      <c r="B237" s="13" t="s">
        <v>810</v>
      </c>
      <c r="C237" s="10" t="s">
        <v>591</v>
      </c>
      <c r="D237" s="10" t="str">
        <f t="shared" si="0"/>
        <v>ILAVE / PUCARA YACANGO</v>
      </c>
      <c r="E237" s="10" t="s">
        <v>193</v>
      </c>
      <c r="F237" s="10" t="s">
        <v>811</v>
      </c>
      <c r="G237" s="14">
        <v>2</v>
      </c>
      <c r="H237" s="1">
        <v>2</v>
      </c>
      <c r="I237" s="1">
        <v>2</v>
      </c>
      <c r="J237" s="1">
        <v>0</v>
      </c>
      <c r="K237" s="1">
        <v>0</v>
      </c>
      <c r="L237" s="1">
        <v>0</v>
      </c>
      <c r="M237" s="1">
        <v>0</v>
      </c>
      <c r="N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0" t="s">
        <v>812</v>
      </c>
      <c r="B238" s="13" t="s">
        <v>813</v>
      </c>
      <c r="C238" s="10" t="s">
        <v>591</v>
      </c>
      <c r="D238" s="10" t="str">
        <f t="shared" si="0"/>
        <v>ILAVE / LOPEZ</v>
      </c>
      <c r="E238" s="10" t="s">
        <v>193</v>
      </c>
      <c r="F238" s="10" t="s">
        <v>814</v>
      </c>
      <c r="G238" s="14">
        <v>3</v>
      </c>
      <c r="H238" s="1">
        <v>3</v>
      </c>
      <c r="I238" s="1">
        <v>3</v>
      </c>
      <c r="J238" s="1">
        <v>0</v>
      </c>
      <c r="K238" s="1">
        <v>0</v>
      </c>
      <c r="L238" s="1">
        <v>0</v>
      </c>
      <c r="M238" s="1">
        <v>0</v>
      </c>
      <c r="N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0" t="s">
        <v>815</v>
      </c>
      <c r="B239" s="13" t="s">
        <v>816</v>
      </c>
      <c r="C239" s="10" t="s">
        <v>591</v>
      </c>
      <c r="D239" s="10" t="str">
        <f t="shared" si="0"/>
        <v>ILAVE / ILAVE</v>
      </c>
      <c r="E239" s="10" t="s">
        <v>193</v>
      </c>
      <c r="F239" s="10" t="s">
        <v>193</v>
      </c>
      <c r="G239" s="14">
        <v>13</v>
      </c>
      <c r="H239" s="1">
        <v>10</v>
      </c>
      <c r="I239" s="1">
        <v>9</v>
      </c>
      <c r="J239" s="1">
        <v>1</v>
      </c>
      <c r="K239" s="1">
        <v>1</v>
      </c>
      <c r="L239" s="1">
        <v>0</v>
      </c>
      <c r="M239" s="1">
        <v>2</v>
      </c>
      <c r="N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0" t="s">
        <v>817</v>
      </c>
      <c r="B240" s="13" t="s">
        <v>818</v>
      </c>
      <c r="C240" s="10" t="s">
        <v>591</v>
      </c>
      <c r="D240" s="10" t="str">
        <f t="shared" si="0"/>
        <v>ILAVE / PANTIHUECO</v>
      </c>
      <c r="E240" s="10" t="s">
        <v>193</v>
      </c>
      <c r="F240" s="10" t="s">
        <v>328</v>
      </c>
      <c r="G240" s="14">
        <v>2</v>
      </c>
      <c r="H240" s="1">
        <v>2</v>
      </c>
      <c r="I240" s="1">
        <v>2</v>
      </c>
      <c r="J240" s="1">
        <v>0</v>
      </c>
      <c r="K240" s="1">
        <v>0</v>
      </c>
      <c r="L240" s="1">
        <v>0</v>
      </c>
      <c r="M240" s="1">
        <v>0</v>
      </c>
      <c r="N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0" t="s">
        <v>819</v>
      </c>
      <c r="B241" s="13" t="s">
        <v>820</v>
      </c>
      <c r="C241" s="10" t="s">
        <v>591</v>
      </c>
      <c r="D241" s="10" t="str">
        <f t="shared" si="0"/>
        <v>ILAVE / CHECACHATA</v>
      </c>
      <c r="E241" s="10" t="s">
        <v>193</v>
      </c>
      <c r="F241" s="10" t="s">
        <v>371</v>
      </c>
      <c r="G241" s="14">
        <v>2</v>
      </c>
      <c r="H241" s="1">
        <v>2</v>
      </c>
      <c r="I241" s="1">
        <v>1</v>
      </c>
      <c r="J241" s="1">
        <v>1</v>
      </c>
      <c r="K241" s="1">
        <v>0</v>
      </c>
      <c r="L241" s="1">
        <v>0</v>
      </c>
      <c r="M241" s="1">
        <v>0</v>
      </c>
      <c r="N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0" t="s">
        <v>821</v>
      </c>
      <c r="B242" s="13" t="s">
        <v>822</v>
      </c>
      <c r="C242" s="10" t="s">
        <v>591</v>
      </c>
      <c r="D242" s="10" t="str">
        <f t="shared" si="0"/>
        <v>ILAVE / JOSE CARLOS MARIATEGUI</v>
      </c>
      <c r="E242" s="10" t="s">
        <v>193</v>
      </c>
      <c r="F242" s="10" t="s">
        <v>823</v>
      </c>
      <c r="G242" s="14">
        <v>18</v>
      </c>
      <c r="H242" s="1">
        <v>15</v>
      </c>
      <c r="I242" s="1">
        <v>11</v>
      </c>
      <c r="J242" s="1">
        <v>4</v>
      </c>
      <c r="K242" s="1">
        <v>1</v>
      </c>
      <c r="L242" s="1">
        <v>0</v>
      </c>
      <c r="M242" s="1">
        <v>2</v>
      </c>
      <c r="N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0" t="s">
        <v>824</v>
      </c>
      <c r="B243" s="13" t="s">
        <v>825</v>
      </c>
      <c r="C243" s="10" t="s">
        <v>591</v>
      </c>
      <c r="D243" s="10" t="str">
        <f t="shared" si="0"/>
        <v>ILAVE / PALLALLMARCA</v>
      </c>
      <c r="E243" s="10" t="s">
        <v>193</v>
      </c>
      <c r="F243" s="10" t="s">
        <v>521</v>
      </c>
      <c r="G243" s="14">
        <v>3</v>
      </c>
      <c r="H243" s="1">
        <v>3</v>
      </c>
      <c r="I243" s="1">
        <v>3</v>
      </c>
      <c r="J243" s="1">
        <v>0</v>
      </c>
      <c r="K243" s="1">
        <v>0</v>
      </c>
      <c r="L243" s="1">
        <v>0</v>
      </c>
      <c r="M243" s="1">
        <v>0</v>
      </c>
      <c r="N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0" t="s">
        <v>826</v>
      </c>
      <c r="B244" s="13" t="s">
        <v>827</v>
      </c>
      <c r="C244" s="10" t="s">
        <v>591</v>
      </c>
      <c r="D244" s="10" t="str">
        <f t="shared" si="0"/>
        <v>ILAVE / LACAYA</v>
      </c>
      <c r="E244" s="10" t="s">
        <v>193</v>
      </c>
      <c r="F244" s="10" t="s">
        <v>325</v>
      </c>
      <c r="G244" s="14">
        <v>3</v>
      </c>
      <c r="H244" s="1">
        <v>3</v>
      </c>
      <c r="I244" s="1">
        <v>3</v>
      </c>
      <c r="J244" s="1">
        <v>0</v>
      </c>
      <c r="K244" s="1">
        <v>0</v>
      </c>
      <c r="L244" s="1">
        <v>0</v>
      </c>
      <c r="M244" s="1">
        <v>0</v>
      </c>
      <c r="N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0" t="s">
        <v>828</v>
      </c>
      <c r="B245" s="13" t="s">
        <v>829</v>
      </c>
      <c r="C245" s="10" t="s">
        <v>591</v>
      </c>
      <c r="D245" s="10" t="str">
        <f t="shared" si="0"/>
        <v>ILAVE / ESCOLLAYA / JISCULLAYA</v>
      </c>
      <c r="E245" s="10" t="s">
        <v>193</v>
      </c>
      <c r="F245" s="10" t="s">
        <v>830</v>
      </c>
      <c r="G245" s="14">
        <v>1</v>
      </c>
      <c r="H245" s="1">
        <v>1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0" t="s">
        <v>831</v>
      </c>
      <c r="B246" s="13" t="s">
        <v>832</v>
      </c>
      <c r="C246" s="10" t="s">
        <v>591</v>
      </c>
      <c r="D246" s="10" t="str">
        <f t="shared" si="0"/>
        <v>ILAVE / QUELCAHUECCO</v>
      </c>
      <c r="E246" s="10" t="s">
        <v>193</v>
      </c>
      <c r="F246" s="10" t="s">
        <v>833</v>
      </c>
      <c r="G246" s="14">
        <v>2</v>
      </c>
      <c r="H246" s="1">
        <v>2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0" t="s">
        <v>834</v>
      </c>
      <c r="B247" s="13" t="s">
        <v>835</v>
      </c>
      <c r="C247" s="10" t="s">
        <v>591</v>
      </c>
      <c r="D247" s="10" t="str">
        <f t="shared" si="0"/>
        <v>ILAVE / SANTA MARIA</v>
      </c>
      <c r="E247" s="10" t="s">
        <v>193</v>
      </c>
      <c r="F247" s="10" t="s">
        <v>457</v>
      </c>
      <c r="G247" s="14">
        <v>2</v>
      </c>
      <c r="H247" s="1">
        <v>2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0" t="s">
        <v>836</v>
      </c>
      <c r="B248" s="13" t="s">
        <v>837</v>
      </c>
      <c r="C248" s="10" t="s">
        <v>591</v>
      </c>
      <c r="D248" s="10" t="str">
        <f t="shared" si="0"/>
        <v>PILCUYO / JALLUYO</v>
      </c>
      <c r="E248" s="10" t="s">
        <v>200</v>
      </c>
      <c r="F248" s="10" t="s">
        <v>446</v>
      </c>
      <c r="G248" s="14">
        <v>3</v>
      </c>
      <c r="H248" s="1">
        <v>3</v>
      </c>
      <c r="I248" s="1">
        <v>3</v>
      </c>
      <c r="J248" s="1">
        <v>0</v>
      </c>
      <c r="K248" s="1">
        <v>0</v>
      </c>
      <c r="L248" s="1">
        <v>0</v>
      </c>
      <c r="M248" s="1">
        <v>0</v>
      </c>
      <c r="N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0" t="s">
        <v>838</v>
      </c>
      <c r="B249" s="13" t="s">
        <v>839</v>
      </c>
      <c r="C249" s="10" t="s">
        <v>591</v>
      </c>
      <c r="D249" s="10" t="str">
        <f t="shared" si="0"/>
        <v>PILCUYO / PILCUYO</v>
      </c>
      <c r="E249" s="10" t="s">
        <v>200</v>
      </c>
      <c r="F249" s="10" t="s">
        <v>200</v>
      </c>
      <c r="G249" s="14">
        <v>4</v>
      </c>
      <c r="H249" s="1">
        <v>3</v>
      </c>
      <c r="I249" s="1">
        <v>3</v>
      </c>
      <c r="J249" s="1">
        <v>0</v>
      </c>
      <c r="K249" s="1">
        <v>0</v>
      </c>
      <c r="L249" s="1">
        <v>0</v>
      </c>
      <c r="M249" s="1">
        <v>1</v>
      </c>
      <c r="N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0" t="s">
        <v>840</v>
      </c>
      <c r="B250" s="13" t="s">
        <v>841</v>
      </c>
      <c r="C250" s="10" t="s">
        <v>591</v>
      </c>
      <c r="D250" s="10" t="str">
        <f t="shared" si="0"/>
        <v>CONDURIRI / CHIUTIRI HACIENDA</v>
      </c>
      <c r="E250" s="10" t="s">
        <v>214</v>
      </c>
      <c r="F250" s="10" t="s">
        <v>842</v>
      </c>
      <c r="G250" s="14">
        <v>1</v>
      </c>
      <c r="H250" s="1">
        <v>1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0" t="s">
        <v>843</v>
      </c>
      <c r="B251" s="13" t="s">
        <v>844</v>
      </c>
      <c r="C251" s="10" t="s">
        <v>591</v>
      </c>
      <c r="D251" s="10" t="str">
        <f t="shared" si="0"/>
        <v>ILAVE / CCORPA FLORES</v>
      </c>
      <c r="E251" s="10" t="s">
        <v>193</v>
      </c>
      <c r="F251" s="10" t="s">
        <v>845</v>
      </c>
      <c r="G251" s="14">
        <v>2</v>
      </c>
      <c r="H251" s="1">
        <v>2</v>
      </c>
      <c r="I251" s="1">
        <v>2</v>
      </c>
      <c r="J251" s="1">
        <v>0</v>
      </c>
      <c r="K251" s="1">
        <v>0</v>
      </c>
      <c r="L251" s="1">
        <v>0</v>
      </c>
      <c r="M251" s="1">
        <v>0</v>
      </c>
      <c r="N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0" t="s">
        <v>846</v>
      </c>
      <c r="B252" s="13" t="s">
        <v>847</v>
      </c>
      <c r="C252" s="10" t="s">
        <v>591</v>
      </c>
      <c r="D252" s="10" t="str">
        <f t="shared" si="0"/>
        <v>ILAVE / CALACOTA</v>
      </c>
      <c r="E252" s="10" t="s">
        <v>193</v>
      </c>
      <c r="F252" s="10" t="s">
        <v>407</v>
      </c>
      <c r="G252" s="14">
        <v>4</v>
      </c>
      <c r="H252" s="1">
        <v>4</v>
      </c>
      <c r="I252" s="1">
        <v>4</v>
      </c>
      <c r="J252" s="1">
        <v>0</v>
      </c>
      <c r="K252" s="1">
        <v>0</v>
      </c>
      <c r="L252" s="1">
        <v>0</v>
      </c>
      <c r="M252" s="1">
        <v>0</v>
      </c>
      <c r="N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0" t="s">
        <v>848</v>
      </c>
      <c r="B253" s="13" t="s">
        <v>849</v>
      </c>
      <c r="C253" s="10" t="s">
        <v>591</v>
      </c>
      <c r="D253" s="10" t="str">
        <f t="shared" si="0"/>
        <v>CAPAZO / PATJATA</v>
      </c>
      <c r="E253" s="10" t="s">
        <v>291</v>
      </c>
      <c r="F253" s="10" t="s">
        <v>850</v>
      </c>
      <c r="G253" s="14">
        <v>1</v>
      </c>
      <c r="H253" s="1">
        <v>1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0" t="s">
        <v>851</v>
      </c>
      <c r="B254" s="13" t="s">
        <v>852</v>
      </c>
      <c r="C254" s="10" t="s">
        <v>591</v>
      </c>
      <c r="D254" s="10" t="str">
        <f t="shared" si="0"/>
        <v>PILCUYO / PACCO CUSULLANA</v>
      </c>
      <c r="E254" s="10" t="s">
        <v>200</v>
      </c>
      <c r="F254" s="10" t="s">
        <v>437</v>
      </c>
      <c r="G254" s="14">
        <v>1</v>
      </c>
      <c r="H254" s="1">
        <v>1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0" t="s">
        <v>853</v>
      </c>
      <c r="B255" s="13" t="s">
        <v>854</v>
      </c>
      <c r="C255" s="10" t="s">
        <v>591</v>
      </c>
      <c r="D255" s="10" t="str">
        <f t="shared" si="0"/>
        <v>SANTA ROSA / PROVIDENCIA</v>
      </c>
      <c r="E255" s="10" t="s">
        <v>204</v>
      </c>
      <c r="F255" s="10" t="s">
        <v>440</v>
      </c>
      <c r="G255" s="14">
        <v>3</v>
      </c>
      <c r="H255" s="1">
        <v>2</v>
      </c>
      <c r="I255" s="1">
        <v>2</v>
      </c>
      <c r="J255" s="1">
        <v>0</v>
      </c>
      <c r="K255" s="1">
        <v>1</v>
      </c>
      <c r="L255" s="1">
        <v>0</v>
      </c>
      <c r="M255" s="1">
        <v>0</v>
      </c>
      <c r="N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0" t="s">
        <v>855</v>
      </c>
      <c r="B256" s="13" t="s">
        <v>856</v>
      </c>
      <c r="C256" s="10" t="s">
        <v>591</v>
      </c>
      <c r="D256" s="10" t="str">
        <f t="shared" si="0"/>
        <v>ILAVE / MULLA FACIRI</v>
      </c>
      <c r="E256" s="10" t="s">
        <v>193</v>
      </c>
      <c r="F256" s="10" t="s">
        <v>857</v>
      </c>
      <c r="G256" s="14">
        <v>1</v>
      </c>
      <c r="H256" s="1">
        <v>1</v>
      </c>
      <c r="I256" s="1">
        <v>1</v>
      </c>
      <c r="J256" s="1">
        <v>0</v>
      </c>
      <c r="K256" s="1">
        <v>0</v>
      </c>
      <c r="L256" s="1">
        <v>0</v>
      </c>
      <c r="M256" s="1">
        <v>0</v>
      </c>
      <c r="N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0" t="s">
        <v>858</v>
      </c>
      <c r="B257" s="13" t="s">
        <v>859</v>
      </c>
      <c r="C257" s="10" t="s">
        <v>591</v>
      </c>
      <c r="D257" s="10" t="str">
        <f t="shared" si="0"/>
        <v>PILCUYO / QUISPEMAQUERA</v>
      </c>
      <c r="E257" s="10" t="s">
        <v>200</v>
      </c>
      <c r="F257" s="10" t="s">
        <v>860</v>
      </c>
      <c r="G257" s="14">
        <v>3</v>
      </c>
      <c r="H257" s="1">
        <v>2</v>
      </c>
      <c r="I257" s="1">
        <v>2</v>
      </c>
      <c r="J257" s="1">
        <v>0</v>
      </c>
      <c r="K257" s="1">
        <v>1</v>
      </c>
      <c r="L257" s="1">
        <v>0</v>
      </c>
      <c r="M257" s="1">
        <v>0</v>
      </c>
      <c r="N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0" t="s">
        <v>861</v>
      </c>
      <c r="B258" s="13" t="s">
        <v>862</v>
      </c>
      <c r="C258" s="10" t="s">
        <v>591</v>
      </c>
      <c r="D258" s="10" t="str">
        <f t="shared" si="0"/>
        <v>ILAVE / SAN MIGUEL</v>
      </c>
      <c r="E258" s="10" t="s">
        <v>193</v>
      </c>
      <c r="F258" s="10" t="s">
        <v>208</v>
      </c>
      <c r="G258" s="14">
        <v>44</v>
      </c>
      <c r="H258" s="1">
        <v>36</v>
      </c>
      <c r="I258" s="1">
        <v>34</v>
      </c>
      <c r="J258" s="1">
        <v>2</v>
      </c>
      <c r="K258" s="1">
        <v>1</v>
      </c>
      <c r="L258" s="1">
        <v>0</v>
      </c>
      <c r="M258" s="1">
        <v>7</v>
      </c>
      <c r="N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0" t="s">
        <v>863</v>
      </c>
      <c r="B259" s="13">
        <v>71543</v>
      </c>
      <c r="C259" s="10" t="s">
        <v>591</v>
      </c>
      <c r="D259" s="10" t="str">
        <f t="shared" si="0"/>
        <v>CAPAZO / TUPALA HACIENDA</v>
      </c>
      <c r="E259" s="10" t="s">
        <v>291</v>
      </c>
      <c r="F259" s="10" t="s">
        <v>536</v>
      </c>
      <c r="G259" s="14">
        <v>5</v>
      </c>
      <c r="H259" s="1">
        <v>4</v>
      </c>
      <c r="I259" s="1">
        <v>4</v>
      </c>
      <c r="J259" s="1">
        <v>0</v>
      </c>
      <c r="K259" s="1">
        <v>0</v>
      </c>
      <c r="L259" s="1">
        <v>0</v>
      </c>
      <c r="M259" s="1">
        <v>1</v>
      </c>
      <c r="N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0" t="s">
        <v>863</v>
      </c>
      <c r="B260" s="13" t="s">
        <v>864</v>
      </c>
      <c r="C260" s="10" t="s">
        <v>591</v>
      </c>
      <c r="D260" s="10" t="str">
        <f t="shared" si="0"/>
        <v>CAPAZO / SAN SALVADOR TIRACCOLLO</v>
      </c>
      <c r="E260" s="10" t="s">
        <v>291</v>
      </c>
      <c r="F260" s="10" t="s">
        <v>865</v>
      </c>
      <c r="G260" s="14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0" t="s">
        <v>866</v>
      </c>
      <c r="B261" s="13" t="s">
        <v>867</v>
      </c>
      <c r="C261" s="10" t="s">
        <v>591</v>
      </c>
      <c r="D261" s="10" t="str">
        <f t="shared" si="0"/>
        <v>ILAVE / PAMAYA</v>
      </c>
      <c r="E261" s="10" t="s">
        <v>193</v>
      </c>
      <c r="F261" s="10" t="s">
        <v>868</v>
      </c>
      <c r="G261" s="14">
        <v>3</v>
      </c>
      <c r="H261" s="1">
        <v>3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0" t="s">
        <v>869</v>
      </c>
      <c r="B262" s="13" t="s">
        <v>870</v>
      </c>
      <c r="C262" s="10" t="s">
        <v>591</v>
      </c>
      <c r="D262" s="10" t="str">
        <f t="shared" si="0"/>
        <v>CONDURIRI / SICUNI KAMANI</v>
      </c>
      <c r="E262" s="10" t="s">
        <v>214</v>
      </c>
      <c r="F262" s="10" t="s">
        <v>871</v>
      </c>
      <c r="G262" s="14">
        <v>1</v>
      </c>
      <c r="H262" s="1">
        <v>1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0" t="s">
        <v>872</v>
      </c>
      <c r="B263" s="13" t="s">
        <v>873</v>
      </c>
      <c r="C263" s="10" t="s">
        <v>591</v>
      </c>
      <c r="D263" s="10" t="str">
        <f t="shared" si="0"/>
        <v>ILAVE / BALSABE</v>
      </c>
      <c r="E263" s="10" t="s">
        <v>193</v>
      </c>
      <c r="F263" s="10" t="s">
        <v>874</v>
      </c>
      <c r="G263" s="14">
        <v>10</v>
      </c>
      <c r="H263" s="1">
        <v>7</v>
      </c>
      <c r="I263" s="1">
        <v>4</v>
      </c>
      <c r="J263" s="1">
        <v>3</v>
      </c>
      <c r="K263" s="1">
        <v>2</v>
      </c>
      <c r="L263" s="1">
        <v>0</v>
      </c>
      <c r="M263" s="1">
        <v>1</v>
      </c>
      <c r="N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0" t="s">
        <v>875</v>
      </c>
      <c r="B264" s="13" t="s">
        <v>266</v>
      </c>
      <c r="C264" s="10" t="s">
        <v>876</v>
      </c>
      <c r="D264" s="10" t="str">
        <f t="shared" si="0"/>
        <v>PILCUYO / ACCASO</v>
      </c>
      <c r="E264" s="10" t="s">
        <v>200</v>
      </c>
      <c r="F264" s="10" t="s">
        <v>266</v>
      </c>
      <c r="G264" s="14">
        <v>9</v>
      </c>
      <c r="H264" s="1">
        <v>8</v>
      </c>
      <c r="I264" s="1">
        <v>6</v>
      </c>
      <c r="J264" s="1">
        <v>2</v>
      </c>
      <c r="K264" s="1">
        <v>0</v>
      </c>
      <c r="L264" s="1">
        <v>0</v>
      </c>
      <c r="M264" s="1">
        <v>1</v>
      </c>
      <c r="N264" s="1">
        <v>0</v>
      </c>
      <c r="T264" s="1"/>
      <c r="U264" s="1"/>
      <c r="V264" s="1"/>
      <c r="W264" s="1"/>
      <c r="X264" s="1"/>
      <c r="Y264" s="1"/>
      <c r="Z264" s="1"/>
    </row>
    <row r="265" spans="1:26" ht="15.75" customHeight="1">
      <c r="A265" s="10" t="s">
        <v>877</v>
      </c>
      <c r="B265" s="13" t="s">
        <v>878</v>
      </c>
      <c r="C265" s="10" t="s">
        <v>876</v>
      </c>
      <c r="D265" s="10" t="str">
        <f t="shared" si="0"/>
        <v>ILAVE / CHUCARAYA</v>
      </c>
      <c r="E265" s="10" t="s">
        <v>193</v>
      </c>
      <c r="F265" s="10" t="s">
        <v>257</v>
      </c>
      <c r="G265" s="14">
        <v>10</v>
      </c>
      <c r="H265" s="1">
        <v>9</v>
      </c>
      <c r="I265" s="1">
        <v>8</v>
      </c>
      <c r="J265" s="1">
        <v>1</v>
      </c>
      <c r="K265" s="1">
        <v>0</v>
      </c>
      <c r="L265" s="1">
        <v>0</v>
      </c>
      <c r="M265" s="1">
        <v>1</v>
      </c>
      <c r="N265" s="1">
        <v>0</v>
      </c>
      <c r="T265" s="1"/>
      <c r="U265" s="1"/>
      <c r="V265" s="1"/>
      <c r="W265" s="1"/>
      <c r="X265" s="1"/>
      <c r="Y265" s="1"/>
      <c r="Z265" s="1"/>
    </row>
    <row r="266" spans="1:26" ht="15.75" customHeight="1">
      <c r="A266" s="10" t="s">
        <v>879</v>
      </c>
      <c r="B266" s="13" t="s">
        <v>880</v>
      </c>
      <c r="C266" s="10" t="s">
        <v>876</v>
      </c>
      <c r="D266" s="10" t="str">
        <f t="shared" si="0"/>
        <v>ILAVE / CANGALLE</v>
      </c>
      <c r="E266" s="10" t="s">
        <v>193</v>
      </c>
      <c r="F266" s="10" t="s">
        <v>609</v>
      </c>
      <c r="G266" s="14">
        <v>9</v>
      </c>
      <c r="H266" s="1">
        <v>8</v>
      </c>
      <c r="I266" s="1">
        <v>7</v>
      </c>
      <c r="J266" s="1">
        <v>1</v>
      </c>
      <c r="K266" s="1">
        <v>0</v>
      </c>
      <c r="L266" s="1">
        <v>0</v>
      </c>
      <c r="M266" s="1">
        <v>1</v>
      </c>
      <c r="N266" s="1">
        <v>0</v>
      </c>
      <c r="T266" s="1"/>
      <c r="U266" s="1"/>
      <c r="V266" s="1"/>
      <c r="W266" s="1"/>
      <c r="X266" s="1"/>
      <c r="Y266" s="1"/>
      <c r="Z266" s="1"/>
    </row>
    <row r="267" spans="1:26" ht="15.75" customHeight="1">
      <c r="A267" s="10" t="s">
        <v>881</v>
      </c>
      <c r="B267" s="13" t="s">
        <v>292</v>
      </c>
      <c r="C267" s="10" t="s">
        <v>876</v>
      </c>
      <c r="D267" s="10" t="str">
        <f t="shared" si="0"/>
        <v>CAPAZO / CAPASO</v>
      </c>
      <c r="E267" s="10" t="s">
        <v>291</v>
      </c>
      <c r="F267" s="10" t="s">
        <v>292</v>
      </c>
      <c r="G267" s="14">
        <v>9</v>
      </c>
      <c r="H267" s="1">
        <v>8</v>
      </c>
      <c r="I267" s="1">
        <v>6</v>
      </c>
      <c r="J267" s="1">
        <v>2</v>
      </c>
      <c r="K267" s="1">
        <v>0</v>
      </c>
      <c r="L267" s="1">
        <v>0</v>
      </c>
      <c r="M267" s="1">
        <v>1</v>
      </c>
      <c r="N267" s="1">
        <v>0</v>
      </c>
      <c r="T267" s="1"/>
      <c r="U267" s="1"/>
      <c r="V267" s="1"/>
      <c r="W267" s="1"/>
      <c r="X267" s="1"/>
      <c r="Y267" s="1"/>
      <c r="Z267" s="1"/>
    </row>
    <row r="268" spans="1:26" ht="15.75" customHeight="1">
      <c r="A268" s="10" t="s">
        <v>882</v>
      </c>
      <c r="B268" s="13" t="s">
        <v>883</v>
      </c>
      <c r="C268" s="10" t="s">
        <v>876</v>
      </c>
      <c r="D268" s="10" t="str">
        <f t="shared" si="0"/>
        <v>ILAVE / PHARATA COPANI</v>
      </c>
      <c r="E268" s="10" t="s">
        <v>193</v>
      </c>
      <c r="F268" s="10" t="s">
        <v>307</v>
      </c>
      <c r="G268" s="14">
        <v>11</v>
      </c>
      <c r="H268" s="1">
        <v>8</v>
      </c>
      <c r="I268" s="1">
        <v>6</v>
      </c>
      <c r="J268" s="1">
        <v>2</v>
      </c>
      <c r="K268" s="1">
        <v>2</v>
      </c>
      <c r="L268" s="1">
        <v>0</v>
      </c>
      <c r="M268" s="1">
        <v>1</v>
      </c>
      <c r="N268" s="1">
        <v>0</v>
      </c>
      <c r="T268" s="1"/>
      <c r="U268" s="1"/>
      <c r="V268" s="1"/>
      <c r="W268" s="1"/>
      <c r="X268" s="1"/>
      <c r="Y268" s="1"/>
      <c r="Z268" s="1"/>
    </row>
    <row r="269" spans="1:26" ht="15.75" customHeight="1">
      <c r="A269" s="10" t="s">
        <v>884</v>
      </c>
      <c r="B269" s="13" t="s">
        <v>885</v>
      </c>
      <c r="C269" s="10" t="s">
        <v>876</v>
      </c>
      <c r="D269" s="10" t="str">
        <f t="shared" si="0"/>
        <v>PILCUYO / 24 DE NOVIEMBRE</v>
      </c>
      <c r="E269" s="10" t="s">
        <v>200</v>
      </c>
      <c r="F269" s="10" t="s">
        <v>886</v>
      </c>
      <c r="G269" s="14">
        <v>23</v>
      </c>
      <c r="H269" s="1">
        <v>16</v>
      </c>
      <c r="I269" s="1">
        <v>12</v>
      </c>
      <c r="J269" s="1">
        <v>4</v>
      </c>
      <c r="K269" s="1">
        <v>1</v>
      </c>
      <c r="L269" s="1">
        <v>1</v>
      </c>
      <c r="M269" s="1">
        <v>5</v>
      </c>
      <c r="N269" s="1">
        <v>0</v>
      </c>
      <c r="T269" s="1"/>
      <c r="U269" s="1"/>
      <c r="V269" s="1"/>
      <c r="W269" s="1"/>
      <c r="X269" s="1"/>
      <c r="Y269" s="1"/>
      <c r="Z269" s="1"/>
    </row>
    <row r="270" spans="1:26" ht="15.75" customHeight="1">
      <c r="A270" s="10" t="s">
        <v>887</v>
      </c>
      <c r="B270" s="13" t="s">
        <v>243</v>
      </c>
      <c r="C270" s="10" t="s">
        <v>876</v>
      </c>
      <c r="D270" s="10" t="str">
        <f t="shared" si="0"/>
        <v>ILAVE / CHIJICHAYA</v>
      </c>
      <c r="E270" s="10" t="s">
        <v>193</v>
      </c>
      <c r="F270" s="10" t="s">
        <v>243</v>
      </c>
      <c r="G270" s="14">
        <v>9</v>
      </c>
      <c r="H270" s="1">
        <v>8</v>
      </c>
      <c r="I270" s="1">
        <v>6</v>
      </c>
      <c r="J270" s="1">
        <v>2</v>
      </c>
      <c r="K270" s="1">
        <v>0</v>
      </c>
      <c r="L270" s="1">
        <v>0</v>
      </c>
      <c r="M270" s="1">
        <v>1</v>
      </c>
      <c r="N270" s="1">
        <v>0</v>
      </c>
      <c r="T270" s="1"/>
      <c r="U270" s="1"/>
      <c r="V270" s="1"/>
      <c r="W270" s="1"/>
      <c r="X270" s="1"/>
      <c r="Y270" s="1"/>
      <c r="Z270" s="1"/>
    </row>
    <row r="271" spans="1:26" ht="15.75" customHeight="1">
      <c r="A271" s="10" t="s">
        <v>888</v>
      </c>
      <c r="B271" s="13" t="s">
        <v>889</v>
      </c>
      <c r="C271" s="10" t="s">
        <v>876</v>
      </c>
      <c r="D271" s="10" t="str">
        <f t="shared" si="0"/>
        <v>ILAVE / JACHOCCO HUARACCO</v>
      </c>
      <c r="E271" s="10" t="s">
        <v>193</v>
      </c>
      <c r="F271" s="10" t="s">
        <v>322</v>
      </c>
      <c r="G271" s="14">
        <v>26</v>
      </c>
      <c r="H271" s="1">
        <v>21</v>
      </c>
      <c r="I271" s="1">
        <v>14</v>
      </c>
      <c r="J271" s="1">
        <v>7</v>
      </c>
      <c r="K271" s="1">
        <v>0</v>
      </c>
      <c r="L271" s="1">
        <v>1</v>
      </c>
      <c r="M271" s="1">
        <v>2</v>
      </c>
      <c r="N271" s="1">
        <v>2</v>
      </c>
      <c r="T271" s="1"/>
      <c r="U271" s="1"/>
      <c r="V271" s="1"/>
      <c r="W271" s="1"/>
      <c r="X271" s="1"/>
      <c r="Y271" s="1"/>
      <c r="Z271" s="1"/>
    </row>
    <row r="272" spans="1:26" ht="15.75" customHeight="1">
      <c r="A272" s="10" t="s">
        <v>890</v>
      </c>
      <c r="B272" s="13" t="s">
        <v>891</v>
      </c>
      <c r="C272" s="10" t="s">
        <v>876</v>
      </c>
      <c r="D272" s="10" t="str">
        <f t="shared" si="0"/>
        <v>ILAVE / YACANGO CENTRAL</v>
      </c>
      <c r="E272" s="10" t="s">
        <v>193</v>
      </c>
      <c r="F272" s="10" t="s">
        <v>606</v>
      </c>
      <c r="G272" s="14">
        <v>10</v>
      </c>
      <c r="H272" s="1">
        <v>8</v>
      </c>
      <c r="I272" s="1">
        <v>7</v>
      </c>
      <c r="J272" s="1">
        <v>1</v>
      </c>
      <c r="K272" s="1">
        <v>0</v>
      </c>
      <c r="L272" s="1">
        <v>1</v>
      </c>
      <c r="M272" s="1">
        <v>1</v>
      </c>
      <c r="N272" s="1">
        <v>0</v>
      </c>
      <c r="T272" s="1"/>
      <c r="U272" s="1"/>
      <c r="V272" s="1"/>
      <c r="W272" s="1"/>
      <c r="X272" s="1"/>
      <c r="Y272" s="1"/>
      <c r="Z272" s="1"/>
    </row>
    <row r="273" spans="1:26" ht="15.75" customHeight="1">
      <c r="A273" s="10" t="s">
        <v>892</v>
      </c>
      <c r="B273" s="13" t="s">
        <v>893</v>
      </c>
      <c r="C273" s="10" t="s">
        <v>876</v>
      </c>
      <c r="D273" s="10" t="str">
        <f t="shared" si="0"/>
        <v>ILAVE / CAMECACHI</v>
      </c>
      <c r="E273" s="10" t="s">
        <v>193</v>
      </c>
      <c r="F273" s="10" t="s">
        <v>248</v>
      </c>
      <c r="G273" s="14">
        <v>35</v>
      </c>
      <c r="H273" s="1">
        <v>26</v>
      </c>
      <c r="I273" s="1">
        <v>21</v>
      </c>
      <c r="J273" s="1">
        <v>5</v>
      </c>
      <c r="K273" s="1">
        <v>1</v>
      </c>
      <c r="L273" s="1">
        <v>2</v>
      </c>
      <c r="M273" s="1">
        <v>3</v>
      </c>
      <c r="N273" s="1">
        <v>3</v>
      </c>
      <c r="T273" s="1"/>
      <c r="U273" s="1"/>
      <c r="V273" s="1"/>
      <c r="W273" s="1"/>
      <c r="X273" s="1"/>
      <c r="Y273" s="1"/>
      <c r="Z273" s="1"/>
    </row>
    <row r="274" spans="1:26" ht="15.75" customHeight="1">
      <c r="A274" s="10" t="s">
        <v>894</v>
      </c>
      <c r="B274" s="13" t="s">
        <v>895</v>
      </c>
      <c r="C274" s="10" t="s">
        <v>876</v>
      </c>
      <c r="D274" s="10" t="str">
        <f t="shared" si="0"/>
        <v>ILAVE / CHIJUYO</v>
      </c>
      <c r="E274" s="10" t="s">
        <v>193</v>
      </c>
      <c r="F274" s="10" t="s">
        <v>896</v>
      </c>
      <c r="G274" s="14">
        <v>10</v>
      </c>
      <c r="H274" s="1">
        <v>8</v>
      </c>
      <c r="I274" s="1">
        <v>6</v>
      </c>
      <c r="J274" s="1">
        <v>2</v>
      </c>
      <c r="K274" s="1">
        <v>0</v>
      </c>
      <c r="L274" s="1">
        <v>1</v>
      </c>
      <c r="M274" s="1">
        <v>1</v>
      </c>
      <c r="N274" s="1">
        <v>0</v>
      </c>
      <c r="T274" s="1"/>
      <c r="U274" s="1"/>
      <c r="V274" s="1"/>
      <c r="W274" s="1"/>
      <c r="X274" s="1"/>
      <c r="Y274" s="1"/>
      <c r="Z274" s="1"/>
    </row>
    <row r="275" spans="1:26" ht="15.75" customHeight="1">
      <c r="A275" s="10" t="s">
        <v>897</v>
      </c>
      <c r="B275" s="13" t="s">
        <v>823</v>
      </c>
      <c r="C275" s="10" t="s">
        <v>876</v>
      </c>
      <c r="D275" s="10" t="str">
        <f t="shared" si="0"/>
        <v>ILAVE / SAN MIGUEL</v>
      </c>
      <c r="E275" s="10" t="s">
        <v>193</v>
      </c>
      <c r="F275" s="10" t="s">
        <v>208</v>
      </c>
      <c r="G275" s="14">
        <v>114</v>
      </c>
      <c r="H275" s="1">
        <v>88</v>
      </c>
      <c r="I275" s="1">
        <v>78</v>
      </c>
      <c r="J275" s="1">
        <v>10</v>
      </c>
      <c r="K275" s="1">
        <v>4</v>
      </c>
      <c r="L275" s="1">
        <v>8</v>
      </c>
      <c r="M275" s="1">
        <v>14</v>
      </c>
      <c r="N275" s="1">
        <v>0</v>
      </c>
      <c r="T275" s="1"/>
      <c r="U275" s="1"/>
      <c r="V275" s="1"/>
      <c r="W275" s="1"/>
      <c r="X275" s="1"/>
      <c r="Y275" s="1"/>
      <c r="Z275" s="1"/>
    </row>
    <row r="276" spans="1:26" ht="15.75" customHeight="1">
      <c r="A276" s="10" t="s">
        <v>898</v>
      </c>
      <c r="B276" s="13" t="s">
        <v>899</v>
      </c>
      <c r="C276" s="10" t="s">
        <v>876</v>
      </c>
      <c r="D276" s="10" t="str">
        <f t="shared" si="0"/>
        <v>SANTA ROSA / MAZO CRUZ</v>
      </c>
      <c r="E276" s="10" t="s">
        <v>204</v>
      </c>
      <c r="F276" s="10" t="s">
        <v>900</v>
      </c>
      <c r="G276" s="14">
        <v>31</v>
      </c>
      <c r="H276" s="1">
        <v>23</v>
      </c>
      <c r="I276" s="1">
        <v>9</v>
      </c>
      <c r="J276" s="1">
        <v>14</v>
      </c>
      <c r="K276" s="1">
        <v>1</v>
      </c>
      <c r="L276" s="1">
        <v>1</v>
      </c>
      <c r="M276" s="1">
        <v>3</v>
      </c>
      <c r="N276" s="1">
        <v>3</v>
      </c>
      <c r="T276" s="1"/>
      <c r="U276" s="1"/>
      <c r="V276" s="1"/>
      <c r="W276" s="1"/>
      <c r="X276" s="1"/>
      <c r="Y276" s="1"/>
      <c r="Z276" s="1"/>
    </row>
    <row r="277" spans="1:26" ht="15.75" customHeight="1">
      <c r="A277" s="10" t="s">
        <v>901</v>
      </c>
      <c r="B277" s="13" t="s">
        <v>902</v>
      </c>
      <c r="C277" s="10" t="s">
        <v>876</v>
      </c>
      <c r="D277" s="10" t="str">
        <f t="shared" si="0"/>
        <v>PILCUYO / CHIPANA</v>
      </c>
      <c r="E277" s="10" t="s">
        <v>200</v>
      </c>
      <c r="F277" s="10" t="s">
        <v>229</v>
      </c>
      <c r="G277" s="14">
        <v>16</v>
      </c>
      <c r="H277" s="1">
        <v>11</v>
      </c>
      <c r="I277" s="1">
        <v>9</v>
      </c>
      <c r="J277" s="1">
        <v>2</v>
      </c>
      <c r="K277" s="1">
        <v>0</v>
      </c>
      <c r="L277" s="1">
        <v>1</v>
      </c>
      <c r="M277" s="1">
        <v>4</v>
      </c>
      <c r="N277" s="1">
        <v>0</v>
      </c>
      <c r="T277" s="1"/>
      <c r="U277" s="1"/>
      <c r="V277" s="1"/>
      <c r="W277" s="1"/>
      <c r="X277" s="1"/>
      <c r="Y277" s="1"/>
      <c r="Z277" s="1"/>
    </row>
    <row r="278" spans="1:26" ht="15.75" customHeight="1">
      <c r="A278" s="10" t="s">
        <v>903</v>
      </c>
      <c r="B278" s="13" t="s">
        <v>904</v>
      </c>
      <c r="C278" s="10" t="s">
        <v>876</v>
      </c>
      <c r="D278" s="10" t="str">
        <f t="shared" si="0"/>
        <v>ILAVE / ROSACANI</v>
      </c>
      <c r="E278" s="10" t="s">
        <v>193</v>
      </c>
      <c r="F278" s="10" t="s">
        <v>333</v>
      </c>
      <c r="G278" s="14">
        <v>10</v>
      </c>
      <c r="H278" s="1">
        <v>8</v>
      </c>
      <c r="I278" s="1">
        <v>7</v>
      </c>
      <c r="J278" s="1">
        <v>1</v>
      </c>
      <c r="K278" s="1">
        <v>0</v>
      </c>
      <c r="L278" s="1">
        <v>1</v>
      </c>
      <c r="M278" s="1">
        <v>1</v>
      </c>
      <c r="N278" s="1">
        <v>0</v>
      </c>
      <c r="T278" s="1"/>
      <c r="U278" s="1"/>
      <c r="V278" s="1"/>
      <c r="W278" s="1"/>
      <c r="X278" s="1"/>
      <c r="Y278" s="1"/>
      <c r="Z278" s="1"/>
    </row>
    <row r="279" spans="1:26" ht="15.75" customHeight="1">
      <c r="A279" s="10" t="s">
        <v>905</v>
      </c>
      <c r="B279" s="13" t="s">
        <v>906</v>
      </c>
      <c r="C279" s="10" t="s">
        <v>876</v>
      </c>
      <c r="D279" s="10" t="str">
        <f t="shared" si="0"/>
        <v>PILCUYO / MAQUERCOTA</v>
      </c>
      <c r="E279" s="10" t="s">
        <v>200</v>
      </c>
      <c r="F279" s="10" t="s">
        <v>251</v>
      </c>
      <c r="G279" s="14">
        <v>9</v>
      </c>
      <c r="H279" s="1">
        <v>8</v>
      </c>
      <c r="I279" s="1">
        <v>5</v>
      </c>
      <c r="J279" s="1">
        <v>3</v>
      </c>
      <c r="K279" s="1">
        <v>0</v>
      </c>
      <c r="L279" s="1">
        <v>0</v>
      </c>
      <c r="M279" s="1">
        <v>1</v>
      </c>
      <c r="N279" s="1">
        <v>0</v>
      </c>
      <c r="T279" s="1"/>
      <c r="U279" s="1"/>
      <c r="V279" s="1"/>
      <c r="W279" s="1"/>
      <c r="X279" s="1"/>
      <c r="Y279" s="1"/>
      <c r="Z279" s="1"/>
    </row>
    <row r="280" spans="1:26" ht="15.75" customHeight="1">
      <c r="A280" s="10" t="s">
        <v>907</v>
      </c>
      <c r="B280" s="13" t="s">
        <v>908</v>
      </c>
      <c r="C280" s="10" t="s">
        <v>876</v>
      </c>
      <c r="D280" s="10" t="str">
        <f t="shared" si="0"/>
        <v>ILAVE / CALLATA</v>
      </c>
      <c r="E280" s="10" t="s">
        <v>193</v>
      </c>
      <c r="F280" s="10" t="s">
        <v>285</v>
      </c>
      <c r="G280" s="14">
        <v>18</v>
      </c>
      <c r="H280" s="1">
        <v>14</v>
      </c>
      <c r="I280" s="1">
        <v>9</v>
      </c>
      <c r="J280" s="1">
        <v>5</v>
      </c>
      <c r="K280" s="1">
        <v>0</v>
      </c>
      <c r="L280" s="1">
        <v>1</v>
      </c>
      <c r="M280" s="1">
        <v>1</v>
      </c>
      <c r="N280" s="1">
        <v>2</v>
      </c>
      <c r="T280" s="1"/>
      <c r="U280" s="1"/>
      <c r="V280" s="1"/>
      <c r="W280" s="1"/>
      <c r="X280" s="1"/>
      <c r="Y280" s="1"/>
      <c r="Z280" s="1"/>
    </row>
    <row r="281" spans="1:26" ht="15.75" customHeight="1">
      <c r="A281" s="10" t="s">
        <v>909</v>
      </c>
      <c r="B281" s="13" t="s">
        <v>910</v>
      </c>
      <c r="C281" s="10" t="s">
        <v>876</v>
      </c>
      <c r="D281" s="10" t="str">
        <f t="shared" si="0"/>
        <v>PILCUYO / CACHI PUCARA</v>
      </c>
      <c r="E281" s="10" t="s">
        <v>200</v>
      </c>
      <c r="F281" s="10" t="s">
        <v>911</v>
      </c>
      <c r="G281" s="14">
        <v>9</v>
      </c>
      <c r="H281" s="1">
        <v>8</v>
      </c>
      <c r="I281" s="1">
        <v>6</v>
      </c>
      <c r="J281" s="1">
        <v>2</v>
      </c>
      <c r="K281" s="1">
        <v>0</v>
      </c>
      <c r="L281" s="1">
        <v>0</v>
      </c>
      <c r="M281" s="1">
        <v>1</v>
      </c>
      <c r="N281" s="1">
        <v>0</v>
      </c>
      <c r="T281" s="1"/>
      <c r="U281" s="1"/>
      <c r="V281" s="1"/>
      <c r="W281" s="1"/>
      <c r="X281" s="1"/>
      <c r="Y281" s="1"/>
      <c r="Z281" s="1"/>
    </row>
    <row r="282" spans="1:26" ht="15.75" customHeight="1">
      <c r="A282" s="10" t="s">
        <v>912</v>
      </c>
      <c r="B282" s="13" t="s">
        <v>913</v>
      </c>
      <c r="C282" s="10" t="s">
        <v>876</v>
      </c>
      <c r="D282" s="10" t="str">
        <f t="shared" si="0"/>
        <v>PILCUYO / INCAPIURA</v>
      </c>
      <c r="E282" s="10" t="s">
        <v>200</v>
      </c>
      <c r="F282" s="10" t="s">
        <v>914</v>
      </c>
      <c r="G282" s="14">
        <v>30</v>
      </c>
      <c r="H282" s="1">
        <v>24</v>
      </c>
      <c r="I282" s="1">
        <v>12</v>
      </c>
      <c r="J282" s="1">
        <v>12</v>
      </c>
      <c r="K282" s="1">
        <v>0</v>
      </c>
      <c r="L282" s="1">
        <v>1</v>
      </c>
      <c r="M282" s="1">
        <v>3</v>
      </c>
      <c r="N282" s="1">
        <v>2</v>
      </c>
      <c r="T282" s="1"/>
      <c r="U282" s="1"/>
      <c r="V282" s="1"/>
      <c r="W282" s="1"/>
      <c r="X282" s="1"/>
      <c r="Y282" s="1"/>
      <c r="Z282" s="1"/>
    </row>
    <row r="283" spans="1:26" ht="15.75" customHeight="1">
      <c r="A283" s="10" t="s">
        <v>915</v>
      </c>
      <c r="B283" s="13" t="s">
        <v>916</v>
      </c>
      <c r="C283" s="10" t="s">
        <v>876</v>
      </c>
      <c r="D283" s="10" t="str">
        <f t="shared" si="0"/>
        <v>PILCUYO / HUAYLLATA</v>
      </c>
      <c r="E283" s="10" t="s">
        <v>200</v>
      </c>
      <c r="F283" s="10" t="s">
        <v>434</v>
      </c>
      <c r="G283" s="14">
        <v>12</v>
      </c>
      <c r="H283" s="1">
        <v>10</v>
      </c>
      <c r="I283" s="1">
        <v>8</v>
      </c>
      <c r="J283" s="1">
        <v>2</v>
      </c>
      <c r="K283" s="1">
        <v>1</v>
      </c>
      <c r="L283" s="1">
        <v>0</v>
      </c>
      <c r="M283" s="1">
        <v>1</v>
      </c>
      <c r="N283" s="1">
        <v>0</v>
      </c>
      <c r="T283" s="1"/>
      <c r="U283" s="1"/>
      <c r="V283" s="1"/>
      <c r="W283" s="1"/>
      <c r="X283" s="1"/>
      <c r="Y283" s="1"/>
      <c r="Z283" s="1"/>
    </row>
    <row r="284" spans="1:26" ht="15.75" customHeight="1">
      <c r="A284" s="10" t="s">
        <v>917</v>
      </c>
      <c r="B284" s="13" t="s">
        <v>918</v>
      </c>
      <c r="C284" s="10" t="s">
        <v>876</v>
      </c>
      <c r="D284" s="10" t="str">
        <f t="shared" si="0"/>
        <v>ILAVE / SANTA BARBARA</v>
      </c>
      <c r="E284" s="10" t="s">
        <v>193</v>
      </c>
      <c r="F284" s="10" t="s">
        <v>275</v>
      </c>
      <c r="G284" s="14">
        <v>135</v>
      </c>
      <c r="H284" s="1">
        <v>102</v>
      </c>
      <c r="I284" s="1">
        <v>89</v>
      </c>
      <c r="J284" s="1">
        <v>13</v>
      </c>
      <c r="K284" s="1">
        <v>11</v>
      </c>
      <c r="L284" s="1">
        <v>8</v>
      </c>
      <c r="M284" s="1">
        <v>14</v>
      </c>
      <c r="N284" s="1">
        <v>0</v>
      </c>
      <c r="T284" s="1"/>
      <c r="U284" s="1"/>
      <c r="V284" s="1"/>
      <c r="W284" s="1"/>
      <c r="X284" s="1"/>
      <c r="Y284" s="1"/>
      <c r="Z284" s="1"/>
    </row>
    <row r="285" spans="1:26" ht="15.75" customHeight="1">
      <c r="A285" s="10" t="s">
        <v>919</v>
      </c>
      <c r="B285" s="13" t="s">
        <v>920</v>
      </c>
      <c r="C285" s="10" t="s">
        <v>876</v>
      </c>
      <c r="D285" s="10" t="str">
        <f t="shared" si="0"/>
        <v>ILAVE / SANTA ROSA DE HUAYLLATA</v>
      </c>
      <c r="E285" s="10" t="s">
        <v>193</v>
      </c>
      <c r="F285" s="10" t="s">
        <v>401</v>
      </c>
      <c r="G285" s="14">
        <v>9</v>
      </c>
      <c r="H285" s="1">
        <v>8</v>
      </c>
      <c r="I285" s="1">
        <v>7</v>
      </c>
      <c r="J285" s="1">
        <v>1</v>
      </c>
      <c r="K285" s="1">
        <v>0</v>
      </c>
      <c r="L285" s="1">
        <v>0</v>
      </c>
      <c r="M285" s="1">
        <v>1</v>
      </c>
      <c r="N285" s="1">
        <v>0</v>
      </c>
      <c r="T285" s="1"/>
      <c r="U285" s="1"/>
      <c r="V285" s="1"/>
      <c r="W285" s="1"/>
      <c r="X285" s="1"/>
      <c r="Y285" s="1"/>
      <c r="Z285" s="1"/>
    </row>
    <row r="286" spans="1:26" ht="15.75" customHeight="1">
      <c r="A286" s="10" t="s">
        <v>31</v>
      </c>
      <c r="B286" s="13" t="s">
        <v>921</v>
      </c>
      <c r="C286" s="10" t="s">
        <v>876</v>
      </c>
      <c r="D286" s="10" t="str">
        <f t="shared" si="0"/>
        <v>ILAVE / JOSE CARLOS MARIATEGUI</v>
      </c>
      <c r="E286" s="10" t="s">
        <v>193</v>
      </c>
      <c r="F286" s="10" t="s">
        <v>823</v>
      </c>
      <c r="G286" s="14">
        <v>11</v>
      </c>
      <c r="H286" s="1">
        <v>10</v>
      </c>
      <c r="I286" s="1">
        <v>5</v>
      </c>
      <c r="J286" s="1">
        <v>5</v>
      </c>
      <c r="K286" s="1">
        <v>0</v>
      </c>
      <c r="L286" s="1">
        <v>1</v>
      </c>
      <c r="M286" s="1">
        <v>0</v>
      </c>
      <c r="N286" s="1">
        <v>0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0" t="s">
        <v>922</v>
      </c>
      <c r="B287" s="13" t="s">
        <v>923</v>
      </c>
      <c r="C287" s="10" t="s">
        <v>876</v>
      </c>
      <c r="D287" s="10" t="str">
        <f t="shared" si="0"/>
        <v>ILAVE / BELLAVISTA</v>
      </c>
      <c r="E287" s="10" t="s">
        <v>193</v>
      </c>
      <c r="F287" s="10" t="s">
        <v>198</v>
      </c>
      <c r="G287" s="14">
        <v>72</v>
      </c>
      <c r="H287" s="1">
        <v>55</v>
      </c>
      <c r="I287" s="1">
        <v>41</v>
      </c>
      <c r="J287" s="1">
        <v>14</v>
      </c>
      <c r="K287" s="1">
        <v>3</v>
      </c>
      <c r="L287" s="1">
        <v>4</v>
      </c>
      <c r="M287" s="1">
        <v>10</v>
      </c>
      <c r="N287" s="1">
        <v>0</v>
      </c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0" t="s">
        <v>924</v>
      </c>
      <c r="B288" s="13" t="s">
        <v>440</v>
      </c>
      <c r="C288" s="10" t="s">
        <v>876</v>
      </c>
      <c r="D288" s="10" t="str">
        <f t="shared" si="0"/>
        <v>SANTA ROSA / AJIPINCUCHO</v>
      </c>
      <c r="E288" s="10" t="s">
        <v>204</v>
      </c>
      <c r="F288" s="10" t="s">
        <v>925</v>
      </c>
      <c r="G288" s="14">
        <v>9</v>
      </c>
      <c r="H288" s="1">
        <v>8</v>
      </c>
      <c r="I288" s="1">
        <v>6</v>
      </c>
      <c r="J288" s="1">
        <v>2</v>
      </c>
      <c r="K288" s="1">
        <v>0</v>
      </c>
      <c r="L288" s="1">
        <v>0</v>
      </c>
      <c r="M288" s="1">
        <v>1</v>
      </c>
      <c r="N288" s="1">
        <v>0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0" t="s">
        <v>926</v>
      </c>
      <c r="B289" s="13" t="s">
        <v>927</v>
      </c>
      <c r="C289" s="10" t="s">
        <v>876</v>
      </c>
      <c r="D289" s="10" t="str">
        <f t="shared" si="0"/>
        <v>ILAVE / CHECCA</v>
      </c>
      <c r="E289" s="10" t="s">
        <v>193</v>
      </c>
      <c r="F289" s="10" t="s">
        <v>269</v>
      </c>
      <c r="G289" s="14">
        <v>23</v>
      </c>
      <c r="H289" s="1">
        <v>18</v>
      </c>
      <c r="I289" s="1">
        <v>15</v>
      </c>
      <c r="J289" s="1">
        <v>3</v>
      </c>
      <c r="K289" s="1">
        <v>0</v>
      </c>
      <c r="L289" s="1">
        <v>1</v>
      </c>
      <c r="M289" s="1">
        <v>2</v>
      </c>
      <c r="N289" s="1">
        <v>2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0" t="s">
        <v>928</v>
      </c>
      <c r="B290" s="13" t="s">
        <v>469</v>
      </c>
      <c r="C290" s="10" t="s">
        <v>876</v>
      </c>
      <c r="D290" s="10" t="str">
        <f t="shared" si="0"/>
        <v>CAPAZO / ANCOMARCA</v>
      </c>
      <c r="E290" s="10" t="s">
        <v>291</v>
      </c>
      <c r="F290" s="10" t="s">
        <v>784</v>
      </c>
      <c r="G290" s="14">
        <v>9</v>
      </c>
      <c r="H290" s="1">
        <v>8</v>
      </c>
      <c r="I290" s="1">
        <v>3</v>
      </c>
      <c r="J290" s="1">
        <v>5</v>
      </c>
      <c r="K290" s="1">
        <v>0</v>
      </c>
      <c r="L290" s="1">
        <v>0</v>
      </c>
      <c r="M290" s="1">
        <v>1</v>
      </c>
      <c r="N290" s="1">
        <v>0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0" t="s">
        <v>929</v>
      </c>
      <c r="B291" s="13" t="s">
        <v>204</v>
      </c>
      <c r="C291" s="10" t="s">
        <v>876</v>
      </c>
      <c r="D291" s="10" t="str">
        <f t="shared" si="0"/>
        <v>SANTA ROSA / SANTA ROSA</v>
      </c>
      <c r="E291" s="10" t="s">
        <v>204</v>
      </c>
      <c r="F291" s="10" t="s">
        <v>204</v>
      </c>
      <c r="G291" s="14">
        <v>8</v>
      </c>
      <c r="H291" s="1">
        <v>8</v>
      </c>
      <c r="I291" s="1">
        <v>3</v>
      </c>
      <c r="J291" s="1">
        <v>5</v>
      </c>
      <c r="K291" s="1">
        <v>0</v>
      </c>
      <c r="L291" s="1">
        <v>0</v>
      </c>
      <c r="M291" s="1">
        <v>0</v>
      </c>
      <c r="N291" s="1">
        <v>0</v>
      </c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0" t="s">
        <v>930</v>
      </c>
      <c r="B292" s="13" t="s">
        <v>336</v>
      </c>
      <c r="C292" s="10" t="s">
        <v>876</v>
      </c>
      <c r="D292" s="10" t="str">
        <f t="shared" si="0"/>
        <v>ILAVE / SIRAYA</v>
      </c>
      <c r="E292" s="10" t="s">
        <v>193</v>
      </c>
      <c r="F292" s="10" t="s">
        <v>336</v>
      </c>
      <c r="G292" s="14">
        <v>10</v>
      </c>
      <c r="H292" s="1">
        <v>8</v>
      </c>
      <c r="I292" s="1">
        <v>7</v>
      </c>
      <c r="J292" s="1">
        <v>1</v>
      </c>
      <c r="K292" s="1">
        <v>0</v>
      </c>
      <c r="L292" s="1">
        <v>1</v>
      </c>
      <c r="M292" s="1">
        <v>1</v>
      </c>
      <c r="N292" s="1">
        <v>0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0" t="s">
        <v>931</v>
      </c>
      <c r="B293" s="13" t="s">
        <v>932</v>
      </c>
      <c r="C293" s="10" t="s">
        <v>876</v>
      </c>
      <c r="D293" s="10" t="str">
        <f t="shared" si="0"/>
        <v>ILAVE / TIUTIRI</v>
      </c>
      <c r="E293" s="10" t="s">
        <v>193</v>
      </c>
      <c r="F293" s="10" t="s">
        <v>933</v>
      </c>
      <c r="G293" s="14">
        <v>10</v>
      </c>
      <c r="H293" s="1">
        <v>9</v>
      </c>
      <c r="I293" s="1">
        <v>6</v>
      </c>
      <c r="J293" s="1">
        <v>3</v>
      </c>
      <c r="K293" s="1">
        <v>0</v>
      </c>
      <c r="L293" s="1">
        <v>0</v>
      </c>
      <c r="M293" s="1">
        <v>1</v>
      </c>
      <c r="N293" s="1">
        <v>0</v>
      </c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0" t="s">
        <v>934</v>
      </c>
      <c r="B294" s="13" t="s">
        <v>935</v>
      </c>
      <c r="C294" s="10" t="s">
        <v>876</v>
      </c>
      <c r="D294" s="10" t="str">
        <f t="shared" si="0"/>
        <v>CONDURIRI / CONDURIRI</v>
      </c>
      <c r="E294" s="10" t="s">
        <v>214</v>
      </c>
      <c r="F294" s="10" t="s">
        <v>214</v>
      </c>
      <c r="G294" s="14">
        <v>22</v>
      </c>
      <c r="H294" s="1">
        <v>19</v>
      </c>
      <c r="I294" s="1">
        <v>6</v>
      </c>
      <c r="J294" s="1">
        <v>13</v>
      </c>
      <c r="K294" s="1">
        <v>0</v>
      </c>
      <c r="L294" s="1">
        <v>0</v>
      </c>
      <c r="M294" s="1">
        <v>1</v>
      </c>
      <c r="N294" s="1">
        <v>2</v>
      </c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0" t="s">
        <v>936</v>
      </c>
      <c r="B295" s="13" t="s">
        <v>937</v>
      </c>
      <c r="C295" s="10" t="s">
        <v>876</v>
      </c>
      <c r="D295" s="10" t="str">
        <f t="shared" si="0"/>
        <v>CAPAZO / TUPALA HACIENDA</v>
      </c>
      <c r="E295" s="10" t="s">
        <v>291</v>
      </c>
      <c r="F295" s="10" t="s">
        <v>536</v>
      </c>
      <c r="G295" s="14">
        <v>9</v>
      </c>
      <c r="H295" s="1">
        <v>8</v>
      </c>
      <c r="I295" s="1">
        <v>5</v>
      </c>
      <c r="J295" s="1">
        <v>3</v>
      </c>
      <c r="K295" s="1">
        <v>0</v>
      </c>
      <c r="L295" s="1">
        <v>0</v>
      </c>
      <c r="M295" s="1">
        <v>1</v>
      </c>
      <c r="N295" s="1">
        <v>0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0" t="s">
        <v>938</v>
      </c>
      <c r="B296" s="13" t="s">
        <v>260</v>
      </c>
      <c r="C296" s="10" t="s">
        <v>876</v>
      </c>
      <c r="D296" s="10" t="str">
        <f t="shared" si="0"/>
        <v>ILAVE / ULLACACHI</v>
      </c>
      <c r="E296" s="10" t="s">
        <v>193</v>
      </c>
      <c r="F296" s="10" t="s">
        <v>260</v>
      </c>
      <c r="G296" s="14">
        <v>9</v>
      </c>
      <c r="H296" s="1">
        <v>8</v>
      </c>
      <c r="I296" s="1">
        <v>7</v>
      </c>
      <c r="J296" s="1">
        <v>1</v>
      </c>
      <c r="K296" s="1">
        <v>0</v>
      </c>
      <c r="L296" s="1">
        <v>0</v>
      </c>
      <c r="M296" s="1">
        <v>1</v>
      </c>
      <c r="N296" s="1">
        <v>0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K1:K3"/>
    <mergeCell ref="L1:L3"/>
    <mergeCell ref="M1:M3"/>
    <mergeCell ref="D1:D3"/>
    <mergeCell ref="G1:G3"/>
    <mergeCell ref="H1:H3"/>
    <mergeCell ref="I1:I3"/>
    <mergeCell ref="J1:J3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1000"/>
  <sheetViews>
    <sheetView workbookViewId="0"/>
  </sheetViews>
  <sheetFormatPr baseColWidth="10" defaultColWidth="14.42578125" defaultRowHeight="15" customHeight="1"/>
  <cols>
    <col min="1" max="1" width="11.42578125" customWidth="1"/>
    <col min="2" max="2" width="3.28515625" customWidth="1"/>
    <col min="3" max="20" width="4" customWidth="1"/>
    <col min="21" max="21" width="4.140625" customWidth="1"/>
    <col min="22" max="32" width="4" customWidth="1"/>
  </cols>
  <sheetData>
    <row r="1" spans="1:32">
      <c r="A1" s="1" t="s">
        <v>939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</row>
    <row r="2" spans="1:32">
      <c r="A2" s="1">
        <v>1</v>
      </c>
      <c r="B2" s="1" t="str">
        <f t="shared" ref="B2:AF2" si="0">TEXT(WEEKDAY(DATE(AñoNatural,$A2,B$1),1),"[$-c0a]ddd")</f>
        <v>mi</v>
      </c>
      <c r="C2" s="1" t="str">
        <f t="shared" si="0"/>
        <v>ju</v>
      </c>
      <c r="D2" s="1" t="str">
        <f t="shared" si="0"/>
        <v>vi</v>
      </c>
      <c r="E2" s="1" t="str">
        <f t="shared" si="0"/>
        <v>sá</v>
      </c>
      <c r="F2" s="1" t="str">
        <f t="shared" si="0"/>
        <v>do</v>
      </c>
      <c r="G2" s="1" t="str">
        <f t="shared" si="0"/>
        <v>lu</v>
      </c>
      <c r="H2" s="1" t="str">
        <f t="shared" si="0"/>
        <v>ma</v>
      </c>
      <c r="I2" s="1" t="str">
        <f t="shared" si="0"/>
        <v>mi</v>
      </c>
      <c r="J2" s="1" t="str">
        <f t="shared" si="0"/>
        <v>ju</v>
      </c>
      <c r="K2" s="1" t="str">
        <f t="shared" si="0"/>
        <v>vi</v>
      </c>
      <c r="L2" s="1" t="str">
        <f t="shared" si="0"/>
        <v>sá</v>
      </c>
      <c r="M2" s="1" t="str">
        <f t="shared" si="0"/>
        <v>do</v>
      </c>
      <c r="N2" s="1" t="str">
        <f t="shared" si="0"/>
        <v>lu</v>
      </c>
      <c r="O2" s="1" t="str">
        <f t="shared" si="0"/>
        <v>ma</v>
      </c>
      <c r="P2" s="1" t="str">
        <f t="shared" si="0"/>
        <v>mi</v>
      </c>
      <c r="Q2" s="1" t="str">
        <f t="shared" si="0"/>
        <v>ju</v>
      </c>
      <c r="R2" s="1" t="str">
        <f t="shared" si="0"/>
        <v>vi</v>
      </c>
      <c r="S2" s="1" t="str">
        <f t="shared" si="0"/>
        <v>sá</v>
      </c>
      <c r="T2" s="1" t="str">
        <f t="shared" si="0"/>
        <v>do</v>
      </c>
      <c r="U2" s="1" t="str">
        <f t="shared" si="0"/>
        <v>lu</v>
      </c>
      <c r="V2" s="1" t="str">
        <f t="shared" si="0"/>
        <v>ma</v>
      </c>
      <c r="W2" s="1" t="str">
        <f t="shared" si="0"/>
        <v>mi</v>
      </c>
      <c r="X2" s="1" t="str">
        <f t="shared" si="0"/>
        <v>ju</v>
      </c>
      <c r="Y2" s="1" t="str">
        <f t="shared" si="0"/>
        <v>vi</v>
      </c>
      <c r="Z2" s="1" t="str">
        <f t="shared" si="0"/>
        <v>sá</v>
      </c>
      <c r="AA2" s="1" t="str">
        <f t="shared" si="0"/>
        <v>do</v>
      </c>
      <c r="AB2" s="1" t="str">
        <f t="shared" si="0"/>
        <v>lu</v>
      </c>
      <c r="AC2" s="1" t="str">
        <f t="shared" si="0"/>
        <v>ma</v>
      </c>
      <c r="AD2" s="1" t="str">
        <f t="shared" si="0"/>
        <v>mi</v>
      </c>
      <c r="AE2" s="1" t="str">
        <f t="shared" si="0"/>
        <v>ju</v>
      </c>
      <c r="AF2" s="1" t="str">
        <f t="shared" si="0"/>
        <v>vi</v>
      </c>
    </row>
    <row r="3" spans="1:32">
      <c r="A3" s="1">
        <v>2</v>
      </c>
      <c r="B3" s="1" t="str">
        <f t="shared" ref="B3:K13" si="1">TEXT(WEEKDAY(DATE(AñoNatural,$A3,B$1),1),"[$-c0a]ddd")</f>
        <v>sá</v>
      </c>
      <c r="C3" s="1" t="str">
        <f t="shared" si="1"/>
        <v>do</v>
      </c>
      <c r="D3" s="1" t="str">
        <f t="shared" si="1"/>
        <v>lu</v>
      </c>
      <c r="E3" s="1" t="str">
        <f t="shared" si="1"/>
        <v>ma</v>
      </c>
      <c r="F3" s="1" t="str">
        <f t="shared" si="1"/>
        <v>mi</v>
      </c>
      <c r="G3" s="1" t="str">
        <f t="shared" si="1"/>
        <v>ju</v>
      </c>
      <c r="H3" s="1" t="str">
        <f t="shared" si="1"/>
        <v>vi</v>
      </c>
      <c r="I3" s="1" t="str">
        <f t="shared" si="1"/>
        <v>sá</v>
      </c>
      <c r="J3" s="1" t="str">
        <f t="shared" si="1"/>
        <v>do</v>
      </c>
      <c r="K3" s="1" t="str">
        <f t="shared" si="1"/>
        <v>lu</v>
      </c>
      <c r="L3" s="1" t="str">
        <f t="shared" ref="L3:U13" si="2">TEXT(WEEKDAY(DATE(AñoNatural,$A3,L$1),1),"[$-c0a]ddd")</f>
        <v>ma</v>
      </c>
      <c r="M3" s="1" t="str">
        <f t="shared" si="2"/>
        <v>mi</v>
      </c>
      <c r="N3" s="1" t="str">
        <f t="shared" si="2"/>
        <v>ju</v>
      </c>
      <c r="O3" s="1" t="str">
        <f t="shared" si="2"/>
        <v>vi</v>
      </c>
      <c r="P3" s="1" t="str">
        <f t="shared" si="2"/>
        <v>sá</v>
      </c>
      <c r="Q3" s="1" t="str">
        <f t="shared" si="2"/>
        <v>do</v>
      </c>
      <c r="R3" s="1" t="str">
        <f t="shared" si="2"/>
        <v>lu</v>
      </c>
      <c r="S3" s="1" t="str">
        <f t="shared" si="2"/>
        <v>ma</v>
      </c>
      <c r="T3" s="1" t="str">
        <f t="shared" si="2"/>
        <v>mi</v>
      </c>
      <c r="U3" s="1" t="str">
        <f t="shared" si="2"/>
        <v>ju</v>
      </c>
      <c r="V3" s="1" t="str">
        <f t="shared" ref="V3:AC13" si="3">TEXT(WEEKDAY(DATE(AñoNatural,$A3,V$1),1),"[$-c0a]ddd")</f>
        <v>vi</v>
      </c>
      <c r="W3" s="1" t="str">
        <f t="shared" si="3"/>
        <v>sá</v>
      </c>
      <c r="X3" s="1" t="str">
        <f t="shared" si="3"/>
        <v>do</v>
      </c>
      <c r="Y3" s="1" t="str">
        <f t="shared" si="3"/>
        <v>lu</v>
      </c>
      <c r="Z3" s="1" t="str">
        <f t="shared" si="3"/>
        <v>ma</v>
      </c>
      <c r="AA3" s="1" t="str">
        <f t="shared" si="3"/>
        <v>mi</v>
      </c>
      <c r="AB3" s="1" t="str">
        <f t="shared" si="3"/>
        <v>ju</v>
      </c>
      <c r="AC3" s="1" t="str">
        <f t="shared" si="3"/>
        <v>vi</v>
      </c>
      <c r="AD3" s="3"/>
      <c r="AE3" s="3"/>
      <c r="AF3" s="3"/>
    </row>
    <row r="4" spans="1:32">
      <c r="A4" s="1">
        <v>3</v>
      </c>
      <c r="B4" s="1" t="str">
        <f t="shared" si="1"/>
        <v>sá</v>
      </c>
      <c r="C4" s="1" t="str">
        <f t="shared" si="1"/>
        <v>do</v>
      </c>
      <c r="D4" s="1" t="str">
        <f t="shared" si="1"/>
        <v>lu</v>
      </c>
      <c r="E4" s="1" t="str">
        <f t="shared" si="1"/>
        <v>ma</v>
      </c>
      <c r="F4" s="1" t="str">
        <f t="shared" si="1"/>
        <v>mi</v>
      </c>
      <c r="G4" s="1" t="str">
        <f t="shared" si="1"/>
        <v>ju</v>
      </c>
      <c r="H4" s="1" t="str">
        <f t="shared" si="1"/>
        <v>vi</v>
      </c>
      <c r="I4" s="1" t="str">
        <f t="shared" si="1"/>
        <v>sá</v>
      </c>
      <c r="J4" s="1" t="str">
        <f t="shared" si="1"/>
        <v>do</v>
      </c>
      <c r="K4" s="1" t="str">
        <f t="shared" si="1"/>
        <v>lu</v>
      </c>
      <c r="L4" s="1" t="str">
        <f t="shared" si="2"/>
        <v>ma</v>
      </c>
      <c r="M4" s="1" t="str">
        <f t="shared" si="2"/>
        <v>mi</v>
      </c>
      <c r="N4" s="1" t="str">
        <f t="shared" si="2"/>
        <v>ju</v>
      </c>
      <c r="O4" s="1" t="str">
        <f t="shared" si="2"/>
        <v>vi</v>
      </c>
      <c r="P4" s="1" t="str">
        <f t="shared" si="2"/>
        <v>sá</v>
      </c>
      <c r="Q4" s="1" t="str">
        <f t="shared" si="2"/>
        <v>do</v>
      </c>
      <c r="R4" s="1" t="str">
        <f t="shared" si="2"/>
        <v>lu</v>
      </c>
      <c r="S4" s="1" t="str">
        <f t="shared" si="2"/>
        <v>ma</v>
      </c>
      <c r="T4" s="1" t="str">
        <f t="shared" si="2"/>
        <v>mi</v>
      </c>
      <c r="U4" s="1" t="str">
        <f t="shared" si="2"/>
        <v>ju</v>
      </c>
      <c r="V4" s="1" t="str">
        <f t="shared" si="3"/>
        <v>vi</v>
      </c>
      <c r="W4" s="1" t="str">
        <f t="shared" si="3"/>
        <v>sá</v>
      </c>
      <c r="X4" s="1" t="str">
        <f t="shared" si="3"/>
        <v>do</v>
      </c>
      <c r="Y4" s="1" t="str">
        <f t="shared" si="3"/>
        <v>lu</v>
      </c>
      <c r="Z4" s="1" t="str">
        <f t="shared" si="3"/>
        <v>ma</v>
      </c>
      <c r="AA4" s="1" t="str">
        <f t="shared" si="3"/>
        <v>mi</v>
      </c>
      <c r="AB4" s="1" t="str">
        <f t="shared" si="3"/>
        <v>ju</v>
      </c>
      <c r="AC4" s="1" t="str">
        <f t="shared" si="3"/>
        <v>vi</v>
      </c>
      <c r="AD4" s="1" t="str">
        <f>TEXT(WEEKDAY(DATE(AñoNatural,$A4,AD$1),1),"[$-c0a]ddd")</f>
        <v>sá</v>
      </c>
      <c r="AE4" s="1" t="str">
        <f>TEXT(WEEKDAY(DATE(AñoNatural,$A4,AE$1),1),"[$-c0a]ddd")</f>
        <v>do</v>
      </c>
      <c r="AF4" s="1" t="str">
        <f>TEXT(WEEKDAY(DATE(AñoNatural,$A4,AF$1),1),"[$-c0a]ddd")</f>
        <v>lu</v>
      </c>
    </row>
    <row r="5" spans="1:32">
      <c r="A5" s="1">
        <v>4</v>
      </c>
      <c r="B5" s="1" t="str">
        <f t="shared" si="1"/>
        <v>ma</v>
      </c>
      <c r="C5" s="1" t="str">
        <f t="shared" si="1"/>
        <v>mi</v>
      </c>
      <c r="D5" s="1" t="str">
        <f t="shared" si="1"/>
        <v>ju</v>
      </c>
      <c r="E5" s="1" t="str">
        <f t="shared" si="1"/>
        <v>vi</v>
      </c>
      <c r="F5" s="1" t="str">
        <f t="shared" si="1"/>
        <v>sá</v>
      </c>
      <c r="G5" s="1" t="str">
        <f t="shared" si="1"/>
        <v>do</v>
      </c>
      <c r="H5" s="1" t="str">
        <f t="shared" si="1"/>
        <v>lu</v>
      </c>
      <c r="I5" s="1" t="str">
        <f t="shared" si="1"/>
        <v>ma</v>
      </c>
      <c r="J5" s="1" t="str">
        <f t="shared" si="1"/>
        <v>mi</v>
      </c>
      <c r="K5" s="1" t="str">
        <f t="shared" si="1"/>
        <v>ju</v>
      </c>
      <c r="L5" s="1" t="str">
        <f t="shared" si="2"/>
        <v>vi</v>
      </c>
      <c r="M5" s="1" t="str">
        <f t="shared" si="2"/>
        <v>sá</v>
      </c>
      <c r="N5" s="1" t="str">
        <f t="shared" si="2"/>
        <v>do</v>
      </c>
      <c r="O5" s="1" t="str">
        <f t="shared" si="2"/>
        <v>lu</v>
      </c>
      <c r="P5" s="1" t="str">
        <f t="shared" si="2"/>
        <v>ma</v>
      </c>
      <c r="Q5" s="1" t="str">
        <f t="shared" si="2"/>
        <v>mi</v>
      </c>
      <c r="R5" s="1" t="str">
        <f t="shared" si="2"/>
        <v>ju</v>
      </c>
      <c r="S5" s="1" t="str">
        <f t="shared" si="2"/>
        <v>vi</v>
      </c>
      <c r="T5" s="1" t="str">
        <f t="shared" si="2"/>
        <v>sá</v>
      </c>
      <c r="U5" s="1" t="str">
        <f t="shared" si="2"/>
        <v>do</v>
      </c>
      <c r="V5" s="1" t="str">
        <f t="shared" si="3"/>
        <v>lu</v>
      </c>
      <c r="W5" s="1" t="str">
        <f t="shared" si="3"/>
        <v>ma</v>
      </c>
      <c r="X5" s="1" t="str">
        <f t="shared" si="3"/>
        <v>mi</v>
      </c>
      <c r="Y5" s="1" t="str">
        <f t="shared" si="3"/>
        <v>ju</v>
      </c>
      <c r="Z5" s="1" t="str">
        <f t="shared" si="3"/>
        <v>vi</v>
      </c>
      <c r="AA5" s="1" t="str">
        <f t="shared" si="3"/>
        <v>sá</v>
      </c>
      <c r="AB5" s="1" t="str">
        <f t="shared" si="3"/>
        <v>do</v>
      </c>
      <c r="AC5" s="1" t="str">
        <f t="shared" si="3"/>
        <v>lu</v>
      </c>
      <c r="AD5" s="1" t="str">
        <f t="shared" ref="AD5:AE13" si="4">TEXT(WEEKDAY(DATE(AñoNatural,$A5,AD$1),1),"[$-c0a]ddd")</f>
        <v>ma</v>
      </c>
      <c r="AE5" s="1" t="str">
        <f t="shared" si="4"/>
        <v>mi</v>
      </c>
      <c r="AF5" s="3"/>
    </row>
    <row r="6" spans="1:32">
      <c r="A6" s="1">
        <v>5</v>
      </c>
      <c r="B6" s="1" t="str">
        <f t="shared" si="1"/>
        <v>ju</v>
      </c>
      <c r="C6" s="1" t="str">
        <f t="shared" si="1"/>
        <v>vi</v>
      </c>
      <c r="D6" s="1" t="str">
        <f t="shared" si="1"/>
        <v>sá</v>
      </c>
      <c r="E6" s="1" t="str">
        <f t="shared" si="1"/>
        <v>do</v>
      </c>
      <c r="F6" s="1" t="str">
        <f t="shared" si="1"/>
        <v>lu</v>
      </c>
      <c r="G6" s="1" t="str">
        <f t="shared" si="1"/>
        <v>ma</v>
      </c>
      <c r="H6" s="1" t="str">
        <f t="shared" si="1"/>
        <v>mi</v>
      </c>
      <c r="I6" s="1" t="str">
        <f t="shared" si="1"/>
        <v>ju</v>
      </c>
      <c r="J6" s="1" t="str">
        <f t="shared" si="1"/>
        <v>vi</v>
      </c>
      <c r="K6" s="1" t="str">
        <f t="shared" si="1"/>
        <v>sá</v>
      </c>
      <c r="L6" s="1" t="str">
        <f t="shared" si="2"/>
        <v>do</v>
      </c>
      <c r="M6" s="1" t="str">
        <f t="shared" si="2"/>
        <v>lu</v>
      </c>
      <c r="N6" s="1" t="str">
        <f t="shared" si="2"/>
        <v>ma</v>
      </c>
      <c r="O6" s="1" t="str">
        <f t="shared" si="2"/>
        <v>mi</v>
      </c>
      <c r="P6" s="1" t="str">
        <f t="shared" si="2"/>
        <v>ju</v>
      </c>
      <c r="Q6" s="1" t="str">
        <f t="shared" si="2"/>
        <v>vi</v>
      </c>
      <c r="R6" s="1" t="str">
        <f t="shared" si="2"/>
        <v>sá</v>
      </c>
      <c r="S6" s="1" t="str">
        <f t="shared" si="2"/>
        <v>do</v>
      </c>
      <c r="T6" s="1" t="str">
        <f t="shared" si="2"/>
        <v>lu</v>
      </c>
      <c r="U6" s="1" t="str">
        <f t="shared" si="2"/>
        <v>ma</v>
      </c>
      <c r="V6" s="1" t="str">
        <f t="shared" si="3"/>
        <v>mi</v>
      </c>
      <c r="W6" s="1" t="str">
        <f t="shared" si="3"/>
        <v>ju</v>
      </c>
      <c r="X6" s="1" t="str">
        <f t="shared" si="3"/>
        <v>vi</v>
      </c>
      <c r="Y6" s="1" t="str">
        <f t="shared" si="3"/>
        <v>sá</v>
      </c>
      <c r="Z6" s="1" t="str">
        <f t="shared" si="3"/>
        <v>do</v>
      </c>
      <c r="AA6" s="1" t="str">
        <f t="shared" si="3"/>
        <v>lu</v>
      </c>
      <c r="AB6" s="1" t="str">
        <f t="shared" si="3"/>
        <v>ma</v>
      </c>
      <c r="AC6" s="1" t="str">
        <f t="shared" si="3"/>
        <v>mi</v>
      </c>
      <c r="AD6" s="1" t="str">
        <f t="shared" si="4"/>
        <v>ju</v>
      </c>
      <c r="AE6" s="1" t="str">
        <f t="shared" si="4"/>
        <v>vi</v>
      </c>
      <c r="AF6" s="1" t="str">
        <f>TEXT(WEEKDAY(DATE(AñoNatural,$A6,AF$1),1),"[$-c0a]ddd")</f>
        <v>sá</v>
      </c>
    </row>
    <row r="7" spans="1:32">
      <c r="A7" s="1">
        <v>6</v>
      </c>
      <c r="B7" s="1" t="str">
        <f t="shared" si="1"/>
        <v>do</v>
      </c>
      <c r="C7" s="1" t="str">
        <f t="shared" si="1"/>
        <v>lu</v>
      </c>
      <c r="D7" s="1" t="str">
        <f t="shared" si="1"/>
        <v>ma</v>
      </c>
      <c r="E7" s="1" t="str">
        <f t="shared" si="1"/>
        <v>mi</v>
      </c>
      <c r="F7" s="1" t="str">
        <f t="shared" si="1"/>
        <v>ju</v>
      </c>
      <c r="G7" s="1" t="str">
        <f t="shared" si="1"/>
        <v>vi</v>
      </c>
      <c r="H7" s="1" t="str">
        <f t="shared" si="1"/>
        <v>sá</v>
      </c>
      <c r="I7" s="1" t="str">
        <f t="shared" si="1"/>
        <v>do</v>
      </c>
      <c r="J7" s="1" t="str">
        <f t="shared" si="1"/>
        <v>lu</v>
      </c>
      <c r="K7" s="1" t="str">
        <f t="shared" si="1"/>
        <v>ma</v>
      </c>
      <c r="L7" s="1" t="str">
        <f t="shared" si="2"/>
        <v>mi</v>
      </c>
      <c r="M7" s="1" t="str">
        <f t="shared" si="2"/>
        <v>ju</v>
      </c>
      <c r="N7" s="1" t="str">
        <f t="shared" si="2"/>
        <v>vi</v>
      </c>
      <c r="O7" s="1" t="str">
        <f t="shared" si="2"/>
        <v>sá</v>
      </c>
      <c r="P7" s="1" t="str">
        <f t="shared" si="2"/>
        <v>do</v>
      </c>
      <c r="Q7" s="1" t="str">
        <f t="shared" si="2"/>
        <v>lu</v>
      </c>
      <c r="R7" s="1" t="str">
        <f t="shared" si="2"/>
        <v>ma</v>
      </c>
      <c r="S7" s="1" t="str">
        <f t="shared" si="2"/>
        <v>mi</v>
      </c>
      <c r="T7" s="1" t="str">
        <f t="shared" si="2"/>
        <v>ju</v>
      </c>
      <c r="U7" s="1" t="str">
        <f t="shared" si="2"/>
        <v>vi</v>
      </c>
      <c r="V7" s="1" t="str">
        <f t="shared" si="3"/>
        <v>sá</v>
      </c>
      <c r="W7" s="1" t="str">
        <f t="shared" si="3"/>
        <v>do</v>
      </c>
      <c r="X7" s="1" t="str">
        <f t="shared" si="3"/>
        <v>lu</v>
      </c>
      <c r="Y7" s="1" t="str">
        <f t="shared" si="3"/>
        <v>ma</v>
      </c>
      <c r="Z7" s="1" t="str">
        <f t="shared" si="3"/>
        <v>mi</v>
      </c>
      <c r="AA7" s="1" t="str">
        <f t="shared" si="3"/>
        <v>ju</v>
      </c>
      <c r="AB7" s="1" t="str">
        <f t="shared" si="3"/>
        <v>vi</v>
      </c>
      <c r="AC7" s="1" t="str">
        <f t="shared" si="3"/>
        <v>sá</v>
      </c>
      <c r="AD7" s="1" t="str">
        <f t="shared" si="4"/>
        <v>do</v>
      </c>
      <c r="AE7" s="1" t="str">
        <f t="shared" si="4"/>
        <v>lu</v>
      </c>
      <c r="AF7" s="3"/>
    </row>
    <row r="8" spans="1:32">
      <c r="A8" s="1">
        <v>7</v>
      </c>
      <c r="B8" s="1" t="str">
        <f t="shared" si="1"/>
        <v>ma</v>
      </c>
      <c r="C8" s="1" t="str">
        <f t="shared" si="1"/>
        <v>mi</v>
      </c>
      <c r="D8" s="1" t="str">
        <f t="shared" si="1"/>
        <v>ju</v>
      </c>
      <c r="E8" s="1" t="str">
        <f t="shared" si="1"/>
        <v>vi</v>
      </c>
      <c r="F8" s="1" t="str">
        <f t="shared" si="1"/>
        <v>sá</v>
      </c>
      <c r="G8" s="1" t="str">
        <f t="shared" si="1"/>
        <v>do</v>
      </c>
      <c r="H8" s="1" t="str">
        <f t="shared" si="1"/>
        <v>lu</v>
      </c>
      <c r="I8" s="1" t="str">
        <f t="shared" si="1"/>
        <v>ma</v>
      </c>
      <c r="J8" s="1" t="str">
        <f t="shared" si="1"/>
        <v>mi</v>
      </c>
      <c r="K8" s="1" t="str">
        <f t="shared" si="1"/>
        <v>ju</v>
      </c>
      <c r="L8" s="1" t="str">
        <f t="shared" si="2"/>
        <v>vi</v>
      </c>
      <c r="M8" s="1" t="str">
        <f t="shared" si="2"/>
        <v>sá</v>
      </c>
      <c r="N8" s="1" t="str">
        <f t="shared" si="2"/>
        <v>do</v>
      </c>
      <c r="O8" s="1" t="str">
        <f t="shared" si="2"/>
        <v>lu</v>
      </c>
      <c r="P8" s="1" t="str">
        <f t="shared" si="2"/>
        <v>ma</v>
      </c>
      <c r="Q8" s="1" t="str">
        <f t="shared" si="2"/>
        <v>mi</v>
      </c>
      <c r="R8" s="1" t="str">
        <f t="shared" si="2"/>
        <v>ju</v>
      </c>
      <c r="S8" s="1" t="str">
        <f t="shared" si="2"/>
        <v>vi</v>
      </c>
      <c r="T8" s="1" t="str">
        <f t="shared" si="2"/>
        <v>sá</v>
      </c>
      <c r="U8" s="1" t="str">
        <f t="shared" si="2"/>
        <v>do</v>
      </c>
      <c r="V8" s="1" t="str">
        <f t="shared" si="3"/>
        <v>lu</v>
      </c>
      <c r="W8" s="1" t="str">
        <f t="shared" si="3"/>
        <v>ma</v>
      </c>
      <c r="X8" s="1" t="str">
        <f t="shared" si="3"/>
        <v>mi</v>
      </c>
      <c r="Y8" s="1" t="str">
        <f t="shared" si="3"/>
        <v>ju</v>
      </c>
      <c r="Z8" s="1" t="str">
        <f t="shared" si="3"/>
        <v>vi</v>
      </c>
      <c r="AA8" s="1" t="str">
        <f t="shared" si="3"/>
        <v>sá</v>
      </c>
      <c r="AB8" s="1" t="str">
        <f t="shared" si="3"/>
        <v>do</v>
      </c>
      <c r="AC8" s="1" t="str">
        <f t="shared" si="3"/>
        <v>lu</v>
      </c>
      <c r="AD8" s="1" t="str">
        <f t="shared" si="4"/>
        <v>ma</v>
      </c>
      <c r="AE8" s="1" t="str">
        <f t="shared" si="4"/>
        <v>mi</v>
      </c>
      <c r="AF8" s="1" t="str">
        <f>TEXT(WEEKDAY(DATE(AñoNatural,$A8,AF$1),1),"[$-c0a]ddd")</f>
        <v>ju</v>
      </c>
    </row>
    <row r="9" spans="1:32">
      <c r="A9" s="1">
        <v>8</v>
      </c>
      <c r="B9" s="1" t="str">
        <f t="shared" si="1"/>
        <v>vi</v>
      </c>
      <c r="C9" s="1" t="str">
        <f t="shared" si="1"/>
        <v>sá</v>
      </c>
      <c r="D9" s="1" t="str">
        <f t="shared" si="1"/>
        <v>do</v>
      </c>
      <c r="E9" s="1" t="str">
        <f t="shared" si="1"/>
        <v>lu</v>
      </c>
      <c r="F9" s="1" t="str">
        <f t="shared" si="1"/>
        <v>ma</v>
      </c>
      <c r="G9" s="1" t="str">
        <f t="shared" si="1"/>
        <v>mi</v>
      </c>
      <c r="H9" s="1" t="str">
        <f t="shared" si="1"/>
        <v>ju</v>
      </c>
      <c r="I9" s="1" t="str">
        <f t="shared" si="1"/>
        <v>vi</v>
      </c>
      <c r="J9" s="1" t="str">
        <f t="shared" si="1"/>
        <v>sá</v>
      </c>
      <c r="K9" s="1" t="str">
        <f t="shared" si="1"/>
        <v>do</v>
      </c>
      <c r="L9" s="1" t="str">
        <f t="shared" si="2"/>
        <v>lu</v>
      </c>
      <c r="M9" s="1" t="str">
        <f t="shared" si="2"/>
        <v>ma</v>
      </c>
      <c r="N9" s="1" t="str">
        <f t="shared" si="2"/>
        <v>mi</v>
      </c>
      <c r="O9" s="1" t="str">
        <f t="shared" si="2"/>
        <v>ju</v>
      </c>
      <c r="P9" s="1" t="str">
        <f t="shared" si="2"/>
        <v>vi</v>
      </c>
      <c r="Q9" s="1" t="str">
        <f t="shared" si="2"/>
        <v>sá</v>
      </c>
      <c r="R9" s="1" t="str">
        <f t="shared" si="2"/>
        <v>do</v>
      </c>
      <c r="S9" s="1" t="str">
        <f t="shared" si="2"/>
        <v>lu</v>
      </c>
      <c r="T9" s="1" t="str">
        <f t="shared" si="2"/>
        <v>ma</v>
      </c>
      <c r="U9" s="1" t="str">
        <f t="shared" si="2"/>
        <v>mi</v>
      </c>
      <c r="V9" s="1" t="str">
        <f t="shared" si="3"/>
        <v>ju</v>
      </c>
      <c r="W9" s="1" t="str">
        <f t="shared" si="3"/>
        <v>vi</v>
      </c>
      <c r="X9" s="1" t="str">
        <f t="shared" si="3"/>
        <v>sá</v>
      </c>
      <c r="Y9" s="1" t="str">
        <f t="shared" si="3"/>
        <v>do</v>
      </c>
      <c r="Z9" s="1" t="str">
        <f t="shared" si="3"/>
        <v>lu</v>
      </c>
      <c r="AA9" s="1" t="str">
        <f t="shared" si="3"/>
        <v>ma</v>
      </c>
      <c r="AB9" s="1" t="str">
        <f t="shared" si="3"/>
        <v>mi</v>
      </c>
      <c r="AC9" s="1" t="str">
        <f t="shared" si="3"/>
        <v>ju</v>
      </c>
      <c r="AD9" s="1" t="str">
        <f t="shared" si="4"/>
        <v>vi</v>
      </c>
      <c r="AE9" s="1" t="str">
        <f t="shared" si="4"/>
        <v>sá</v>
      </c>
      <c r="AF9" s="1" t="str">
        <f>TEXT(WEEKDAY(DATE(AñoNatural,$A9,AF$1),1),"[$-c0a]ddd")</f>
        <v>do</v>
      </c>
    </row>
    <row r="10" spans="1:32">
      <c r="A10" s="1">
        <v>9</v>
      </c>
      <c r="B10" s="1" t="str">
        <f t="shared" si="1"/>
        <v>lu</v>
      </c>
      <c r="C10" s="1" t="str">
        <f t="shared" si="1"/>
        <v>ma</v>
      </c>
      <c r="D10" s="1" t="str">
        <f t="shared" si="1"/>
        <v>mi</v>
      </c>
      <c r="E10" s="1" t="str">
        <f t="shared" si="1"/>
        <v>ju</v>
      </c>
      <c r="F10" s="1" t="str">
        <f t="shared" si="1"/>
        <v>vi</v>
      </c>
      <c r="G10" s="1" t="str">
        <f t="shared" si="1"/>
        <v>sá</v>
      </c>
      <c r="H10" s="1" t="str">
        <f t="shared" si="1"/>
        <v>do</v>
      </c>
      <c r="I10" s="1" t="str">
        <f t="shared" si="1"/>
        <v>lu</v>
      </c>
      <c r="J10" s="1" t="str">
        <f t="shared" si="1"/>
        <v>ma</v>
      </c>
      <c r="K10" s="1" t="str">
        <f t="shared" si="1"/>
        <v>mi</v>
      </c>
      <c r="L10" s="1" t="str">
        <f t="shared" si="2"/>
        <v>ju</v>
      </c>
      <c r="M10" s="1" t="str">
        <f t="shared" si="2"/>
        <v>vi</v>
      </c>
      <c r="N10" s="1" t="str">
        <f t="shared" si="2"/>
        <v>sá</v>
      </c>
      <c r="O10" s="1" t="str">
        <f t="shared" si="2"/>
        <v>do</v>
      </c>
      <c r="P10" s="1" t="str">
        <f t="shared" si="2"/>
        <v>lu</v>
      </c>
      <c r="Q10" s="1" t="str">
        <f t="shared" si="2"/>
        <v>ma</v>
      </c>
      <c r="R10" s="1" t="str">
        <f t="shared" si="2"/>
        <v>mi</v>
      </c>
      <c r="S10" s="1" t="str">
        <f t="shared" si="2"/>
        <v>ju</v>
      </c>
      <c r="T10" s="1" t="str">
        <f t="shared" si="2"/>
        <v>vi</v>
      </c>
      <c r="U10" s="1" t="str">
        <f t="shared" si="2"/>
        <v>sá</v>
      </c>
      <c r="V10" s="1" t="str">
        <f t="shared" si="3"/>
        <v>do</v>
      </c>
      <c r="W10" s="1" t="str">
        <f t="shared" si="3"/>
        <v>lu</v>
      </c>
      <c r="X10" s="1" t="str">
        <f t="shared" si="3"/>
        <v>ma</v>
      </c>
      <c r="Y10" s="1" t="str">
        <f t="shared" si="3"/>
        <v>mi</v>
      </c>
      <c r="Z10" s="1" t="str">
        <f t="shared" si="3"/>
        <v>ju</v>
      </c>
      <c r="AA10" s="1" t="str">
        <f t="shared" si="3"/>
        <v>vi</v>
      </c>
      <c r="AB10" s="1" t="str">
        <f t="shared" si="3"/>
        <v>sá</v>
      </c>
      <c r="AC10" s="1" t="str">
        <f t="shared" si="3"/>
        <v>do</v>
      </c>
      <c r="AD10" s="1" t="str">
        <f t="shared" si="4"/>
        <v>lu</v>
      </c>
      <c r="AE10" s="1" t="str">
        <f t="shared" si="4"/>
        <v>ma</v>
      </c>
      <c r="AF10" s="3"/>
    </row>
    <row r="11" spans="1:32">
      <c r="A11" s="1">
        <v>10</v>
      </c>
      <c r="B11" s="1" t="str">
        <f t="shared" si="1"/>
        <v>mi</v>
      </c>
      <c r="C11" s="1" t="str">
        <f t="shared" si="1"/>
        <v>ju</v>
      </c>
      <c r="D11" s="1" t="str">
        <f t="shared" si="1"/>
        <v>vi</v>
      </c>
      <c r="E11" s="1" t="str">
        <f t="shared" si="1"/>
        <v>sá</v>
      </c>
      <c r="F11" s="1" t="str">
        <f t="shared" si="1"/>
        <v>do</v>
      </c>
      <c r="G11" s="1" t="str">
        <f t="shared" si="1"/>
        <v>lu</v>
      </c>
      <c r="H11" s="1" t="str">
        <f t="shared" si="1"/>
        <v>ma</v>
      </c>
      <c r="I11" s="1" t="str">
        <f t="shared" si="1"/>
        <v>mi</v>
      </c>
      <c r="J11" s="1" t="str">
        <f t="shared" si="1"/>
        <v>ju</v>
      </c>
      <c r="K11" s="1" t="str">
        <f t="shared" si="1"/>
        <v>vi</v>
      </c>
      <c r="L11" s="1" t="str">
        <f t="shared" si="2"/>
        <v>sá</v>
      </c>
      <c r="M11" s="1" t="str">
        <f t="shared" si="2"/>
        <v>do</v>
      </c>
      <c r="N11" s="1" t="str">
        <f t="shared" si="2"/>
        <v>lu</v>
      </c>
      <c r="O11" s="1" t="str">
        <f t="shared" si="2"/>
        <v>ma</v>
      </c>
      <c r="P11" s="1" t="str">
        <f t="shared" si="2"/>
        <v>mi</v>
      </c>
      <c r="Q11" s="1" t="str">
        <f t="shared" si="2"/>
        <v>ju</v>
      </c>
      <c r="R11" s="1" t="str">
        <f t="shared" si="2"/>
        <v>vi</v>
      </c>
      <c r="S11" s="1" t="str">
        <f t="shared" si="2"/>
        <v>sá</v>
      </c>
      <c r="T11" s="1" t="str">
        <f t="shared" si="2"/>
        <v>do</v>
      </c>
      <c r="U11" s="1" t="str">
        <f t="shared" si="2"/>
        <v>lu</v>
      </c>
      <c r="V11" s="1" t="str">
        <f t="shared" si="3"/>
        <v>ma</v>
      </c>
      <c r="W11" s="1" t="str">
        <f t="shared" si="3"/>
        <v>mi</v>
      </c>
      <c r="X11" s="1" t="str">
        <f t="shared" si="3"/>
        <v>ju</v>
      </c>
      <c r="Y11" s="1" t="str">
        <f t="shared" si="3"/>
        <v>vi</v>
      </c>
      <c r="Z11" s="1" t="str">
        <f t="shared" si="3"/>
        <v>sá</v>
      </c>
      <c r="AA11" s="1" t="str">
        <f t="shared" si="3"/>
        <v>do</v>
      </c>
      <c r="AB11" s="1" t="str">
        <f t="shared" si="3"/>
        <v>lu</v>
      </c>
      <c r="AC11" s="1" t="str">
        <f t="shared" si="3"/>
        <v>ma</v>
      </c>
      <c r="AD11" s="1" t="str">
        <f t="shared" si="4"/>
        <v>mi</v>
      </c>
      <c r="AE11" s="1" t="str">
        <f t="shared" si="4"/>
        <v>ju</v>
      </c>
      <c r="AF11" s="1" t="str">
        <f>TEXT(WEEKDAY(DATE(AñoNatural,$A11,AF$1),1),"[$-c0a]ddd")</f>
        <v>vi</v>
      </c>
    </row>
    <row r="12" spans="1:32">
      <c r="A12" s="1">
        <v>11</v>
      </c>
      <c r="B12" s="1" t="str">
        <f t="shared" si="1"/>
        <v>sá</v>
      </c>
      <c r="C12" s="1" t="str">
        <f t="shared" si="1"/>
        <v>do</v>
      </c>
      <c r="D12" s="1" t="str">
        <f t="shared" si="1"/>
        <v>lu</v>
      </c>
      <c r="E12" s="1" t="str">
        <f t="shared" si="1"/>
        <v>ma</v>
      </c>
      <c r="F12" s="1" t="str">
        <f t="shared" si="1"/>
        <v>mi</v>
      </c>
      <c r="G12" s="1" t="str">
        <f t="shared" si="1"/>
        <v>ju</v>
      </c>
      <c r="H12" s="1" t="str">
        <f t="shared" si="1"/>
        <v>vi</v>
      </c>
      <c r="I12" s="1" t="str">
        <f t="shared" si="1"/>
        <v>sá</v>
      </c>
      <c r="J12" s="1" t="str">
        <f t="shared" si="1"/>
        <v>do</v>
      </c>
      <c r="K12" s="1" t="str">
        <f t="shared" si="1"/>
        <v>lu</v>
      </c>
      <c r="L12" s="1" t="str">
        <f t="shared" si="2"/>
        <v>ma</v>
      </c>
      <c r="M12" s="1" t="str">
        <f t="shared" si="2"/>
        <v>mi</v>
      </c>
      <c r="N12" s="1" t="str">
        <f t="shared" si="2"/>
        <v>ju</v>
      </c>
      <c r="O12" s="1" t="str">
        <f t="shared" si="2"/>
        <v>vi</v>
      </c>
      <c r="P12" s="1" t="str">
        <f t="shared" si="2"/>
        <v>sá</v>
      </c>
      <c r="Q12" s="1" t="str">
        <f t="shared" si="2"/>
        <v>do</v>
      </c>
      <c r="R12" s="1" t="str">
        <f t="shared" si="2"/>
        <v>lu</v>
      </c>
      <c r="S12" s="1" t="str">
        <f t="shared" si="2"/>
        <v>ma</v>
      </c>
      <c r="T12" s="1" t="str">
        <f t="shared" si="2"/>
        <v>mi</v>
      </c>
      <c r="U12" s="1" t="str">
        <f t="shared" si="2"/>
        <v>ju</v>
      </c>
      <c r="V12" s="1" t="str">
        <f t="shared" si="3"/>
        <v>vi</v>
      </c>
      <c r="W12" s="1" t="str">
        <f t="shared" si="3"/>
        <v>sá</v>
      </c>
      <c r="X12" s="1" t="str">
        <f t="shared" si="3"/>
        <v>do</v>
      </c>
      <c r="Y12" s="1" t="str">
        <f t="shared" si="3"/>
        <v>lu</v>
      </c>
      <c r="Z12" s="1" t="str">
        <f t="shared" si="3"/>
        <v>ma</v>
      </c>
      <c r="AA12" s="1" t="str">
        <f t="shared" si="3"/>
        <v>mi</v>
      </c>
      <c r="AB12" s="1" t="str">
        <f t="shared" si="3"/>
        <v>ju</v>
      </c>
      <c r="AC12" s="1" t="str">
        <f t="shared" si="3"/>
        <v>vi</v>
      </c>
      <c r="AD12" s="1" t="str">
        <f t="shared" si="4"/>
        <v>sá</v>
      </c>
      <c r="AE12" s="1" t="str">
        <f t="shared" si="4"/>
        <v>do</v>
      </c>
      <c r="AF12" s="3"/>
    </row>
    <row r="13" spans="1:32">
      <c r="A13" s="1">
        <v>12</v>
      </c>
      <c r="B13" s="1" t="str">
        <f t="shared" si="1"/>
        <v>lu</v>
      </c>
      <c r="C13" s="1" t="str">
        <f t="shared" si="1"/>
        <v>ma</v>
      </c>
      <c r="D13" s="1" t="str">
        <f t="shared" si="1"/>
        <v>mi</v>
      </c>
      <c r="E13" s="1" t="str">
        <f t="shared" si="1"/>
        <v>ju</v>
      </c>
      <c r="F13" s="1" t="str">
        <f t="shared" si="1"/>
        <v>vi</v>
      </c>
      <c r="G13" s="1" t="str">
        <f t="shared" si="1"/>
        <v>sá</v>
      </c>
      <c r="H13" s="1" t="str">
        <f t="shared" si="1"/>
        <v>do</v>
      </c>
      <c r="I13" s="1" t="str">
        <f t="shared" si="1"/>
        <v>lu</v>
      </c>
      <c r="J13" s="1" t="str">
        <f t="shared" si="1"/>
        <v>ma</v>
      </c>
      <c r="K13" s="1" t="str">
        <f t="shared" si="1"/>
        <v>mi</v>
      </c>
      <c r="L13" s="1" t="str">
        <f t="shared" si="2"/>
        <v>ju</v>
      </c>
      <c r="M13" s="1" t="str">
        <f t="shared" si="2"/>
        <v>vi</v>
      </c>
      <c r="N13" s="1" t="str">
        <f t="shared" si="2"/>
        <v>sá</v>
      </c>
      <c r="O13" s="1" t="str">
        <f t="shared" si="2"/>
        <v>do</v>
      </c>
      <c r="P13" s="1" t="str">
        <f t="shared" si="2"/>
        <v>lu</v>
      </c>
      <c r="Q13" s="1" t="str">
        <f t="shared" si="2"/>
        <v>ma</v>
      </c>
      <c r="R13" s="1" t="str">
        <f t="shared" si="2"/>
        <v>mi</v>
      </c>
      <c r="S13" s="1" t="str">
        <f t="shared" si="2"/>
        <v>ju</v>
      </c>
      <c r="T13" s="1" t="str">
        <f t="shared" si="2"/>
        <v>vi</v>
      </c>
      <c r="U13" s="1" t="str">
        <f t="shared" si="2"/>
        <v>sá</v>
      </c>
      <c r="V13" s="1" t="str">
        <f t="shared" si="3"/>
        <v>do</v>
      </c>
      <c r="W13" s="1" t="str">
        <f t="shared" si="3"/>
        <v>lu</v>
      </c>
      <c r="X13" s="1" t="str">
        <f t="shared" si="3"/>
        <v>ma</v>
      </c>
      <c r="Y13" s="1" t="str">
        <f t="shared" si="3"/>
        <v>mi</v>
      </c>
      <c r="Z13" s="1" t="str">
        <f t="shared" si="3"/>
        <v>ju</v>
      </c>
      <c r="AA13" s="1" t="str">
        <f t="shared" si="3"/>
        <v>vi</v>
      </c>
      <c r="AB13" s="1" t="str">
        <f t="shared" si="3"/>
        <v>sá</v>
      </c>
      <c r="AC13" s="1" t="str">
        <f t="shared" si="3"/>
        <v>do</v>
      </c>
      <c r="AD13" s="1" t="str">
        <f t="shared" si="4"/>
        <v>lu</v>
      </c>
      <c r="AE13" s="1" t="str">
        <f t="shared" si="4"/>
        <v>ma</v>
      </c>
      <c r="AF13" s="1" t="str">
        <f>TEXT(WEEKDAY(DATE(AñoNatural,$A13,AF$1),1),"[$-c0a]ddd")</f>
        <v>mi</v>
      </c>
    </row>
    <row r="14" spans="1:3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>
      <c r="A17" s="1" t="s">
        <v>940</v>
      </c>
      <c r="B17" s="1">
        <v>1</v>
      </c>
      <c r="C17" s="1"/>
      <c r="D17" s="1"/>
      <c r="E17" s="1"/>
      <c r="F17" s="1"/>
      <c r="G17" s="1"/>
      <c r="H17" s="1"/>
      <c r="I17" s="1" t="s">
        <v>93</v>
      </c>
      <c r="J17" s="1" t="s">
        <v>941</v>
      </c>
      <c r="K17" s="1"/>
      <c r="L17" s="1"/>
      <c r="M17" s="1"/>
      <c r="N17" s="1"/>
      <c r="O17" s="1"/>
      <c r="P17" s="1"/>
      <c r="Q17" s="1"/>
      <c r="R17" s="1"/>
      <c r="S17" s="1"/>
      <c r="T17" s="2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>
      <c r="A18" s="1" t="s">
        <v>17</v>
      </c>
      <c r="B18" s="1">
        <v>2</v>
      </c>
      <c r="C18" s="1"/>
      <c r="D18" s="1"/>
      <c r="E18" s="1"/>
      <c r="F18" s="1"/>
      <c r="G18" s="1"/>
      <c r="H18" s="1"/>
      <c r="I18" s="1" t="s">
        <v>942</v>
      </c>
      <c r="J18" s="1" t="s">
        <v>943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>
      <c r="A19" s="1" t="s">
        <v>944</v>
      </c>
      <c r="B19" s="1">
        <v>3</v>
      </c>
      <c r="C19" s="1"/>
      <c r="D19" s="1"/>
      <c r="E19" s="1"/>
      <c r="F19" s="1"/>
      <c r="G19" s="1"/>
      <c r="H19" s="1"/>
      <c r="I19" s="1" t="s">
        <v>945</v>
      </c>
      <c r="J19" s="1" t="s">
        <v>946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>
      <c r="A20" s="1" t="s">
        <v>947</v>
      </c>
      <c r="B20" s="1">
        <v>4</v>
      </c>
      <c r="C20" s="1"/>
      <c r="D20" s="1"/>
      <c r="E20" s="1"/>
      <c r="F20" s="1"/>
      <c r="G20" s="1"/>
      <c r="H20" s="1"/>
      <c r="I20" s="1" t="s">
        <v>46</v>
      </c>
      <c r="J20" s="1" t="s">
        <v>948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" t="s">
        <v>949</v>
      </c>
      <c r="B21" s="1">
        <v>5</v>
      </c>
      <c r="C21" s="1"/>
      <c r="D21" s="1"/>
      <c r="E21" s="1"/>
      <c r="F21" s="1"/>
      <c r="G21" s="1"/>
      <c r="H21" s="1"/>
      <c r="I21" s="1" t="s">
        <v>61</v>
      </c>
      <c r="J21" s="1" t="s">
        <v>950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" t="s">
        <v>951</v>
      </c>
      <c r="B22" s="1">
        <v>6</v>
      </c>
      <c r="C22" s="1"/>
      <c r="D22" s="1"/>
      <c r="E22" s="1"/>
      <c r="F22" s="1"/>
      <c r="G22" s="1"/>
      <c r="H22" s="1"/>
      <c r="I22" s="1" t="s">
        <v>952</v>
      </c>
      <c r="J22" s="1" t="s">
        <v>953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" t="s">
        <v>954</v>
      </c>
      <c r="B23" s="1">
        <v>7</v>
      </c>
      <c r="C23" s="1"/>
      <c r="D23" s="1"/>
      <c r="E23" s="1"/>
      <c r="F23" s="1"/>
      <c r="G23" s="1"/>
      <c r="H23" s="1"/>
      <c r="I23" s="1" t="s">
        <v>955</v>
      </c>
      <c r="J23" s="1" t="s">
        <v>956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 t="s">
        <v>957</v>
      </c>
      <c r="B24" s="1">
        <v>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 t="s">
        <v>958</v>
      </c>
      <c r="B25" s="1">
        <v>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 t="s">
        <v>959</v>
      </c>
      <c r="B26" s="1">
        <v>10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 t="s">
        <v>960</v>
      </c>
      <c r="B27" s="1">
        <v>11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 t="s">
        <v>961</v>
      </c>
      <c r="B28" s="1">
        <v>12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MESES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Quinto</dc:creator>
  <cp:lastModifiedBy>Carlos Quinto</cp:lastModifiedBy>
  <dcterms:created xsi:type="dcterms:W3CDTF">2025-01-30T15:28:00Z</dcterms:created>
  <dcterms:modified xsi:type="dcterms:W3CDTF">2025-03-04T03:15:54Z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CF89B1AE21E54D1B8FEBFBC618C6744E_12</vt:lpwstr>
  </property>
  <property fmtid="{D5CDD505-2E9C-101B-9397-08002B2CF9AE}" pid="3" name="KSOProductBuildVer">
    <vt:lpwstr>2058-12.2.0.20323</vt:lpwstr>
  </property>
</Properties>
</file>