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4000" windowHeight="9735"/>
  </bookViews>
  <sheets>
    <sheet name="FICHA ISIE - I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1" l="1"/>
  <c r="G46" i="1"/>
  <c r="G47" i="1"/>
  <c r="G49" i="1" s="1"/>
  <c r="D37" i="1"/>
  <c r="G36" i="1"/>
  <c r="D36" i="1"/>
  <c r="F34" i="1"/>
  <c r="G32" i="1"/>
  <c r="D27" i="1"/>
  <c r="G18" i="1"/>
  <c r="D18" i="1"/>
  <c r="D13" i="1"/>
  <c r="D12" i="1"/>
  <c r="D11" i="1"/>
  <c r="D10" i="1"/>
  <c r="D9" i="1"/>
  <c r="G6" i="1"/>
  <c r="G19" i="1" l="1"/>
  <c r="G21" i="1" s="1"/>
  <c r="G22" i="1" s="1"/>
  <c r="D42" i="1"/>
  <c r="D50" i="1"/>
  <c r="G37" i="1"/>
  <c r="G39" i="1" s="1"/>
  <c r="D58" i="1" s="1"/>
  <c r="D14" i="1"/>
  <c r="D30" i="1"/>
  <c r="G50" i="1"/>
  <c r="D59" i="1"/>
  <c r="G7" i="1"/>
  <c r="G9" i="1" s="1"/>
  <c r="G40" i="1" l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<sst xmlns="http://schemas.openxmlformats.org/spreadsheetml/2006/main" count="150" uniqueCount="104">
  <si>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</si>
  <si>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</si>
  <si>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</si>
  <si>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</si>
  <si>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</si>
  <si>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</si>
  <si>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</si>
  <si>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</si>
  <si>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</si>
  <si>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</si>
  <si>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</si>
  <si>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</si>
  <si>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</si>
  <si>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</si>
  <si>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</si>
  <si>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</si>
  <si>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</si>
  <si>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</si>
  <si>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</si>
  <si>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</si>
  <si>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</si>
  <si>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</si>
  <si>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</si>
  <si>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</si>
  <si>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</si>
  <si>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</si>
  <si>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</si>
  <si>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</si>
  <si>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</si>
  <si>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41 a 60 %</t>
  </si>
  <si>
    <t>TOTAL SUMA DE VALORES</t>
  </si>
  <si>
    <t>Física</t>
  </si>
  <si>
    <t>% de muros/paredes en mal estado.</t>
  </si>
  <si>
    <t>% de columnas/pilares/soportes en mal estado.</t>
  </si>
  <si>
    <t>81 a 99 %</t>
  </si>
  <si>
    <t>% de vigas en mal estado.</t>
  </si>
  <si>
    <t>% de estructura de techos/entrepisos en mal estado.</t>
  </si>
  <si>
    <t>Operación # / 12 =</t>
  </si>
  <si>
    <t>Antigüedad de la Construcción.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</si>
  <si>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</si>
  <si>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</si>
  <si>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</si>
  <si>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</si>
  <si>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</si>
  <si>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</si>
  <si>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</si>
  <si>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</si>
  <si>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</si>
  <si>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</si>
  <si>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Implementado al 25%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</si>
  <si>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</si>
  <si>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</si>
  <si>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</si>
  <si>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</si>
  <si>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</si>
  <si>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</si>
  <si>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</si>
  <si>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</si>
  <si>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</si>
  <si>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</si>
  <si>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</si>
  <si>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</si>
  <si>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</si>
  <si>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</si>
  <si>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</si>
  <si>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</si>
  <si>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</si>
  <si>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</si>
  <si>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</si>
  <si>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</si>
  <si>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</si>
  <si>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</si>
  <si>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</si>
  <si>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</si>
  <si>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</si>
  <si>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</si>
  <si>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</si>
  <si>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</si>
  <si>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</si>
  <si>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Mayores a 35 años</t>
  </si>
  <si>
    <t>Cuenta con desague artesanal</t>
  </si>
  <si>
    <t>Hay cobertura y cuenta con dispositivos con señal moderada</t>
  </si>
  <si>
    <t>Otros (Se deposita en un pozo / La entierran/ La queman</t>
  </si>
  <si>
    <t>manantial</t>
  </si>
  <si>
    <t>Utiliza pozo séptico/tanque séptico</t>
  </si>
  <si>
    <t>Suficiente tachos y contenedores diferenciados por ambientes</t>
  </si>
  <si>
    <t>INICIAL</t>
  </si>
  <si>
    <t>696 - Cangalli Achatuyo</t>
  </si>
  <si>
    <t>INFORME 011-2024/ME/DREP/DUGEL-C/DIEI-696 CANGALLI ACHATUYO</t>
  </si>
  <si>
    <t>SEÑOR</t>
  </si>
  <si>
    <t xml:space="preserve">DIRECTOR DE LA UNIDAD DE GESTIÓN EDUCATIVA LOCAL EL </t>
  </si>
  <si>
    <t>COLLAO.</t>
  </si>
  <si>
    <t>DE</t>
  </si>
  <si>
    <t>: Prof. ROSALIA FLORES VENTURA</t>
  </si>
  <si>
    <t xml:space="preserve">  Directora de la I.E.I. 696 Cangalli Achatuyo</t>
  </si>
  <si>
    <t>ASUNTO</t>
  </si>
  <si>
    <t>Fecha</t>
  </si>
  <si>
    <t>Es todo cuanto informo a Usted, para los casos administrativos que estime conveniente.</t>
  </si>
  <si>
    <t>Atentamente,</t>
  </si>
  <si>
    <t xml:space="preserve">                                </t>
  </si>
  <si>
    <t>: Dra. :Norka Belinda QORI TORO</t>
  </si>
  <si>
    <t>Tengo el grato honor de dirigirme a usted, para informarle sobre la asistencia mensual del personal docente de la dirección a mi cargo   de la Institución Educativa Inicial  N° 696  “CANGALLI ACHATUYO” jurisdicción de la Unidad de Gestión Educativa Local El Collao, correspondiente al mes de ABRIL 2024. Ya que el personal está realizando clases presenciales según RVM Nª 0-2024 -MINEDU y por el cuidado de la salud de los niños y niñas de la institución Cuyo consolidado especifica en el presente cuadro y es como sigue.</t>
  </si>
  <si>
    <t xml:space="preserve">: REMITE INFORME DE LA FICHA IESE DE LA I.E.I. Nº 696 “CANGALLI ACHATUYO” </t>
  </si>
  <si>
    <t>: Ilave,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</si>
</sst>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148166</xdr:colOff>
      <xdr:row>24</xdr:row>
      <xdr:rowOff>169333</xdr:rowOff>
    </xdr:from>
    <xdr:to>
      <xdr:col>7</xdr:col>
      <xdr:colOff>46143</xdr:colOff>
      <xdr:row>27</xdr:row>
      <xdr:rowOff>210608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6053666"/>
          <a:ext cx="2353310" cy="835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920750</xdr:colOff>
      <xdr:row>54</xdr:row>
      <xdr:rowOff>0</xdr:rowOff>
    </xdr:from>
    <xdr:to>
      <xdr:col>1</xdr:col>
      <xdr:colOff>3274060</xdr:colOff>
      <xdr:row>58</xdr:row>
      <xdr:rowOff>30691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6167" y="13313833"/>
          <a:ext cx="2353310" cy="835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3799417</xdr:colOff>
      <xdr:row>89</xdr:row>
      <xdr:rowOff>84666</xdr:rowOff>
    </xdr:from>
    <xdr:to>
      <xdr:col>2</xdr:col>
      <xdr:colOff>1516592</xdr:colOff>
      <xdr:row>93</xdr:row>
      <xdr:rowOff>122766</xdr:rowOff>
    </xdr:to>
    <xdr:pic>
      <xdr:nvPicPr>
        <xdr:cNvPr id="1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4834" y="20436416"/>
          <a:ext cx="2352675" cy="842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yso\Downloads\A%20FICHA%20ISIE%20IEP.%20N&#176;%2072%20441%20SAN%20CARLO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AL"/>
      <sheetName val="FÍSICA"/>
      <sheetName val="ECONÓMICA"/>
      <sheetName val="AMBIENTAL"/>
      <sheetName val="VULNER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0"/>
  <sheetViews>
    <sheetView showGridLines="0" tabSelected="1" view="pageLayout" topLeftCell="B1" zoomScale="90" zoomScaleNormal="100" zoomScalePageLayoutView="90" workbookViewId="0">
      <selection activeCell="B99" sqref="B99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83" t="s">
        <v>0</v>
      </c>
      <c r="B1" s="84"/>
      <c r="C1" s="84"/>
      <c r="D1" s="85"/>
      <c r="F1" s="1" t="s">
        <v>1</v>
      </c>
      <c r="G1" s="89" t="s">
        <v>87</v>
      </c>
    </row>
    <row r="2" spans="1:13" ht="15" customHeight="1" thickBot="1" x14ac:dyDescent="0.3">
      <c r="A2" s="86"/>
      <c r="B2" s="87"/>
      <c r="C2" s="87"/>
      <c r="D2" s="88"/>
      <c r="F2" s="2" t="s">
        <v>2</v>
      </c>
      <c r="G2" s="90"/>
    </row>
    <row r="3" spans="1:13" ht="16.5" thickBot="1" x14ac:dyDescent="0.3">
      <c r="A3" s="3" t="s">
        <v>3</v>
      </c>
      <c r="B3" s="4" t="s">
        <v>4</v>
      </c>
      <c r="F3" s="5" t="s">
        <v>86</v>
      </c>
      <c r="G3" s="91"/>
    </row>
    <row r="4" spans="1:13" ht="15" customHeight="1" thickBot="1" x14ac:dyDescent="0.3"/>
    <row r="5" spans="1:13" ht="28.5" customHeight="1" thickBot="1" x14ac:dyDescent="0.3">
      <c r="A5" s="6" t="s">
        <v>5</v>
      </c>
      <c r="B5" s="6" t="s">
        <v>6</v>
      </c>
      <c r="C5" s="7" t="s">
        <v>7</v>
      </c>
      <c r="D5" s="7" t="s">
        <v>8</v>
      </c>
    </row>
    <row r="6" spans="1:13" ht="26.25" thickBot="1" x14ac:dyDescent="0.3">
      <c r="A6" s="80" t="s">
        <v>9</v>
      </c>
      <c r="B6" s="8" t="s">
        <v>10</v>
      </c>
      <c r="C6" s="9" t="s">
        <v>11</v>
      </c>
      <c r="D6" s="10">
        <v>0</v>
      </c>
      <c r="F6" s="10" t="s">
        <v>12</v>
      </c>
      <c r="G6" s="10">
        <f>+COUNTA($B$6:$B$13)</f>
        <v>8</v>
      </c>
    </row>
    <row r="7" spans="1:13" ht="15.75" thickBot="1" x14ac:dyDescent="0.3">
      <c r="A7" s="81"/>
      <c r="B7" s="8" t="s">
        <v>13</v>
      </c>
      <c r="C7" s="9" t="s">
        <v>11</v>
      </c>
      <c r="D7" s="10">
        <v>2</v>
      </c>
      <c r="F7" s="64" t="s">
        <v>15</v>
      </c>
      <c r="G7" s="66">
        <f>+SUM($D$6:$D$13)</f>
        <v>12</v>
      </c>
    </row>
    <row r="8" spans="1:13" ht="26.25" thickBot="1" x14ac:dyDescent="0.3">
      <c r="A8" s="82"/>
      <c r="B8" s="8" t="s">
        <v>16</v>
      </c>
      <c r="C8" s="9" t="s">
        <v>11</v>
      </c>
      <c r="D8" s="10">
        <v>1</v>
      </c>
      <c r="F8" s="65"/>
      <c r="G8" s="65"/>
      <c r="I8" s="11"/>
      <c r="J8" s="11"/>
      <c r="K8" s="11"/>
      <c r="L8" s="11"/>
      <c r="M8" s="11"/>
    </row>
    <row r="9" spans="1:13" ht="15.75" thickBot="1" x14ac:dyDescent="0.3">
      <c r="A9" s="80" t="s">
        <v>17</v>
      </c>
      <c r="B9" s="8" t="s">
        <v>18</v>
      </c>
      <c r="C9" s="9" t="s">
        <v>19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20</v>
      </c>
      <c r="G9" s="12">
        <f>+G7/G6</f>
        <v>1.5</v>
      </c>
      <c r="I9" s="11"/>
      <c r="J9" s="11"/>
      <c r="K9" s="11"/>
      <c r="L9" s="11"/>
      <c r="M9" s="11"/>
    </row>
    <row r="10" spans="1:13" ht="15.75" thickBot="1" x14ac:dyDescent="0.3">
      <c r="A10" s="81"/>
      <c r="B10" s="8" t="s">
        <v>21</v>
      </c>
      <c r="C10" s="13" t="s">
        <v>22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23</v>
      </c>
      <c r="G10" s="15" t="str">
        <f>+IF(G9&lt;2,"BAJO",IF(G9&lt;3,"MEDIO",IF(G9&lt;4,"ALTO",IF(G9&lt;=5,"MUY ALTO","NP"))))</f>
        <v>BAJO</v>
      </c>
      <c r="I10" s="11"/>
      <c r="J10" s="11"/>
      <c r="K10" s="11"/>
      <c r="L10" s="11"/>
      <c r="M10" s="11"/>
    </row>
    <row r="11" spans="1:13" ht="26.25" thickBot="1" x14ac:dyDescent="0.3">
      <c r="A11" s="81"/>
      <c r="B11" s="8" t="s">
        <v>24</v>
      </c>
      <c r="C11" s="13" t="s">
        <v>25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15" customHeight="1" thickBot="1" x14ac:dyDescent="0.3">
      <c r="A12" s="81"/>
      <c r="B12" s="8" t="s">
        <v>26</v>
      </c>
      <c r="C12" s="9" t="s">
        <v>11</v>
      </c>
      <c r="D12" s="10">
        <f t="shared" ref="D12:D13" si="0">+IF(C12="0 a 20 %",1,IF(C12="21 a 40 %",2,IF(C12="41 a 60 %",3,IF(C12="61 a 80 %",4,IF(C12="81 a 99 %",5,0)))))</f>
        <v>1</v>
      </c>
      <c r="I12" s="11"/>
      <c r="J12" s="11"/>
      <c r="K12" s="11"/>
      <c r="L12" s="11"/>
      <c r="M12" s="11"/>
    </row>
    <row r="13" spans="1:13" ht="26.25" thickBot="1" x14ac:dyDescent="0.3">
      <c r="A13" s="82"/>
      <c r="B13" s="8" t="s">
        <v>28</v>
      </c>
      <c r="C13" s="9" t="s">
        <v>34</v>
      </c>
      <c r="D13" s="10">
        <f t="shared" si="0"/>
        <v>5</v>
      </c>
      <c r="I13" s="11"/>
      <c r="J13" s="11"/>
      <c r="K13" s="11"/>
      <c r="L13" s="11"/>
      <c r="M13" s="11"/>
    </row>
    <row r="14" spans="1:13" ht="15.75" thickBot="1" x14ac:dyDescent="0.3">
      <c r="C14" s="16" t="s">
        <v>30</v>
      </c>
      <c r="D14" s="10">
        <f>+SUM(D6:D13)</f>
        <v>12</v>
      </c>
      <c r="I14" s="11"/>
      <c r="J14" s="11"/>
      <c r="K14" s="11"/>
      <c r="L14" s="11"/>
      <c r="M14" s="11"/>
    </row>
    <row r="15" spans="1:13" ht="15.75" customHeight="1" x14ac:dyDescent="0.25">
      <c r="A15" s="17" t="s">
        <v>3</v>
      </c>
      <c r="B15" s="18" t="s">
        <v>31</v>
      </c>
      <c r="I15" s="11"/>
      <c r="J15" s="11"/>
      <c r="K15" s="11"/>
      <c r="L15" s="11"/>
      <c r="M15" s="11"/>
    </row>
    <row r="16" spans="1:13" ht="15.75" customHeight="1" thickBot="1" x14ac:dyDescent="0.3">
      <c r="I16" s="11"/>
      <c r="J16" s="11"/>
      <c r="K16" s="11"/>
      <c r="L16" s="11"/>
      <c r="M16" s="11"/>
    </row>
    <row r="17" spans="1:13" ht="30" customHeight="1" thickBot="1" x14ac:dyDescent="0.3">
      <c r="A17" s="19" t="s">
        <v>5</v>
      </c>
      <c r="B17" s="20" t="s">
        <v>6</v>
      </c>
      <c r="C17" s="21" t="s">
        <v>7</v>
      </c>
      <c r="D17" s="21" t="s">
        <v>8</v>
      </c>
      <c r="I17" s="11"/>
      <c r="J17" s="11"/>
      <c r="K17" s="11"/>
      <c r="L17" s="11"/>
      <c r="M17" s="11"/>
    </row>
    <row r="18" spans="1:13" ht="15.75" customHeight="1" thickBot="1" x14ac:dyDescent="0.3">
      <c r="A18" s="72" t="s">
        <v>9</v>
      </c>
      <c r="B18" s="22" t="s">
        <v>32</v>
      </c>
      <c r="C18" s="9" t="s">
        <v>14</v>
      </c>
      <c r="D18" s="10">
        <f>+IF(C18="0 a 20 %",1,IF(C18="21 a 40 %",2,IF(C18="41 a 60 %",[1]ECONÓMICA!B30,IF(C18="61 a 80 %",4,IF(C18="81 a 99 %",5,0)))))</f>
        <v>4</v>
      </c>
      <c r="F18" s="10" t="s">
        <v>12</v>
      </c>
      <c r="G18" s="10">
        <f>+COUNTA(B18:B29)</f>
        <v>12</v>
      </c>
    </row>
    <row r="19" spans="1:13" ht="15.75" customHeight="1" thickBot="1" x14ac:dyDescent="0.3">
      <c r="A19" s="73"/>
      <c r="B19" s="22" t="s">
        <v>33</v>
      </c>
      <c r="C19" s="9" t="s">
        <v>29</v>
      </c>
      <c r="D19" s="10">
        <v>0</v>
      </c>
      <c r="F19" s="64" t="s">
        <v>15</v>
      </c>
      <c r="G19" s="66">
        <f>+SUM(D18:D29)</f>
        <v>19</v>
      </c>
    </row>
    <row r="20" spans="1:13" ht="15.75" customHeight="1" thickBot="1" x14ac:dyDescent="0.3">
      <c r="A20" s="73"/>
      <c r="B20" s="22" t="s">
        <v>35</v>
      </c>
      <c r="C20" s="9" t="s">
        <v>27</v>
      </c>
      <c r="D20" s="10">
        <v>1</v>
      </c>
      <c r="F20" s="65"/>
      <c r="G20" s="65"/>
    </row>
    <row r="21" spans="1:13" ht="15.75" customHeight="1" thickBot="1" x14ac:dyDescent="0.3">
      <c r="A21" s="73"/>
      <c r="B21" s="22" t="s">
        <v>36</v>
      </c>
      <c r="C21" s="9" t="s">
        <v>27</v>
      </c>
      <c r="D21" s="10">
        <v>1</v>
      </c>
      <c r="F21" s="10" t="s">
        <v>37</v>
      </c>
      <c r="G21" s="12">
        <f>+G19/G18</f>
        <v>1.5833333333333333</v>
      </c>
    </row>
    <row r="22" spans="1:13" ht="15.75" customHeight="1" thickBot="1" x14ac:dyDescent="0.3">
      <c r="A22" s="73"/>
      <c r="B22" s="22" t="s">
        <v>38</v>
      </c>
      <c r="C22" s="23" t="s">
        <v>79</v>
      </c>
      <c r="D22" s="10">
        <v>6</v>
      </c>
      <c r="F22" s="14" t="s">
        <v>23</v>
      </c>
      <c r="G22" s="39" t="str">
        <f>+IF(G21&lt;2,"BAJO",IF(G21&lt;3,"MEDIO",IF(G21&lt;4,"ALTO",IF(G21&lt;=5,"MUY ALTO","NP"))))</f>
        <v>BAJO</v>
      </c>
    </row>
    <row r="23" spans="1:13" ht="15.75" customHeight="1" thickBot="1" x14ac:dyDescent="0.3">
      <c r="A23" s="73"/>
      <c r="B23" s="22" t="s">
        <v>39</v>
      </c>
      <c r="C23" s="23" t="s">
        <v>40</v>
      </c>
      <c r="D23" s="10">
        <v>1</v>
      </c>
    </row>
    <row r="24" spans="1:13" ht="15.75" customHeight="1" thickBot="1" x14ac:dyDescent="0.3">
      <c r="A24" s="73"/>
      <c r="B24" s="22" t="s">
        <v>41</v>
      </c>
      <c r="C24" s="13" t="s">
        <v>42</v>
      </c>
      <c r="D24" s="10">
        <v>1</v>
      </c>
    </row>
    <row r="25" spans="1:13" ht="15.75" customHeight="1" thickBot="1" x14ac:dyDescent="0.3">
      <c r="A25" s="73"/>
      <c r="B25" s="22" t="s">
        <v>43</v>
      </c>
      <c r="C25" s="13" t="s">
        <v>44</v>
      </c>
      <c r="D25" s="10">
        <v>1</v>
      </c>
    </row>
    <row r="26" spans="1:13" ht="15.75" customHeight="1" thickBot="1" x14ac:dyDescent="0.3">
      <c r="A26" s="74"/>
      <c r="B26" s="22" t="s">
        <v>45</v>
      </c>
      <c r="C26" s="13" t="s">
        <v>46</v>
      </c>
      <c r="D26" s="10">
        <v>1</v>
      </c>
    </row>
    <row r="27" spans="1:13" ht="31.15" customHeight="1" thickBot="1" x14ac:dyDescent="0.3">
      <c r="A27" s="75" t="s">
        <v>17</v>
      </c>
      <c r="B27" s="8" t="s">
        <v>47</v>
      </c>
      <c r="C27" s="9" t="s">
        <v>11</v>
      </c>
      <c r="D27" s="10">
        <f>+IF(C27="0 a 20 %",1,IF(C27="21 a 40 %",2,IF(C27="41 a 60 %",3,IF(C27="61 a 80 %",4,IF(C27="81 a 99 %",5,0)))))</f>
        <v>1</v>
      </c>
    </row>
    <row r="28" spans="1:13" ht="25.9" customHeight="1" thickBot="1" x14ac:dyDescent="0.3">
      <c r="A28" s="76"/>
      <c r="B28" s="8" t="s">
        <v>48</v>
      </c>
      <c r="C28" s="13" t="s">
        <v>49</v>
      </c>
      <c r="D28" s="10">
        <v>1</v>
      </c>
      <c r="F28" s="78" t="s">
        <v>50</v>
      </c>
      <c r="G28" s="79"/>
    </row>
    <row r="29" spans="1:13" ht="28.15" customHeight="1" thickBot="1" x14ac:dyDescent="0.3">
      <c r="A29" s="77"/>
      <c r="B29" s="8" t="s">
        <v>51</v>
      </c>
      <c r="C29" s="13" t="s">
        <v>52</v>
      </c>
      <c r="D29" s="10">
        <v>1</v>
      </c>
      <c r="F29" s="60" t="s">
        <v>78</v>
      </c>
      <c r="G29" s="60"/>
    </row>
    <row r="30" spans="1:13" ht="15.75" customHeight="1" thickBot="1" x14ac:dyDescent="0.3">
      <c r="C30" s="16" t="s">
        <v>30</v>
      </c>
      <c r="D30" s="10">
        <f>+SUM(D18:D29)</f>
        <v>19</v>
      </c>
    </row>
    <row r="31" spans="1:13" ht="15.75" customHeight="1" thickBot="1" x14ac:dyDescent="0.3"/>
    <row r="32" spans="1:13" ht="15.75" customHeight="1" x14ac:dyDescent="0.25">
      <c r="A32" s="24"/>
      <c r="B32" s="24"/>
      <c r="C32" s="24"/>
      <c r="D32" s="24"/>
      <c r="F32" s="25" t="s">
        <v>1</v>
      </c>
      <c r="G32" s="69" t="str">
        <f>G1</f>
        <v>696 - Cangalli Achatuyo</v>
      </c>
    </row>
    <row r="33" spans="1:7" ht="15.75" customHeight="1" x14ac:dyDescent="0.25">
      <c r="A33" s="26" t="s">
        <v>3</v>
      </c>
      <c r="B33" s="27" t="s">
        <v>53</v>
      </c>
      <c r="F33" s="28" t="s">
        <v>2</v>
      </c>
      <c r="G33" s="70"/>
    </row>
    <row r="34" spans="1:7" ht="15.75" customHeight="1" thickBot="1" x14ac:dyDescent="0.3">
      <c r="F34" s="29" t="str">
        <f>F3</f>
        <v>INICIAL</v>
      </c>
      <c r="G34" s="71"/>
    </row>
    <row r="35" spans="1:7" ht="29.45" customHeight="1" thickBot="1" x14ac:dyDescent="0.3">
      <c r="A35" s="30" t="s">
        <v>5</v>
      </c>
      <c r="B35" s="30" t="s">
        <v>6</v>
      </c>
      <c r="C35" s="31" t="s">
        <v>7</v>
      </c>
      <c r="D35" s="31" t="s">
        <v>8</v>
      </c>
    </row>
    <row r="36" spans="1:7" ht="15.75" customHeight="1" thickBot="1" x14ac:dyDescent="0.3">
      <c r="A36" s="61" t="s">
        <v>9</v>
      </c>
      <c r="B36" s="8" t="s">
        <v>54</v>
      </c>
      <c r="C36" s="32" t="s">
        <v>83</v>
      </c>
      <c r="D36" s="10">
        <f>+IF(C36="Otros (Río, acequia, manantial, etc.)",5,IF(C36="Pozo",4,IF(C36="Camión cisterna u otro similar",3,IF(C36="Pilón de uso público",2,IF(C36="Red pública",1,0)))))</f>
        <v>0</v>
      </c>
      <c r="F36" s="10" t="s">
        <v>12</v>
      </c>
      <c r="G36" s="10">
        <f>+COUNTA(B36:B41)</f>
        <v>6</v>
      </c>
    </row>
    <row r="37" spans="1:7" ht="15.75" customHeight="1" thickBot="1" x14ac:dyDescent="0.3">
      <c r="A37" s="62"/>
      <c r="B37" s="8" t="s">
        <v>56</v>
      </c>
      <c r="C37" s="32" t="s">
        <v>55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4" t="s">
        <v>15</v>
      </c>
      <c r="G37" s="66">
        <f>+SUM(D36:D41)</f>
        <v>3</v>
      </c>
    </row>
    <row r="38" spans="1:7" ht="15.75" customHeight="1" thickBot="1" x14ac:dyDescent="0.3">
      <c r="A38" s="62"/>
      <c r="B38" s="8" t="s">
        <v>57</v>
      </c>
      <c r="C38" s="9" t="s">
        <v>80</v>
      </c>
      <c r="D38" s="10">
        <v>0</v>
      </c>
      <c r="F38" s="65"/>
      <c r="G38" s="65"/>
    </row>
    <row r="39" spans="1:7" ht="22.35" customHeight="1" thickBot="1" x14ac:dyDescent="0.3">
      <c r="A39" s="63"/>
      <c r="B39" s="8" t="s">
        <v>58</v>
      </c>
      <c r="C39" s="32" t="s">
        <v>81</v>
      </c>
      <c r="D39" s="10">
        <v>0</v>
      </c>
      <c r="F39" s="10" t="s">
        <v>59</v>
      </c>
      <c r="G39" s="12">
        <f>+G37/G36</f>
        <v>0.5</v>
      </c>
    </row>
    <row r="40" spans="1:7" ht="15.75" customHeight="1" thickBot="1" x14ac:dyDescent="0.3">
      <c r="A40" s="61" t="s">
        <v>17</v>
      </c>
      <c r="B40" s="8" t="s">
        <v>60</v>
      </c>
      <c r="C40" s="32" t="s">
        <v>61</v>
      </c>
      <c r="D40" s="10">
        <v>1</v>
      </c>
      <c r="F40" s="14" t="s">
        <v>23</v>
      </c>
      <c r="G40" s="15" t="str">
        <f>+IF(G39&lt;2,"BAJO",IF(G39&lt;3,"MEDIO",IF(G39&lt;4,"ALTO",IF(G39&lt;=5,"MUY ALTO","NP"))))</f>
        <v>BAJO</v>
      </c>
    </row>
    <row r="41" spans="1:7" ht="31.15" customHeight="1" thickBot="1" x14ac:dyDescent="0.3">
      <c r="A41" s="63"/>
      <c r="B41" s="8" t="s">
        <v>62</v>
      </c>
      <c r="C41" s="32" t="s">
        <v>63</v>
      </c>
      <c r="D41" s="10">
        <v>1</v>
      </c>
    </row>
    <row r="42" spans="1:7" ht="15.75" customHeight="1" thickBot="1" x14ac:dyDescent="0.3">
      <c r="C42" s="33" t="s">
        <v>30</v>
      </c>
      <c r="D42" s="34">
        <f>+SUM(D36:D41)</f>
        <v>3</v>
      </c>
    </row>
    <row r="43" spans="1:7" ht="15.75" customHeight="1" x14ac:dyDescent="0.25">
      <c r="A43" s="35" t="s">
        <v>3</v>
      </c>
      <c r="B43" s="36" t="s">
        <v>64</v>
      </c>
    </row>
    <row r="44" spans="1:7" ht="15.75" customHeight="1" thickBot="1" x14ac:dyDescent="0.3"/>
    <row r="45" spans="1:7" ht="28.9" customHeight="1" thickBot="1" x14ac:dyDescent="0.3">
      <c r="A45" s="37" t="s">
        <v>5</v>
      </c>
      <c r="B45" s="37" t="s">
        <v>6</v>
      </c>
      <c r="C45" s="38" t="s">
        <v>65</v>
      </c>
      <c r="D45" s="38" t="s">
        <v>8</v>
      </c>
    </row>
    <row r="46" spans="1:7" ht="15.75" customHeight="1" thickBot="1" x14ac:dyDescent="0.3">
      <c r="A46" s="67" t="s">
        <v>9</v>
      </c>
      <c r="B46" s="8" t="s">
        <v>66</v>
      </c>
      <c r="C46" s="23" t="s">
        <v>84</v>
      </c>
      <c r="D46" s="10">
        <v>0</v>
      </c>
      <c r="F46" s="10" t="s">
        <v>12</v>
      </c>
      <c r="G46" s="10">
        <f>+COUNTA(B46:B49)</f>
        <v>4</v>
      </c>
    </row>
    <row r="47" spans="1:7" ht="23.65" customHeight="1" thickBot="1" x14ac:dyDescent="0.3">
      <c r="A47" s="68"/>
      <c r="B47" s="8" t="s">
        <v>67</v>
      </c>
      <c r="C47" s="23" t="s">
        <v>82</v>
      </c>
      <c r="D47" s="10">
        <v>0</v>
      </c>
      <c r="F47" s="64" t="s">
        <v>15</v>
      </c>
      <c r="G47" s="66">
        <f>+SUM(D46:D49)</f>
        <v>4</v>
      </c>
    </row>
    <row r="48" spans="1:7" ht="28.15" customHeight="1" thickBot="1" x14ac:dyDescent="0.3">
      <c r="A48" s="67" t="s">
        <v>17</v>
      </c>
      <c r="B48" s="8" t="s">
        <v>68</v>
      </c>
      <c r="C48" s="9" t="s">
        <v>11</v>
      </c>
      <c r="D48" s="10">
        <f>+IF(C48="0 a 20 %",1,IF(C48="21 a 40 %",2,IF(C48="41 a 60 %",3,IF(C48="61 a 80 %",4,IF(C48="81 a 99 %",5,0)))))</f>
        <v>1</v>
      </c>
      <c r="F48" s="65"/>
      <c r="G48" s="65"/>
    </row>
    <row r="49" spans="1:7" ht="23.65" customHeight="1" thickBot="1" x14ac:dyDescent="0.3">
      <c r="A49" s="68"/>
      <c r="B49" s="8" t="s">
        <v>69</v>
      </c>
      <c r="C49" s="23" t="s">
        <v>85</v>
      </c>
      <c r="D49" s="10">
        <v>3</v>
      </c>
      <c r="F49" s="10" t="s">
        <v>70</v>
      </c>
      <c r="G49" s="12">
        <f>+G47/G46</f>
        <v>1</v>
      </c>
    </row>
    <row r="50" spans="1:7" ht="15.75" customHeight="1" thickBot="1" x14ac:dyDescent="0.3">
      <c r="C50" s="33" t="s">
        <v>30</v>
      </c>
      <c r="D50" s="34">
        <f>+SUM(D46:D49)</f>
        <v>4</v>
      </c>
      <c r="F50" s="14" t="s">
        <v>23</v>
      </c>
      <c r="G50" s="39" t="str">
        <f>+IF(G49&lt;2,"BAJO",IF(G49&lt;3,"MEDIO",IF(G49&lt;4,"ALTO",IF(G49&lt;=5,"MUY ALTO","NP"))))</f>
        <v>BAJO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40" t="s">
        <v>71</v>
      </c>
      <c r="D55" s="41" t="s">
        <v>72</v>
      </c>
    </row>
    <row r="56" spans="1:7" ht="15.75" customHeight="1" x14ac:dyDescent="0.25">
      <c r="C56" s="42" t="s">
        <v>4</v>
      </c>
      <c r="D56" s="43">
        <f>G9</f>
        <v>1.5</v>
      </c>
      <c r="F56" s="44" t="s">
        <v>73</v>
      </c>
      <c r="G56" s="45">
        <f>+D60</f>
        <v>4.583333333333333</v>
      </c>
    </row>
    <row r="57" spans="1:7" ht="15.75" customHeight="1" x14ac:dyDescent="0.25">
      <c r="C57" s="46" t="s">
        <v>31</v>
      </c>
      <c r="D57" s="47">
        <f>G21</f>
        <v>1.5833333333333333</v>
      </c>
      <c r="F57" s="48" t="s">
        <v>74</v>
      </c>
      <c r="G57" s="49">
        <v>4</v>
      </c>
    </row>
    <row r="58" spans="1:7" ht="15.75" customHeight="1" thickBot="1" x14ac:dyDescent="0.3">
      <c r="B58" s="50"/>
      <c r="C58" s="46" t="s">
        <v>53</v>
      </c>
      <c r="D58" s="47">
        <f>G39</f>
        <v>0.5</v>
      </c>
      <c r="F58" s="51" t="s">
        <v>75</v>
      </c>
      <c r="G58" s="52">
        <f>+G56/G57</f>
        <v>1.1458333333333333</v>
      </c>
    </row>
    <row r="59" spans="1:7" ht="15.75" customHeight="1" thickBot="1" x14ac:dyDescent="0.3">
      <c r="B59" s="50" t="s">
        <v>50</v>
      </c>
      <c r="C59" s="46" t="s">
        <v>64</v>
      </c>
      <c r="D59" s="47">
        <f>G49</f>
        <v>1</v>
      </c>
    </row>
    <row r="60" spans="1:7" ht="15.75" customHeight="1" x14ac:dyDescent="0.25">
      <c r="A60" s="55"/>
      <c r="B60" s="54" t="s">
        <v>78</v>
      </c>
      <c r="C60" s="53" t="s">
        <v>76</v>
      </c>
      <c r="D60" s="47">
        <f>SUM(D56:D59)</f>
        <v>4.583333333333333</v>
      </c>
      <c r="F60" s="56" t="s">
        <v>77</v>
      </c>
      <c r="G60" s="58" t="str">
        <f>+IF(G58&lt;2,"BAJO",IF(G58&lt;3,"MEDIO",IF(G58&lt;4,"ALTO",IF(G58&lt;=5,"MUY ALTO","NP"))))</f>
        <v>BAJO</v>
      </c>
    </row>
    <row r="61" spans="1:7" ht="15.75" customHeight="1" thickBot="1" x14ac:dyDescent="0.3">
      <c r="F61" s="57"/>
      <c r="G61" s="59"/>
    </row>
    <row r="62" spans="1:7" ht="15.75" customHeight="1" x14ac:dyDescent="0.25"/>
    <row r="63" spans="1:7" ht="15.75" customHeight="1" x14ac:dyDescent="0.25"/>
    <row r="64" spans="1:7" ht="15.75" customHeight="1" x14ac:dyDescent="0.25"/>
    <row r="65" spans="2:4" ht="15.75" customHeight="1" x14ac:dyDescent="0.25"/>
    <row r="66" spans="2:4" ht="15.75" customHeight="1" x14ac:dyDescent="0.25"/>
    <row r="67" spans="2:4" ht="15.75" customHeight="1" x14ac:dyDescent="0.25"/>
    <row r="68" spans="2:4" ht="15.75" customHeight="1" x14ac:dyDescent="0.25">
      <c r="B68" t="s">
        <v>88</v>
      </c>
    </row>
    <row r="69" spans="2:4" ht="15.75" customHeight="1" x14ac:dyDescent="0.25"/>
    <row r="70" spans="2:4" ht="15.75" customHeight="1" x14ac:dyDescent="0.25">
      <c r="B70" t="s">
        <v>89</v>
      </c>
      <c r="C70" t="s">
        <v>100</v>
      </c>
    </row>
    <row r="71" spans="2:4" ht="15.75" customHeight="1" x14ac:dyDescent="0.25">
      <c r="B71" t="s">
        <v>90</v>
      </c>
    </row>
    <row r="72" spans="2:4" ht="15.75" customHeight="1" x14ac:dyDescent="0.25">
      <c r="B72" t="s">
        <v>91</v>
      </c>
    </row>
    <row r="73" spans="2:4" ht="15.75" customHeight="1" x14ac:dyDescent="0.25"/>
    <row r="74" spans="2:4" ht="15.75" customHeight="1" x14ac:dyDescent="0.25">
      <c r="B74" t="s">
        <v>92</v>
      </c>
      <c r="D74" t="s">
        <v>93</v>
      </c>
    </row>
    <row r="75" spans="2:4" ht="15.75" customHeight="1" x14ac:dyDescent="0.25">
      <c r="D75" t="s">
        <v>94</v>
      </c>
    </row>
    <row r="76" spans="2:4" ht="15.75" customHeight="1" x14ac:dyDescent="0.25"/>
    <row r="77" spans="2:4" ht="15.75" customHeight="1" x14ac:dyDescent="0.25">
      <c r="B77" t="s">
        <v>95</v>
      </c>
      <c r="C77" t="s">
        <v>102</v>
      </c>
    </row>
    <row r="78" spans="2:4" ht="15.75" customHeight="1" x14ac:dyDescent="0.25"/>
    <row r="79" spans="2:4" ht="15.75" customHeight="1" x14ac:dyDescent="0.25">
      <c r="B79" t="s">
        <v>96</v>
      </c>
      <c r="C79" t="s">
        <v>103</v>
      </c>
    </row>
    <row r="80" spans="2:4" ht="15.75" customHeight="1" x14ac:dyDescent="0.25"/>
    <row r="81" spans="2:2" ht="15.75" customHeight="1" x14ac:dyDescent="0.25">
      <c r="B81" t="s">
        <v>101</v>
      </c>
    </row>
    <row r="82" spans="2:2" ht="15.75" customHeight="1" x14ac:dyDescent="0.25"/>
    <row r="83" spans="2:2" ht="15.75" customHeight="1" x14ac:dyDescent="0.25"/>
    <row r="84" spans="2:2" ht="15.75" customHeight="1" x14ac:dyDescent="0.25"/>
    <row r="85" spans="2:2" ht="15.75" customHeight="1" x14ac:dyDescent="0.25"/>
    <row r="86" spans="2:2" ht="15.75" customHeight="1" x14ac:dyDescent="0.25">
      <c r="B86" t="s">
        <v>97</v>
      </c>
    </row>
    <row r="87" spans="2:2" ht="15.75" customHeight="1" x14ac:dyDescent="0.25"/>
    <row r="88" spans="2:2" ht="15.75" customHeight="1" x14ac:dyDescent="0.25"/>
    <row r="89" spans="2:2" ht="15.75" customHeight="1" x14ac:dyDescent="0.25">
      <c r="B89" t="s">
        <v>98</v>
      </c>
    </row>
    <row r="90" spans="2:2" ht="15.75" customHeight="1" x14ac:dyDescent="0.25"/>
    <row r="91" spans="2:2" ht="15.75" customHeight="1" x14ac:dyDescent="0.25"/>
    <row r="92" spans="2:2" ht="15.75" customHeight="1" x14ac:dyDescent="0.25">
      <c r="B92" t="s">
        <v>99</v>
      </c>
    </row>
    <row r="93" spans="2:2" ht="15.75" customHeight="1" x14ac:dyDescent="0.25"/>
    <row r="94" spans="2:2" ht="15.75" customHeight="1" x14ac:dyDescent="0.25"/>
    <row r="95" spans="2:2" ht="15.75" customHeight="1" x14ac:dyDescent="0.25"/>
    <row r="96" spans="2:2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A9:A13"/>
    <mergeCell ref="A1:D2"/>
    <mergeCell ref="G1:G3"/>
    <mergeCell ref="A6:A8"/>
    <mergeCell ref="F7:F8"/>
    <mergeCell ref="G7:G8"/>
    <mergeCell ref="A18:A26"/>
    <mergeCell ref="F19:F20"/>
    <mergeCell ref="G19:G20"/>
    <mergeCell ref="A27:A29"/>
    <mergeCell ref="F28:G28"/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count="20">
    <dataValidation type="list" allowBlank="1" showErrorMessage="1" sqref="C46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>
      <formula1>"Otros (Río,acequia,manantial,etc.),Pozo,Camión cisterna u otro similar,Pilón de uso público,Red pública"</formula1>
    </dataValidation>
    <dataValidation type="list" allowBlank="1" showErrorMessage="1" sqref="C37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>
      <formula1>"Tierra y otros,Madera (entablado),Parquet o madera pulida/Vinílico,pisopak o similar,Cemento,Loseta,Cerámico o similar"</formula1>
    </dataValidation>
    <dataValidation type="list" allowBlank="1" showErrorMessage="1" sqref="C28">
      <formula1>"No implementado,Implementado al 25%,Implementado al 55%,Implementado al 85%,Implementado al 100%"</formula1>
    </dataValidation>
    <dataValidation type="list" allowBlank="1" showErrorMessage="1" sqref="C26">
      <formula1>"No cuenta con servicio eléctrico,Inoperativo,Operativo sin puesta a tierra,Operativamente parcial con puesta a tierra,Operativamente completo"</formula1>
    </dataValidation>
    <dataValidation type="list" allowBlank="1" showErrorMessage="1" sqref="C29">
      <formula1>"No tiene certificado,Se ha solicitado inspección,Se realizó inspección,Certificado en proceso,Si tiene certificado"</formula1>
    </dataValidation>
    <dataValidation type="list" allowBlank="1" showErrorMessage="1" sqref="C23">
      <formula1>"Otro (Estera,cartón o plástico,etc),Madera,Adobe,tapial,quincha,piedra con barro cal/cemento,Ethernit o fibra de concreto,Ladrillo o concreto"</formula1>
    </dataValidation>
    <dataValidation type="list" allowBlank="1" showErrorMessage="1" sqref="C22">
      <formula1>"Mayores a 35 años,De 26 a 35 años,De 16 a 25 años,De 6 a 15 años,Menor o igual a 5 años"</formula1>
    </dataValidation>
    <dataValidation type="list" allowBlank="1" showErrorMessage="1" sqref="C24">
      <formula1>"Otros (Estera/cartón/plástico,paja,hoja de palmera,etc.),Caña con barro,Lata o latón,Madera y Calamina,Fibra de cemento y teja,Concreto armado"</formula1>
    </dataValidation>
    <dataValidation type="list" allowBlank="1" showErrorMessage="1" sqref="C9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>
      <formula1>"0 a 20 %,21 a 40 %,41 a 60 %,61 a 80 %,81 a 99 %"</formula1>
    </dataValidation>
    <dataValidation type="list" allowBlank="1" showErrorMessage="1" sqref="C10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</dc:creator>
  <cp:lastModifiedBy>Systentronick_PC</cp:lastModifiedBy>
  <cp:lastPrinted>2024-07-24T17:41:07Z</cp:lastPrinted>
  <dcterms:created xsi:type="dcterms:W3CDTF">2024-07-21T21:04:24Z</dcterms:created>
  <dcterms:modified xsi:type="dcterms:W3CDTF">2024-08-03T12:13:38Z</dcterms:modified>
</cp:coreProperties>
</file>