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5CF22A9-C909-49AB-9570-E2C62E3ECF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81029"/>
</workbook>
</file>

<file path=xl/calcChain.xml><?xml version="1.0" encoding="utf-8"?>
<calcChain xmlns="http://schemas.openxmlformats.org/spreadsheetml/2006/main">
  <c r="AF12" i="4" l="1"/>
  <c r="L7" i="8"/>
  <c r="F8" i="8"/>
  <c r="AA5" i="8"/>
  <c r="H102" i="8" l="1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137" i="8" l="1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G5" i="8" l="1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L11" i="4" l="1"/>
  <c r="B2" i="7" l="1"/>
  <c r="A138" i="8" l="1"/>
  <c r="C14" i="4"/>
  <c r="B14" i="4" s="1"/>
  <c r="C17" i="8" l="1"/>
  <c r="B17" i="8" s="1"/>
  <c r="C18" i="8"/>
  <c r="B18" i="8" s="1"/>
  <c r="C16" i="8"/>
  <c r="B16" i="8" s="1"/>
  <c r="C19" i="8"/>
  <c r="B19" i="8" s="1"/>
  <c r="C20" i="8"/>
  <c r="B20" i="8" s="1"/>
  <c r="C14" i="8"/>
  <c r="B14" i="8" s="1"/>
  <c r="C15" i="8"/>
  <c r="B15" i="8" s="1"/>
  <c r="C21" i="8"/>
  <c r="B21" i="8" s="1"/>
  <c r="C138" i="8"/>
  <c r="B138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K12" i="4" s="1"/>
  <c r="I12" i="4" l="1"/>
  <c r="AA12" i="4"/>
  <c r="AH13" i="4" s="1"/>
  <c r="V12" i="4"/>
  <c r="Y12" i="4"/>
  <c r="AB12" i="4"/>
  <c r="AI13" i="4" s="1"/>
  <c r="T12" i="4"/>
  <c r="W12" i="4"/>
  <c r="R12" i="4"/>
  <c r="Q12" i="4"/>
  <c r="P12" i="4"/>
  <c r="O12" i="4"/>
  <c r="N12" i="4"/>
  <c r="M12" i="4"/>
  <c r="L12" i="4"/>
  <c r="AC12" i="4"/>
  <c r="AJ13" i="4" s="1"/>
  <c r="X12" i="4"/>
  <c r="S12" i="4"/>
  <c r="Z12" i="4"/>
  <c r="AG13" i="4" s="1"/>
  <c r="J12" i="4"/>
  <c r="U12" i="4"/>
  <c r="AE12" i="4"/>
  <c r="AL13" i="4" s="1"/>
  <c r="AK12" i="8"/>
  <c r="AD12" i="4"/>
  <c r="AK13" i="4" s="1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U13" i="4"/>
  <c r="BJ13" i="5"/>
  <c r="W13" i="4"/>
  <c r="BL13" i="5"/>
  <c r="AD13" i="4"/>
  <c r="J13" i="4"/>
  <c r="AY13" i="5"/>
  <c r="BZ13" i="5"/>
  <c r="CB13" i="5"/>
  <c r="T22" i="8" l="1"/>
  <c r="P22" i="8"/>
  <c r="N22" i="8"/>
  <c r="M22" i="8"/>
  <c r="L22" i="8"/>
  <c r="R22" i="8"/>
  <c r="J22" i="8"/>
  <c r="P94" i="8"/>
  <c r="T94" i="8"/>
  <c r="N94" i="8"/>
  <c r="M94" i="8"/>
  <c r="L94" i="8"/>
  <c r="R94" i="8"/>
  <c r="J94" i="8"/>
  <c r="P100" i="8"/>
  <c r="T100" i="8"/>
  <c r="N100" i="8"/>
  <c r="M100" i="8"/>
  <c r="J100" i="8"/>
  <c r="R100" i="8"/>
  <c r="L100" i="8"/>
  <c r="P66" i="8"/>
  <c r="T66" i="8"/>
  <c r="N66" i="8"/>
  <c r="M66" i="8"/>
  <c r="R66" i="8"/>
  <c r="J66" i="8"/>
  <c r="L66" i="8"/>
  <c r="N23" i="8"/>
  <c r="T23" i="8"/>
  <c r="L23" i="8"/>
  <c r="P23" i="8"/>
  <c r="R23" i="8"/>
  <c r="J23" i="8"/>
  <c r="M23" i="8"/>
  <c r="N39" i="8"/>
  <c r="T39" i="8"/>
  <c r="P39" i="8"/>
  <c r="L39" i="8"/>
  <c r="R39" i="8"/>
  <c r="J39" i="8"/>
  <c r="M39" i="8"/>
  <c r="N55" i="8"/>
  <c r="T55" i="8"/>
  <c r="P55" i="8"/>
  <c r="L55" i="8"/>
  <c r="R55" i="8"/>
  <c r="J55" i="8"/>
  <c r="M55" i="8"/>
  <c r="N71" i="8"/>
  <c r="T71" i="8"/>
  <c r="P71" i="8"/>
  <c r="L71" i="8"/>
  <c r="R71" i="8"/>
  <c r="J71" i="8"/>
  <c r="M71" i="8"/>
  <c r="P90" i="8"/>
  <c r="T90" i="8"/>
  <c r="M90" i="8"/>
  <c r="N90" i="8"/>
  <c r="R90" i="8"/>
  <c r="J90" i="8"/>
  <c r="L90" i="8"/>
  <c r="P52" i="8"/>
  <c r="T52" i="8"/>
  <c r="N52" i="8"/>
  <c r="M52" i="8"/>
  <c r="J52" i="8"/>
  <c r="L52" i="8"/>
  <c r="R52" i="8"/>
  <c r="T81" i="8"/>
  <c r="P81" i="8"/>
  <c r="R81" i="8"/>
  <c r="N81" i="8"/>
  <c r="L81" i="8"/>
  <c r="J81" i="8"/>
  <c r="M81" i="8"/>
  <c r="P44" i="8"/>
  <c r="M44" i="8"/>
  <c r="T44" i="8"/>
  <c r="N44" i="8"/>
  <c r="J44" i="8"/>
  <c r="R44" i="8"/>
  <c r="L44" i="8"/>
  <c r="P72" i="8"/>
  <c r="M72" i="8"/>
  <c r="N72" i="8"/>
  <c r="T72" i="8"/>
  <c r="L72" i="8"/>
  <c r="J72" i="8"/>
  <c r="R72" i="8"/>
  <c r="T33" i="8"/>
  <c r="P33" i="8"/>
  <c r="R33" i="8"/>
  <c r="N33" i="8"/>
  <c r="L33" i="8"/>
  <c r="J33" i="8"/>
  <c r="M33" i="8"/>
  <c r="T49" i="8"/>
  <c r="P49" i="8"/>
  <c r="R49" i="8"/>
  <c r="N49" i="8"/>
  <c r="L49" i="8"/>
  <c r="J49" i="8"/>
  <c r="M49" i="8"/>
  <c r="T65" i="8"/>
  <c r="P65" i="8"/>
  <c r="R65" i="8"/>
  <c r="N65" i="8"/>
  <c r="L65" i="8"/>
  <c r="J65" i="8"/>
  <c r="M65" i="8"/>
  <c r="P82" i="8"/>
  <c r="T82" i="8"/>
  <c r="N82" i="8"/>
  <c r="M82" i="8"/>
  <c r="R82" i="8"/>
  <c r="J82" i="8"/>
  <c r="L82" i="8"/>
  <c r="N79" i="8"/>
  <c r="T79" i="8"/>
  <c r="L79" i="8"/>
  <c r="P79" i="8"/>
  <c r="R79" i="8"/>
  <c r="J79" i="8"/>
  <c r="M79" i="8"/>
  <c r="N95" i="8"/>
  <c r="T95" i="8"/>
  <c r="L95" i="8"/>
  <c r="P95" i="8"/>
  <c r="R95" i="8"/>
  <c r="M95" i="8"/>
  <c r="J95" i="8"/>
  <c r="P54" i="8"/>
  <c r="T54" i="8"/>
  <c r="N54" i="8"/>
  <c r="M54" i="8"/>
  <c r="L54" i="8"/>
  <c r="R54" i="8"/>
  <c r="J54" i="8"/>
  <c r="P42" i="8"/>
  <c r="T42" i="8"/>
  <c r="M42" i="8"/>
  <c r="N42" i="8"/>
  <c r="R42" i="8"/>
  <c r="J42" i="8"/>
  <c r="L42" i="8"/>
  <c r="P46" i="8"/>
  <c r="T46" i="8"/>
  <c r="N46" i="8"/>
  <c r="M46" i="8"/>
  <c r="L46" i="8"/>
  <c r="R46" i="8"/>
  <c r="J46" i="8"/>
  <c r="P84" i="8"/>
  <c r="T84" i="8"/>
  <c r="N84" i="8"/>
  <c r="M84" i="8"/>
  <c r="J84" i="8"/>
  <c r="R84" i="8"/>
  <c r="L84" i="8"/>
  <c r="N27" i="8"/>
  <c r="T27" i="8"/>
  <c r="L27" i="8"/>
  <c r="R27" i="8"/>
  <c r="P27" i="8"/>
  <c r="M27" i="8"/>
  <c r="J27" i="8"/>
  <c r="N43" i="8"/>
  <c r="T43" i="8"/>
  <c r="L43" i="8"/>
  <c r="R43" i="8"/>
  <c r="P43" i="8"/>
  <c r="M43" i="8"/>
  <c r="J43" i="8"/>
  <c r="N59" i="8"/>
  <c r="T59" i="8"/>
  <c r="L59" i="8"/>
  <c r="R59" i="8"/>
  <c r="P59" i="8"/>
  <c r="M59" i="8"/>
  <c r="J59" i="8"/>
  <c r="N75" i="8"/>
  <c r="T75" i="8"/>
  <c r="L75" i="8"/>
  <c r="R75" i="8"/>
  <c r="P75" i="8"/>
  <c r="J75" i="8"/>
  <c r="M75" i="8"/>
  <c r="P96" i="8"/>
  <c r="M96" i="8"/>
  <c r="T96" i="8"/>
  <c r="N96" i="8"/>
  <c r="L96" i="8"/>
  <c r="J96" i="8"/>
  <c r="R96" i="8"/>
  <c r="P60" i="8"/>
  <c r="M60" i="8"/>
  <c r="T60" i="8"/>
  <c r="N60" i="8"/>
  <c r="J60" i="8"/>
  <c r="R60" i="8"/>
  <c r="L60" i="8"/>
  <c r="P86" i="8"/>
  <c r="T86" i="8"/>
  <c r="N86" i="8"/>
  <c r="M86" i="8"/>
  <c r="L86" i="8"/>
  <c r="R86" i="8"/>
  <c r="J86" i="8"/>
  <c r="P24" i="8"/>
  <c r="M24" i="8"/>
  <c r="N24" i="8"/>
  <c r="T24" i="8"/>
  <c r="L24" i="8"/>
  <c r="J24" i="8"/>
  <c r="R24" i="8"/>
  <c r="P48" i="8"/>
  <c r="M48" i="8"/>
  <c r="T48" i="8"/>
  <c r="N48" i="8"/>
  <c r="L48" i="8"/>
  <c r="J48" i="8"/>
  <c r="R48" i="8"/>
  <c r="T37" i="8"/>
  <c r="P37" i="8"/>
  <c r="R37" i="8"/>
  <c r="L37" i="8"/>
  <c r="N37" i="8"/>
  <c r="M37" i="8"/>
  <c r="J37" i="8"/>
  <c r="T53" i="8"/>
  <c r="P53" i="8"/>
  <c r="R53" i="8"/>
  <c r="L53" i="8"/>
  <c r="N53" i="8"/>
  <c r="M53" i="8"/>
  <c r="J53" i="8"/>
  <c r="T69" i="8"/>
  <c r="P69" i="8"/>
  <c r="R69" i="8"/>
  <c r="L69" i="8"/>
  <c r="N69" i="8"/>
  <c r="M69" i="8"/>
  <c r="J69" i="8"/>
  <c r="P88" i="8"/>
  <c r="M88" i="8"/>
  <c r="N88" i="8"/>
  <c r="T88" i="8"/>
  <c r="L88" i="8"/>
  <c r="J88" i="8"/>
  <c r="R88" i="8"/>
  <c r="N83" i="8"/>
  <c r="T83" i="8"/>
  <c r="L83" i="8"/>
  <c r="P83" i="8"/>
  <c r="R83" i="8"/>
  <c r="J83" i="8"/>
  <c r="M83" i="8"/>
  <c r="N99" i="8"/>
  <c r="T99" i="8"/>
  <c r="L99" i="8"/>
  <c r="P99" i="8"/>
  <c r="R99" i="8"/>
  <c r="J99" i="8"/>
  <c r="M99" i="8"/>
  <c r="P70" i="8"/>
  <c r="T70" i="8"/>
  <c r="N70" i="8"/>
  <c r="M70" i="8"/>
  <c r="L70" i="8"/>
  <c r="R70" i="8"/>
  <c r="J70" i="8"/>
  <c r="P74" i="8"/>
  <c r="T74" i="8"/>
  <c r="M74" i="8"/>
  <c r="N74" i="8"/>
  <c r="R74" i="8"/>
  <c r="J74" i="8"/>
  <c r="L74" i="8"/>
  <c r="P38" i="8"/>
  <c r="T38" i="8"/>
  <c r="N38" i="8"/>
  <c r="M38" i="8"/>
  <c r="L38" i="8"/>
  <c r="R38" i="8"/>
  <c r="J38" i="8"/>
  <c r="T26" i="8"/>
  <c r="P26" i="8"/>
  <c r="M26" i="8"/>
  <c r="N26" i="8"/>
  <c r="R26" i="8"/>
  <c r="J26" i="8"/>
  <c r="L26" i="8"/>
  <c r="P62" i="8"/>
  <c r="T62" i="8"/>
  <c r="N62" i="8"/>
  <c r="M62" i="8"/>
  <c r="L62" i="8"/>
  <c r="R62" i="8"/>
  <c r="J62" i="8"/>
  <c r="P34" i="8"/>
  <c r="T34" i="8"/>
  <c r="N34" i="8"/>
  <c r="M34" i="8"/>
  <c r="R34" i="8"/>
  <c r="J34" i="8"/>
  <c r="L34" i="8"/>
  <c r="N31" i="8"/>
  <c r="T31" i="8"/>
  <c r="L31" i="8"/>
  <c r="P31" i="8"/>
  <c r="R31" i="8"/>
  <c r="J31" i="8"/>
  <c r="M31" i="8"/>
  <c r="N47" i="8"/>
  <c r="T47" i="8"/>
  <c r="L47" i="8"/>
  <c r="P47" i="8"/>
  <c r="R47" i="8"/>
  <c r="J47" i="8"/>
  <c r="M47" i="8"/>
  <c r="N63" i="8"/>
  <c r="T63" i="8"/>
  <c r="L63" i="8"/>
  <c r="P63" i="8"/>
  <c r="R63" i="8"/>
  <c r="J63" i="8"/>
  <c r="M63" i="8"/>
  <c r="P80" i="8"/>
  <c r="M80" i="8"/>
  <c r="T80" i="8"/>
  <c r="N80" i="8"/>
  <c r="L80" i="8"/>
  <c r="J80" i="8"/>
  <c r="R80" i="8"/>
  <c r="T101" i="8"/>
  <c r="P101" i="8"/>
  <c r="R101" i="8"/>
  <c r="L101" i="8"/>
  <c r="N101" i="8"/>
  <c r="M101" i="8"/>
  <c r="J101" i="8"/>
  <c r="P32" i="8"/>
  <c r="M32" i="8"/>
  <c r="T32" i="8"/>
  <c r="N32" i="8"/>
  <c r="L32" i="8"/>
  <c r="J32" i="8"/>
  <c r="R32" i="8"/>
  <c r="P68" i="8"/>
  <c r="T68" i="8"/>
  <c r="N68" i="8"/>
  <c r="M68" i="8"/>
  <c r="J68" i="8"/>
  <c r="L68" i="8"/>
  <c r="R68" i="8"/>
  <c r="P92" i="8"/>
  <c r="M92" i="8"/>
  <c r="T92" i="8"/>
  <c r="N92" i="8"/>
  <c r="J92" i="8"/>
  <c r="L92" i="8"/>
  <c r="R92" i="8"/>
  <c r="P28" i="8"/>
  <c r="M28" i="8"/>
  <c r="T28" i="8"/>
  <c r="N28" i="8"/>
  <c r="J28" i="8"/>
  <c r="L28" i="8"/>
  <c r="R28" i="8"/>
  <c r="P56" i="8"/>
  <c r="M56" i="8"/>
  <c r="N56" i="8"/>
  <c r="T56" i="8"/>
  <c r="L56" i="8"/>
  <c r="J56" i="8"/>
  <c r="R56" i="8"/>
  <c r="T25" i="8"/>
  <c r="P25" i="8"/>
  <c r="N25" i="8"/>
  <c r="R25" i="8"/>
  <c r="L25" i="8"/>
  <c r="J25" i="8"/>
  <c r="M25" i="8"/>
  <c r="T41" i="8"/>
  <c r="P41" i="8"/>
  <c r="N41" i="8"/>
  <c r="R41" i="8"/>
  <c r="L41" i="8"/>
  <c r="J41" i="8"/>
  <c r="M41" i="8"/>
  <c r="T57" i="8"/>
  <c r="P57" i="8"/>
  <c r="N57" i="8"/>
  <c r="R57" i="8"/>
  <c r="L57" i="8"/>
  <c r="J57" i="8"/>
  <c r="M57" i="8"/>
  <c r="T73" i="8"/>
  <c r="P73" i="8"/>
  <c r="N73" i="8"/>
  <c r="R73" i="8"/>
  <c r="L73" i="8"/>
  <c r="J73" i="8"/>
  <c r="M73" i="8"/>
  <c r="T93" i="8"/>
  <c r="P93" i="8"/>
  <c r="R93" i="8"/>
  <c r="N93" i="8"/>
  <c r="L93" i="8"/>
  <c r="M93" i="8"/>
  <c r="J93" i="8"/>
  <c r="N87" i="8"/>
  <c r="T87" i="8"/>
  <c r="P87" i="8"/>
  <c r="L87" i="8"/>
  <c r="R87" i="8"/>
  <c r="M87" i="8"/>
  <c r="J87" i="8"/>
  <c r="P102" i="8"/>
  <c r="T102" i="8"/>
  <c r="N102" i="8"/>
  <c r="M102" i="8"/>
  <c r="L102" i="8"/>
  <c r="R102" i="8"/>
  <c r="J102" i="8"/>
  <c r="P30" i="8"/>
  <c r="T30" i="8"/>
  <c r="N30" i="8"/>
  <c r="M30" i="8"/>
  <c r="L30" i="8"/>
  <c r="R30" i="8"/>
  <c r="J30" i="8"/>
  <c r="T89" i="8"/>
  <c r="P89" i="8"/>
  <c r="N89" i="8"/>
  <c r="R89" i="8"/>
  <c r="L89" i="8"/>
  <c r="J89" i="8"/>
  <c r="M89" i="8"/>
  <c r="P58" i="8"/>
  <c r="T58" i="8"/>
  <c r="M58" i="8"/>
  <c r="N58" i="8"/>
  <c r="R58" i="8"/>
  <c r="J58" i="8"/>
  <c r="L58" i="8"/>
  <c r="P78" i="8"/>
  <c r="T78" i="8"/>
  <c r="N78" i="8"/>
  <c r="M78" i="8"/>
  <c r="L78" i="8"/>
  <c r="R78" i="8"/>
  <c r="J78" i="8"/>
  <c r="P50" i="8"/>
  <c r="T50" i="8"/>
  <c r="N50" i="8"/>
  <c r="M50" i="8"/>
  <c r="R50" i="8"/>
  <c r="J50" i="8"/>
  <c r="L50" i="8"/>
  <c r="N35" i="8"/>
  <c r="T35" i="8"/>
  <c r="L35" i="8"/>
  <c r="P35" i="8"/>
  <c r="R35" i="8"/>
  <c r="M35" i="8"/>
  <c r="J35" i="8"/>
  <c r="N51" i="8"/>
  <c r="T51" i="8"/>
  <c r="L51" i="8"/>
  <c r="P51" i="8"/>
  <c r="R51" i="8"/>
  <c r="M51" i="8"/>
  <c r="J51" i="8"/>
  <c r="N67" i="8"/>
  <c r="T67" i="8"/>
  <c r="L67" i="8"/>
  <c r="P67" i="8"/>
  <c r="R67" i="8"/>
  <c r="M67" i="8"/>
  <c r="J67" i="8"/>
  <c r="T85" i="8"/>
  <c r="P85" i="8"/>
  <c r="R85" i="8"/>
  <c r="L85" i="8"/>
  <c r="N85" i="8"/>
  <c r="M85" i="8"/>
  <c r="J85" i="8"/>
  <c r="P40" i="8"/>
  <c r="M40" i="8"/>
  <c r="N40" i="8"/>
  <c r="T40" i="8"/>
  <c r="L40" i="8"/>
  <c r="J40" i="8"/>
  <c r="R40" i="8"/>
  <c r="P76" i="8"/>
  <c r="M76" i="8"/>
  <c r="T76" i="8"/>
  <c r="N76" i="8"/>
  <c r="J76" i="8"/>
  <c r="R76" i="8"/>
  <c r="L76" i="8"/>
  <c r="T97" i="8"/>
  <c r="P97" i="8"/>
  <c r="R97" i="8"/>
  <c r="N97" i="8"/>
  <c r="L97" i="8"/>
  <c r="J97" i="8"/>
  <c r="M97" i="8"/>
  <c r="P36" i="8"/>
  <c r="T36" i="8"/>
  <c r="N36" i="8"/>
  <c r="M36" i="8"/>
  <c r="J36" i="8"/>
  <c r="L36" i="8"/>
  <c r="R36" i="8"/>
  <c r="P64" i="8"/>
  <c r="M64" i="8"/>
  <c r="T64" i="8"/>
  <c r="N64" i="8"/>
  <c r="L64" i="8"/>
  <c r="J64" i="8"/>
  <c r="R64" i="8"/>
  <c r="T29" i="8"/>
  <c r="P29" i="8"/>
  <c r="R29" i="8"/>
  <c r="N29" i="8"/>
  <c r="L29" i="8"/>
  <c r="M29" i="8"/>
  <c r="J29" i="8"/>
  <c r="T45" i="8"/>
  <c r="P45" i="8"/>
  <c r="R45" i="8"/>
  <c r="N45" i="8"/>
  <c r="L45" i="8"/>
  <c r="M45" i="8"/>
  <c r="J45" i="8"/>
  <c r="T61" i="8"/>
  <c r="P61" i="8"/>
  <c r="R61" i="8"/>
  <c r="N61" i="8"/>
  <c r="L61" i="8"/>
  <c r="M61" i="8"/>
  <c r="J61" i="8"/>
  <c r="T77" i="8"/>
  <c r="P77" i="8"/>
  <c r="R77" i="8"/>
  <c r="N77" i="8"/>
  <c r="L77" i="8"/>
  <c r="M77" i="8"/>
  <c r="J77" i="8"/>
  <c r="P98" i="8"/>
  <c r="T98" i="8"/>
  <c r="N98" i="8"/>
  <c r="M98" i="8"/>
  <c r="R98" i="8"/>
  <c r="J98" i="8"/>
  <c r="L98" i="8"/>
  <c r="N91" i="8"/>
  <c r="T91" i="8"/>
  <c r="L91" i="8"/>
  <c r="R91" i="8"/>
  <c r="P91" i="8"/>
  <c r="J91" i="8"/>
  <c r="M91" i="8"/>
  <c r="P14" i="8"/>
  <c r="N14" i="8"/>
  <c r="R14" i="8"/>
  <c r="T14" i="8"/>
  <c r="M14" i="8"/>
  <c r="L14" i="8"/>
  <c r="J14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7" i="8" l="1"/>
  <c r="AK134" i="8"/>
  <c r="AK133" i="8"/>
  <c r="AK125" i="8"/>
  <c r="AK21" i="8"/>
  <c r="AK116" i="8"/>
  <c r="AK67" i="8"/>
  <c r="AK70" i="8"/>
  <c r="AK68" i="8"/>
  <c r="AK135" i="8"/>
  <c r="AK119" i="8"/>
  <c r="AK124" i="8"/>
  <c r="AK132" i="8"/>
  <c r="AK43" i="8"/>
  <c r="AK27" i="8"/>
  <c r="AK50" i="8"/>
  <c r="AK130" i="8"/>
  <c r="AK58" i="8"/>
  <c r="AK29" i="8"/>
  <c r="AK39" i="8"/>
  <c r="AK61" i="8"/>
  <c r="AK45" i="8"/>
  <c r="AK51" i="8"/>
  <c r="AK35" i="8"/>
  <c r="AK62" i="8"/>
  <c r="AK60" i="8"/>
  <c r="AK36" i="8"/>
  <c r="AK47" i="8"/>
  <c r="AK31" i="8"/>
  <c r="AK54" i="8"/>
  <c r="AK46" i="8"/>
  <c r="AK44" i="8"/>
  <c r="AK55" i="8"/>
  <c r="AK100" i="8"/>
  <c r="AK76" i="8"/>
  <c r="AK77" i="8"/>
  <c r="AK92" i="8"/>
  <c r="AK83" i="8"/>
  <c r="AK86" i="8"/>
  <c r="AK94" i="8"/>
  <c r="AK93" i="8"/>
  <c r="AK99" i="8"/>
  <c r="AK84" i="8"/>
  <c r="AK109" i="8"/>
  <c r="AK110" i="8"/>
  <c r="AK111" i="8"/>
  <c r="AK78" i="8"/>
  <c r="AK115" i="8"/>
  <c r="AK118" i="8"/>
  <c r="AK101" i="8"/>
  <c r="AK85" i="8"/>
  <c r="AK69" i="8"/>
  <c r="AK53" i="8"/>
  <c r="AK37" i="8"/>
  <c r="AK108" i="8"/>
  <c r="AK52" i="8"/>
  <c r="AK28" i="8"/>
  <c r="AK117" i="8"/>
  <c r="AK113" i="8"/>
  <c r="AK97" i="8"/>
  <c r="AK81" i="8"/>
  <c r="AK65" i="8"/>
  <c r="AK49" i="8"/>
  <c r="AK33" i="8"/>
  <c r="AK121" i="8"/>
  <c r="AK103" i="8"/>
  <c r="AK87" i="8"/>
  <c r="AK71" i="8"/>
  <c r="AK22" i="8"/>
  <c r="AK114" i="8"/>
  <c r="AK34" i="8"/>
  <c r="AK66" i="8"/>
  <c r="AK26" i="8"/>
  <c r="AK138" i="8"/>
  <c r="AK123" i="8"/>
  <c r="AK129" i="8"/>
  <c r="AK137" i="8"/>
  <c r="AK98" i="8"/>
  <c r="AK74" i="8"/>
  <c r="AK106" i="8"/>
  <c r="AK18" i="8"/>
  <c r="AK105" i="8"/>
  <c r="AK89" i="8"/>
  <c r="AK73" i="8"/>
  <c r="AK57" i="8"/>
  <c r="AK41" i="8"/>
  <c r="AK25" i="8"/>
  <c r="AK17" i="8"/>
  <c r="AK122" i="8"/>
  <c r="AK95" i="8"/>
  <c r="AK79" i="8"/>
  <c r="AK63" i="8"/>
  <c r="AK82" i="8"/>
  <c r="AK42" i="8"/>
  <c r="AK90" i="8"/>
  <c r="AK131" i="8"/>
  <c r="AK126" i="8"/>
  <c r="AK107" i="8"/>
  <c r="AK91" i="8"/>
  <c r="AK75" i="8"/>
  <c r="AK59" i="8"/>
  <c r="AK102" i="8"/>
  <c r="AK38" i="8"/>
  <c r="AK30" i="8"/>
  <c r="AK72" i="8"/>
  <c r="AK20" i="8"/>
  <c r="AK112" i="8"/>
  <c r="AK32" i="8"/>
  <c r="AK64" i="8"/>
  <c r="AK40" i="8"/>
  <c r="AK16" i="8"/>
  <c r="AK128" i="8"/>
  <c r="AK104" i="8"/>
  <c r="AK24" i="8"/>
  <c r="AK96" i="8"/>
  <c r="AK56" i="8"/>
  <c r="AK120" i="8"/>
  <c r="AK80" i="8"/>
  <c r="AK88" i="8"/>
  <c r="AK48" i="8"/>
  <c r="AK136" i="8"/>
  <c r="AK23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23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21" i="4" l="1"/>
  <c r="A19" i="8"/>
  <c r="A22" i="4" l="1"/>
  <c r="A20" i="8"/>
  <c r="A21" i="8" l="1"/>
</calcChain>
</file>

<file path=xl/sharedStrings.xml><?xml version="1.0" encoding="utf-8"?>
<sst xmlns="http://schemas.openxmlformats.org/spreadsheetml/2006/main" count="1779" uniqueCount="949">
  <si>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</si>
  <si>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</si>
  <si>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</si>
  <si>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</si>
  <si>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</si>
  <si>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</si>
  <si>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</si>
  <si>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</si>
  <si>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</si>
  <si>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</si>
  <si>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</si>
  <si>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</si>
  <si>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</si>
  <si>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</si>
  <si>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</si>
  <si>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</si>
  <si>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</si>
  <si>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</si>
  <si>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</si>
  <si>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</si>
  <si>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</si>
  <si>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</si>
  <si>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</si>
  <si>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</si>
  <si>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</si>
  <si>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</si>
  <si>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</si>
  <si>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</si>
  <si>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</si>
  <si>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</si>
  <si>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</si>
  <si>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</si>
  <si>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</si>
  <si>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</si>
  <si>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</si>
  <si>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</si>
  <si>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</si>
  <si>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</si>
  <si>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</si>
  <si>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</si>
  <si>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</si>
  <si>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</si>
  <si>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</si>
  <si>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</si>
  <si>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</si>
  <si>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</si>
  <si>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</si>
  <si>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</si>
  <si>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</si>
  <si>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</si>
  <si>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</si>
  <si>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</si>
  <si>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</si>
  <si>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</si>
  <si>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</si>
  <si>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</si>
  <si>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</si>
  <si>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</si>
  <si>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</si>
  <si>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</si>
  <si>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</si>
  <si>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</si>
  <si>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</si>
  <si>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</si>
  <si>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</si>
  <si>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</si>
  <si>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</si>
  <si>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</si>
  <si>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</si>
  <si>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</si>
  <si>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</si>
  <si>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</si>
  <si>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</si>
  <si>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</si>
  <si>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</si>
  <si>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</si>
  <si>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</si>
  <si>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</si>
  <si>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</si>
  <si>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</si>
  <si>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</si>
  <si>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</si>
  <si>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</si>
  <si>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</si>
  <si>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</si>
  <si>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</si>
  <si>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</si>
  <si>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</si>
  <si>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</si>
  <si>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</si>
  <si>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</si>
  <si>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</si>
  <si>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</si>
  <si>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</si>
  <si>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</si>
  <si>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</si>
  <si>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</si>
  <si>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</si>
  <si>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</si>
  <si>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</si>
  <si>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</si>
  <si>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</si>
  <si>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</si>
  <si>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</si>
  <si>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</si>
  <si>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</si>
  <si>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</si>
  <si>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</si>
  <si>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</si>
  <si>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</si>
  <si>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</si>
  <si>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</si>
  <si>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</si>
  <si>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</si>
  <si>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</si>
  <si>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</si>
  <si>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</si>
  <si>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</si>
  <si>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</si>
  <si>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</si>
  <si>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</si>
  <si>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</si>
  <si>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</si>
  <si>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</si>
  <si>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</si>
  <si>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</si>
  <si>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</si>
  <si>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</si>
  <si>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</si>
  <si>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</si>
  <si>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</si>
  <si>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</si>
  <si>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</si>
  <si>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</si>
  <si>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</si>
  <si>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</si>
  <si>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</si>
  <si>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</si>
  <si>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</si>
  <si>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</si>
  <si>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</si>
  <si>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</si>
  <si>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</si>
  <si>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</si>
  <si>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</si>
  <si>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</si>
  <si>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</si>
  <si>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</si>
  <si>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</si>
  <si>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</si>
  <si>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</si>
  <si>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</si>
  <si>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</si>
  <si>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</si>
  <si>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</si>
  <si>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</si>
  <si>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</si>
  <si>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</si>
  <si>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</si>
  <si>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</si>
  <si>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</si>
  <si>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</si>
  <si>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</si>
  <si>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</si>
  <si>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</si>
  <si>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</si>
  <si>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</si>
  <si>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</si>
  <si>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</si>
  <si>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</si>
  <si>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</si>
  <si>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</si>
  <si>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</si>
  <si>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</si>
  <si>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</si>
  <si>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</si>
  <si>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</si>
  <si>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</si>
  <si>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</si>
  <si>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</si>
  <si>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</si>
  <si>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</si>
  <si>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</si>
  <si>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</si>
  <si>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</si>
  <si>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</si>
  <si>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</si>
  <si>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</si>
  <si>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</si>
  <si>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</si>
  <si>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</si>
  <si>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</si>
  <si>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</si>
  <si>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</si>
  <si>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</si>
  <si>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</si>
  <si>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</si>
  <si>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</si>
  <si>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</si>
  <si>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</si>
  <si>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</si>
  <si>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</si>
  <si>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</si>
  <si>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</si>
  <si>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</si>
  <si>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</si>
  <si>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</si>
  <si>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</si>
  <si>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</si>
  <si>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</si>
  <si>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</si>
  <si>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</si>
  <si>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</si>
  <si>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</si>
  <si>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</si>
  <si>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</si>
  <si>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</si>
  <si>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</si>
  <si>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</si>
  <si>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</si>
  <si>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</si>
  <si>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</si>
  <si>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</si>
  <si>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</si>
  <si>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</si>
  <si>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</si>
  <si>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</si>
  <si>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</si>
  <si>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</si>
  <si>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</si>
  <si>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</si>
  <si>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</si>
  <si>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</si>
  <si>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</si>
  <si>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</si>
  <si>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</si>
  <si>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</si>
  <si>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</si>
  <si>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</si>
  <si>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</si>
  <si>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</si>
  <si>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</si>
  <si>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</si>
  <si>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</si>
  <si>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</si>
  <si>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</si>
  <si>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</si>
  <si>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</si>
  <si>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</si>
  <si>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</si>
  <si>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</si>
  <si>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</si>
  <si>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</si>
  <si>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</si>
  <si>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</si>
  <si>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</si>
  <si>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</si>
  <si>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</si>
  <si>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</si>
  <si>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</si>
  <si>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</si>
  <si>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</si>
  <si>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</si>
  <si>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</si>
  <si>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</si>
  <si>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</si>
  <si>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</si>
  <si>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</si>
  <si>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</si>
  <si>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</si>
  <si>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</si>
  <si>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</si>
  <si>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</si>
  <si>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</si>
  <si>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</si>
  <si>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</si>
  <si>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</si>
  <si>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</si>
  <si>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</si>
  <si>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</si>
  <si>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</si>
  <si>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</si>
  <si>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</si>
  <si>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</si>
  <si>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</si>
  <si>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</si>
  <si>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</si>
  <si>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</si>
  <si>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</si>
  <si>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</si>
  <si>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</si>
  <si>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</si>
  <si>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</si>
  <si>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</si>
  <si>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</si>
  <si>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</si>
  <si>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</si>
  <si>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</si>
  <si>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</si>
  <si>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</si>
  <si>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</si>
  <si>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</si>
  <si>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</si>
  <si>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</si>
  <si>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</si>
  <si>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</si>
  <si>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</si>
  <si>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</si>
  <si>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</si>
  <si>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</si>
  <si>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</si>
  <si>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</si>
  <si>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</si>
  <si>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</si>
  <si>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</si>
  <si>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</si>
  <si>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</si>
  <si>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</si>
  <si>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</si>
  <si>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</si>
  <si>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</si>
  <si>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</si>
  <si>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</si>
  <si>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</si>
  <si>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</si>
  <si>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</si>
  <si>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</si>
  <si>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</si>
  <si>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</si>
  <si>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</si>
  <si>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</si>
  <si>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</si>
  <si>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</si>
  <si>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</si>
  <si>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</si>
  <si>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</si>
  <si>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</si>
  <si>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</si>
  <si>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</si>
  <si>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</si>
  <si>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</si>
  <si>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</si>
  <si>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</si>
  <si>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</si>
  <si>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</si>
  <si>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</si>
  <si>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</si>
  <si>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</si>
  <si>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</si>
  <si>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</si>
  <si>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</si>
  <si>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</si>
  <si>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</si>
  <si>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</si>
  <si>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</si>
  <si>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</si>
  <si>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</si>
  <si>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</si>
  <si>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</si>
  <si>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</si>
  <si>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</si>
  <si>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</si>
  <si>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</si>
  <si>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</si>
  <si>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</si>
  <si>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</si>
  <si>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</si>
  <si>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</si>
  <si>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</si>
  <si>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</si>
  <si>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</si>
  <si>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</si>
  <si>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</si>
  <si>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</si>
  <si>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</si>
  <si>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</si>
  <si>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</si>
  <si>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</si>
  <si>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</si>
  <si>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</si>
  <si>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</si>
  <si>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</si>
  <si>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</si>
  <si>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</si>
  <si>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</si>
  <si>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</si>
  <si>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</si>
  <si>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</si>
  <si>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</si>
  <si>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</si>
  <si>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</si>
  <si>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</si>
  <si>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</si>
  <si>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</si>
  <si>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</si>
  <si>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</si>
  <si>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</si>
  <si>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</si>
  <si>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</si>
  <si>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</si>
  <si>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</si>
  <si>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</si>
  <si>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</si>
  <si>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</si>
  <si>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</si>
  <si>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</si>
  <si>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</si>
  <si>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</si>
  <si>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</si>
  <si>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</si>
  <si>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</si>
  <si>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</si>
  <si>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</si>
  <si>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</si>
  <si>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</si>
  <si>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</si>
  <si>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</si>
  <si>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</si>
  <si>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</si>
  <si>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</si>
  <si>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</si>
  <si>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</si>
  <si>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</si>
  <si>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</si>
  <si>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</si>
  <si>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</si>
  <si>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</si>
  <si>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</si>
  <si>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</si>
  <si>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</si>
  <si>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</si>
  <si>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</si>
  <si>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</si>
  <si>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</si>
  <si>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</si>
  <si>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</si>
  <si>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</si>
  <si>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</si>
  <si>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</si>
  <si>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</si>
  <si>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</si>
  <si>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</si>
  <si>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</si>
  <si>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</si>
  <si>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</si>
  <si>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</si>
  <si>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</si>
  <si>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</si>
  <si>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</si>
  <si>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</si>
  <si>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</si>
  <si>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</si>
  <si>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</si>
  <si>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</si>
  <si>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</si>
  <si>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</si>
  <si>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</si>
  <si>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</si>
  <si>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</si>
  <si>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</si>
  <si>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</si>
  <si>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</si>
  <si>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</si>
  <si>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</si>
  <si>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</si>
  <si>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</si>
  <si>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</si>
  <si>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</si>
  <si>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</si>
  <si>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</si>
  <si>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</si>
  <si>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</si>
  <si>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</si>
  <si>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</si>
  <si>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</si>
  <si>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</si>
  <si>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</si>
  <si>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</si>
  <si>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</si>
  <si>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</si>
  <si>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</si>
  <si>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</si>
  <si>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</si>
  <si>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</si>
  <si>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</si>
  <si>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</si>
  <si>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</si>
  <si>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</si>
  <si>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</si>
  <si>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</si>
  <si>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</si>
  <si>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</si>
  <si>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</si>
  <si>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</si>
  <si>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</si>
  <si>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</si>
  <si>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</si>
  <si>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</si>
  <si>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</si>
  <si>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</si>
  <si>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</si>
  <si>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</si>
  <si>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</si>
  <si>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</si>
  <si>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</si>
  <si>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</si>
  <si>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</si>
  <si>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</si>
  <si>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</si>
  <si>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</si>
  <si>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</si>
  <si>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</si>
  <si>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</si>
  <si>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</si>
  <si>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</si>
  <si>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</si>
  <si>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</si>
  <si>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</si>
  <si>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</si>
  <si>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</si>
  <si>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</si>
  <si>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</si>
  <si>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</si>
  <si>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</si>
  <si>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</si>
  <si>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</si>
  <si>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</si>
  <si>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</si>
  <si>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</si>
  <si>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</si>
  <si>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</si>
  <si>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</si>
  <si>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</si>
  <si>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</si>
  <si>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</si>
  <si>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</si>
  <si>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</si>
  <si>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</si>
  <si>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</si>
  <si>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</si>
  <si>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</si>
  <si>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</si>
  <si>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</si>
  <si>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</si>
  <si>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</si>
  <si>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</si>
  <si>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</si>
  <si>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</si>
  <si>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</si>
  <si>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</si>
  <si>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</si>
  <si>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</si>
  <si>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</si>
  <si>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</si>
  <si>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</si>
  <si>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</si>
  <si>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</si>
  <si>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</si>
  <si>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</si>
  <si>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</si>
  <si>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</si>
  <si>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</si>
  <si>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</si>
  <si>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</si>
  <si>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</si>
  <si>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</si>
  <si>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</si>
  <si>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</si>
  <si>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</si>
  <si>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</si>
  <si>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</si>
  <si>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</si>
  <si>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</si>
  <si>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</si>
  <si>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</si>
  <si>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</si>
  <si>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</si>
  <si>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</si>
  <si>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</si>
  <si>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</si>
  <si>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</si>
  <si>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</si>
  <si>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</si>
  <si>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</si>
  <si>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</si>
  <si>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</si>
  <si>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</si>
  <si>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</si>
  <si>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</si>
  <si>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</si>
  <si>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</si>
  <si>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</si>
  <si>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</si>
  <si>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</si>
  <si>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</si>
  <si>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</si>
  <si>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</si>
  <si>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</si>
  <si>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</si>
  <si>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</si>
  <si>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</si>
  <si>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</si>
  <si>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</si>
  <si>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</si>
  <si>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</si>
  <si>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</si>
  <si>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</si>
  <si>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</si>
  <si>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</si>
  <si>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</si>
  <si>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</si>
  <si>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</si>
  <si>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</si>
  <si>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</si>
  <si>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</si>
  <si>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</si>
  <si>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</si>
  <si>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</si>
  <si>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</si>
  <si>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</si>
  <si>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</si>
  <si>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</si>
  <si>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</si>
  <si>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</si>
  <si>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</si>
  <si>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</si>
  <si>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</si>
  <si>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</si>
  <si>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</si>
  <si>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</si>
  <si>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</si>
  <si>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</si>
  <si>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</si>
  <si>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</si>
  <si>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</si>
  <si>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</si>
  <si>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</si>
  <si>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</si>
  <si>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</si>
  <si>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</si>
  <si>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</si>
  <si>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</si>
  <si>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</si>
  <si>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</si>
  <si>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</si>
  <si>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</si>
  <si>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</si>
  <si>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</si>
  <si>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</si>
  <si>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</si>
  <si>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</si>
  <si>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</si>
  <si>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</si>
  <si>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</si>
  <si>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</si>
  <si>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</si>
  <si>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</si>
  <si>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</si>
  <si>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</si>
  <si>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</si>
  <si>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</si>
  <si>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</si>
  <si>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</si>
  <si>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</si>
  <si>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</si>
  <si>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</si>
  <si>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</si>
  <si>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</si>
  <si>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</si>
  <si>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</si>
  <si>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</si>
  <si>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</si>
  <si>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</si>
  <si>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</si>
  <si>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</si>
  <si>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</si>
  <si>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</si>
  <si>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</si>
  <si>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</si>
  <si>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</si>
  <si>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</si>
  <si>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</si>
  <si>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</si>
  <si>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</si>
  <si>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</si>
  <si>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</si>
  <si>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</si>
  <si>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</si>
  <si>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</si>
  <si>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</si>
  <si>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</si>
  <si>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</si>
  <si>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</si>
  <si>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</si>
  <si>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</si>
  <si>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</si>
  <si>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</si>
  <si>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</si>
  <si>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</si>
  <si>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</si>
  <si>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</si>
  <si>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</si>
  <si>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</si>
  <si>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</si>
  <si>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</si>
  <si>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</si>
  <si>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</si>
  <si>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</si>
  <si>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</si>
  <si>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</si>
  <si>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</si>
  <si>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</si>
  <si>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</si>
  <si>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</si>
  <si>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</si>
  <si>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</si>
  <si>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</si>
  <si>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</si>
  <si>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</si>
  <si>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</si>
  <si>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</si>
  <si>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</si>
  <si>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</si>
  <si>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</si>
  <si>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</si>
  <si>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</si>
  <si>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</si>
  <si>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</si>
  <si>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</si>
  <si>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</si>
  <si>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</si>
  <si>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</si>
  <si>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</si>
  <si>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</si>
  <si>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</si>
  <si>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</si>
  <si>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</si>
  <si>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</si>
  <si>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</si>
  <si>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</si>
  <si>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</si>
  <si>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</si>
  <si>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</si>
  <si>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</si>
  <si>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</si>
  <si>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</si>
  <si>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</si>
  <si>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</si>
  <si>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</si>
  <si>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</si>
  <si>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</si>
  <si>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</si>
  <si>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</si>
  <si>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</si>
  <si>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</si>
  <si>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</si>
  <si>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</si>
  <si>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</si>
  <si>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</si>
  <si>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</si>
  <si>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</si>
  <si>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</si>
  <si>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</si>
  <si>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</si>
  <si>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</si>
  <si>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</si>
  <si>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</si>
  <si>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</si>
  <si>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</si>
  <si>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</si>
  <si>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</si>
  <si>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</si>
  <si>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</si>
  <si>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</si>
  <si>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</si>
  <si>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</si>
  <si>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</si>
  <si>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</si>
  <si>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</si>
  <si>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</si>
  <si>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</si>
  <si>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</si>
  <si>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</si>
  <si>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</si>
  <si>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</si>
  <si>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</si>
  <si>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</si>
  <si>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</si>
  <si>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</si>
  <si>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</si>
  <si>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</si>
  <si>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</si>
  <si>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</si>
  <si>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</si>
  <si>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</si>
  <si>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</si>
  <si>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</si>
  <si>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</si>
  <si>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</si>
  <si>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</si>
  <si>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</si>
  <si>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</si>
  <si>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</si>
  <si>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</si>
  <si>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</si>
  <si>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</si>
  <si>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</si>
  <si>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</si>
  <si>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</si>
  <si>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</si>
  <si>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</si>
  <si>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</si>
  <si>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</si>
  <si>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</si>
  <si>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</si>
  <si>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</si>
  <si>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</si>
  <si>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</si>
  <si>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</si>
  <si>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</si>
  <si>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</si>
  <si>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</si>
  <si>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</si>
  <si>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</si>
  <si>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</si>
  <si>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</si>
  <si>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</si>
  <si>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</si>
  <si>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</si>
  <si>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</si>
  <si>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</si>
  <si>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</si>
  <si>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</si>
  <si>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</si>
  <si>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</si>
  <si>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</si>
  <si>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</si>
  <si>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</si>
  <si>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</si>
  <si>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</si>
  <si>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</si>
  <si>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</si>
  <si>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</si>
  <si>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</si>
  <si>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</si>
  <si>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</si>
  <si>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</si>
  <si>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</si>
  <si>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</si>
  <si>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</si>
  <si>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</si>
  <si>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</si>
  <si>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</si>
  <si>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</si>
  <si>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</si>
  <si>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</si>
  <si>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</si>
  <si>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</si>
  <si>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</si>
  <si>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</si>
  <si>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</si>
  <si>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</si>
  <si>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</si>
  <si>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</si>
  <si>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</si>
  <si>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</si>
  <si>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</si>
  <si>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</si>
  <si>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</si>
  <si>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</si>
  <si>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</si>
  <si>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</si>
  <si>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</si>
  <si>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</si>
  <si>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</si>
  <si>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</si>
  <si>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</si>
  <si>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</si>
  <si>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</si>
  <si>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</si>
  <si>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</si>
  <si>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</si>
  <si>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</si>
  <si>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</si>
  <si>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</si>
  <si>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</si>
  <si>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</si>
  <si>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</si>
  <si>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</si>
  <si>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</si>
  <si>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</si>
  <si>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</si>
  <si>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</si>
  <si>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</si>
  <si>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</si>
  <si>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</si>
  <si>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</si>
  <si>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</si>
  <si>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</si>
  <si>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</si>
  <si>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</si>
  <si>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</si>
  <si>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</si>
  <si>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</si>
  <si>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</si>
  <si>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</si>
  <si>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</si>
  <si>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</si>
  <si>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</si>
  <si>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</si>
  <si>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</si>
  <si>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</si>
  <si>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</si>
  <si>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</si>
  <si>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</si>
  <si>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</si>
  <si>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</si>
  <si>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</si>
  <si>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</si>
  <si>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</si>
  <si>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</si>
  <si>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</si>
  <si>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</si>
  <si>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</si>
  <si>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</si>
  <si>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</si>
  <si>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</si>
  <si>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</si>
  <si>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</si>
  <si>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</si>
  <si>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</si>
  <si>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</si>
  <si>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</si>
  <si>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</si>
  <si>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70329 Cutini Pucara</t>
  </si>
  <si>
    <t>Primaria EBR</t>
  </si>
  <si>
    <t>C.P. Cutini Pucara</t>
  </si>
  <si>
    <t>LAQUITICONA DURAN YANETH</t>
  </si>
  <si>
    <t>Directora</t>
  </si>
  <si>
    <t>Encargada</t>
  </si>
  <si>
    <t>CAHUANA CCAMA MANUEL</t>
  </si>
  <si>
    <t>Docente</t>
  </si>
  <si>
    <t>Ilave, 02 de noviembre del 2023</t>
  </si>
  <si>
    <t>Ilave, 08 de diciembre del 2023</t>
  </si>
  <si>
    <t xml:space="preserve">ma. </t>
  </si>
  <si>
    <t xml:space="preserve">do. </t>
  </si>
  <si>
    <t>sa.</t>
  </si>
  <si>
    <t xml:space="preserve">lu. </t>
  </si>
  <si>
    <t>Ilave, 02 de febrero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</si>
</sst>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4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55" fillId="0" borderId="4" xfId="0" applyFont="1" applyBorder="1"/>
    <xf numFmtId="0" fontId="55" fillId="0" borderId="4" xfId="0" applyFont="1" applyBorder="1" applyAlignment="1">
      <alignment horizontal="left"/>
    </xf>
    <xf numFmtId="0" fontId="55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5" fillId="19" borderId="4" xfId="0" applyFont="1" applyFill="1" applyBorder="1" applyAlignment="1">
      <alignment horizontal="center"/>
    </xf>
    <xf numFmtId="0" fontId="55" fillId="19" borderId="5" xfId="0" applyFont="1" applyFill="1" applyBorder="1" applyAlignment="1">
      <alignment horizontal="center"/>
    </xf>
    <xf numFmtId="0" fontId="1" fillId="0" borderId="4" xfId="0" applyFont="1" applyBorder="1" applyAlignment="1" applyProtection="1">
      <alignment vertical="center"/>
      <protection hidden="1"/>
    </xf>
    <xf numFmtId="0" fontId="11" fillId="19" borderId="4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6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1048575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22B286-8E66-4024-AF57-D650E497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952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18</xdr:col>
      <xdr:colOff>34018</xdr:colOff>
      <xdr:row>31</xdr:row>
      <xdr:rowOff>51027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982" y="4065134"/>
          <a:ext cx="2253683" cy="1301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28" workbookViewId="0"/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5"/>
  <sheetViews>
    <sheetView view="pageBreakPreview" topLeftCell="F1" zoomScale="112" zoomScaleNormal="100" zoomScaleSheetLayoutView="112" workbookViewId="0">
      <pane ySplit="13" topLeftCell="A25" activePane="bottomLeft" state="frozen"/>
      <selection pane="bottomLeft" activeCell="Y23" sqref="Y23:AL23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68" width="3.7109375" style="174" hidden="1"/>
    <col min="16169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77" t="s">
        <v>929</v>
      </c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59" ht="13.5" x14ac:dyDescent="0.25">
      <c r="A3" s="290" t="s">
        <v>90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296" t="s">
        <v>112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922</v>
      </c>
      <c r="F5" s="244" t="s">
        <v>38</v>
      </c>
      <c r="G5" s="309" t="s">
        <v>39</v>
      </c>
      <c r="H5" s="309"/>
      <c r="I5" s="309"/>
      <c r="J5" s="309"/>
      <c r="K5" s="310"/>
      <c r="L5" s="176">
        <f>VLOOKUP(G5,CALEND!$A$17:$B$28,2,FALSE)</f>
        <v>1</v>
      </c>
      <c r="M5" s="88"/>
      <c r="P5" s="246"/>
      <c r="Q5" s="295" t="s">
        <v>23</v>
      </c>
      <c r="R5" s="295"/>
      <c r="S5" s="294">
        <v>2024</v>
      </c>
      <c r="T5" s="294"/>
      <c r="U5" s="294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97" t="s">
        <v>114</v>
      </c>
      <c r="AD5" s="298"/>
      <c r="AE5" s="298"/>
      <c r="AF5" s="298"/>
      <c r="AG5" s="298"/>
      <c r="AH5" s="298"/>
      <c r="AI5" s="299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91" t="s">
        <v>934</v>
      </c>
      <c r="G6" s="292"/>
      <c r="H6" s="292"/>
      <c r="I6" s="292"/>
      <c r="J6" s="293"/>
      <c r="K6" s="293"/>
      <c r="L6" s="293"/>
      <c r="M6" s="293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88" t="s">
        <v>935</v>
      </c>
      <c r="G7" s="289"/>
      <c r="H7" s="289"/>
      <c r="I7" s="177"/>
      <c r="J7" s="278" t="s">
        <v>927</v>
      </c>
      <c r="K7" s="279"/>
      <c r="L7" s="279"/>
      <c r="M7" s="280"/>
      <c r="N7" s="286" t="s">
        <v>936</v>
      </c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B7" s="126"/>
      <c r="AC7" s="88"/>
      <c r="AD7" s="88"/>
      <c r="AE7" s="88"/>
      <c r="AF7" s="88"/>
      <c r="AG7" s="308"/>
      <c r="AH7" s="308"/>
      <c r="AI7" s="308"/>
      <c r="AJ7" s="308"/>
      <c r="AK7" s="308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84" t="s">
        <v>636</v>
      </c>
      <c r="G8" s="285"/>
      <c r="H8" s="285"/>
      <c r="I8" s="99"/>
      <c r="J8" s="281" t="s">
        <v>928</v>
      </c>
      <c r="K8" s="282"/>
      <c r="L8" s="282"/>
      <c r="M8" s="283"/>
      <c r="N8" s="288" t="str">
        <f>VLOOKUP($F$8,DATA!A4:D296,4,FALSE)</f>
        <v>ILAVE / CUTINI PUCARA</v>
      </c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302" t="s">
        <v>3</v>
      </c>
      <c r="B10" s="159"/>
      <c r="C10" s="159"/>
      <c r="D10" s="302" t="s">
        <v>1</v>
      </c>
      <c r="E10" s="302" t="s">
        <v>0</v>
      </c>
      <c r="F10" s="302" t="s">
        <v>92</v>
      </c>
      <c r="G10" s="311" t="s">
        <v>25</v>
      </c>
      <c r="H10" s="311" t="s">
        <v>113</v>
      </c>
      <c r="I10" s="313" t="s">
        <v>101</v>
      </c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59" s="161" customFormat="1" ht="15.6" customHeight="1" x14ac:dyDescent="0.25">
      <c r="A11" s="302"/>
      <c r="B11" s="302" t="s">
        <v>37</v>
      </c>
      <c r="C11" s="307" t="s">
        <v>21</v>
      </c>
      <c r="D11" s="302"/>
      <c r="E11" s="302"/>
      <c r="F11" s="302"/>
      <c r="G11" s="311"/>
      <c r="H11" s="311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v>31</v>
      </c>
      <c r="AN11" s="305" t="s">
        <v>56</v>
      </c>
      <c r="AO11" s="300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302"/>
      <c r="B12" s="302"/>
      <c r="C12" s="307"/>
      <c r="D12" s="302"/>
      <c r="E12" s="302"/>
      <c r="F12" s="302"/>
      <c r="G12" s="311"/>
      <c r="H12" s="311"/>
      <c r="I12" s="162" t="str">
        <f>IF(LEN(VLOOKUP($L$5,CALEND!$A$2:$AF$13,P$11+1,FALSE))&gt;0,VLOOKUP($L$5,CALEND!$A$2:$AF$13,P$11+1,FALSE),"")</f>
        <v>lu.</v>
      </c>
      <c r="J12" s="162" t="str">
        <f>IF(LEN(VLOOKUP($L$5,CALEND!$A$2:$AF$13,Q$11+1,FALSE))&gt;0,VLOOKUP($L$5,CALEND!$A$2:$AF$13,Q$11+1,FALSE),"")</f>
        <v>ma.</v>
      </c>
      <c r="K12" s="162" t="str">
        <f>IF(LEN(VLOOKUP($L$5,CALEND!$A$2:$AF$13,R$11+1,FALSE))&gt;0,VLOOKUP($L$5,CALEND!$A$2:$AF$13,R$11+1,FALSE),"")</f>
        <v>mi.</v>
      </c>
      <c r="L12" s="162" t="str">
        <f>IF(LEN(VLOOKUP($L$5,CALEND!$A$2:$AF$13,S$11+1,FALSE))&gt;0,VLOOKUP($L$5,CALEND!$A$2:$AF$13,S$11+1,FALSE),"")</f>
        <v>ju.</v>
      </c>
      <c r="M12" s="162" t="str">
        <f>IF(LEN(VLOOKUP($L$5,CALEND!$A$2:$AF$13,T$11+1,FALSE))&gt;0,VLOOKUP($L$5,CALEND!$A$2:$AF$13,T$11+1,FALSE),"")</f>
        <v>vi.</v>
      </c>
      <c r="N12" s="162" t="str">
        <f>IF(LEN(VLOOKUP($L$5,CALEND!$A$2:$AF$13,U$11+1,FALSE))&gt;0,VLOOKUP($L$5,CALEND!$A$2:$AF$13,U$11+1,FALSE),"")</f>
        <v>sá.</v>
      </c>
      <c r="O12" s="162" t="str">
        <f>IF(LEN(VLOOKUP($L$5,CALEND!$A$2:$AF$13,V$11+1,FALSE))&gt;0,VLOOKUP($L$5,CALEND!$A$2:$AF$13,V$11+1,FALSE),"")</f>
        <v>do.</v>
      </c>
      <c r="P12" s="162" t="str">
        <f>IF(LEN(VLOOKUP($L$5,CALEND!$A$2:$AF$13,W$11+1,FALSE))&gt;0,VLOOKUP($L$5,CALEND!$A$2:$AF$13,W$11+1,FALSE),"")</f>
        <v>lu.</v>
      </c>
      <c r="Q12" s="162" t="str">
        <f>IF(LEN(VLOOKUP($L$5,CALEND!$A$2:$AF$13,X$11+1,FALSE))&gt;0,VLOOKUP($L$5,CALEND!$A$2:$AF$13,X$11+1,FALSE),"")</f>
        <v>ma.</v>
      </c>
      <c r="R12" s="162" t="str">
        <f>IF(LEN(VLOOKUP($L$5,CALEND!$A$2:$AF$13,Y$11+1,FALSE))&gt;0,VLOOKUP($L$5,CALEND!$A$2:$AF$13,Y$11+1,FALSE),"")</f>
        <v>mi.</v>
      </c>
      <c r="S12" s="162" t="str">
        <f>IF(LEN(VLOOKUP($L$5,CALEND!$A$2:$AF$13,Z$11+1,FALSE))&gt;0,VLOOKUP($L$5,CALEND!$A$2:$AF$13,Z$11+1,FALSE),"")</f>
        <v>ju.</v>
      </c>
      <c r="T12" s="162" t="str">
        <f>IF(LEN(VLOOKUP($L$5,CALEND!$A$2:$AF$13,AA$11+1,FALSE))&gt;0,VLOOKUP($L$5,CALEND!$A$2:$AF$13,AA$11+1,FALSE),"")</f>
        <v>vi.</v>
      </c>
      <c r="U12" s="162" t="str">
        <f>IF(LEN(VLOOKUP($L$5,CALEND!$A$2:$AF$13,AB$11+1,FALSE))&gt;0,VLOOKUP($L$5,CALEND!$A$2:$AF$13,AB$11+1,FALSE),"")</f>
        <v>sá.</v>
      </c>
      <c r="V12" s="162" t="str">
        <f>IF(LEN(VLOOKUP($L$5,CALEND!$A$2:$AF$13,AC$11+1,FALSE))&gt;0,VLOOKUP($L$5,CALEND!$A$2:$AF$13,AC$11+1,FALSE),"")</f>
        <v>do.</v>
      </c>
      <c r="W12" s="162" t="str">
        <f>IF(LEN(VLOOKUP($L$5,CALEND!$A$2:$AF$13,AD$11+1,FALSE))&gt;0,VLOOKUP($L$5,CALEND!$A$2:$AF$13,AD$11+1,FALSE),"")</f>
        <v>lu.</v>
      </c>
      <c r="X12" s="162" t="str">
        <f>IF(LEN(VLOOKUP($L$5,CALEND!$A$2:$AF$13,AE$11+1,FALSE))&gt;0,VLOOKUP($L$5,CALEND!$A$2:$AF$13,AE$11+1,FALSE),"")</f>
        <v>ma.</v>
      </c>
      <c r="Y12" s="162" t="str">
        <f>IF(AF11="","",IF(LEN(VLOOKUP($L$5,CALEND!$A$2:$AF$13,AF$11+1,FALSE))&gt;0,VLOOKUP($L$5,CALEND!$A$2:$AF$13,AF$11+1,FALSE),""))</f>
        <v>mi.</v>
      </c>
      <c r="Z12" s="162" t="str">
        <f>IF(LEN(VLOOKUP($L$5,CALEND!$A$2:$AF$13,AG$11+1,FALSE))&gt;0,VLOOKUP($L$5,CALEND!$A$2:$AF$13,AG$11+1,FALSE),"")</f>
        <v>ju.</v>
      </c>
      <c r="AA12" s="162" t="str">
        <f>IF(AH11="","",IF(LEN(VLOOKUP($L$5,CALEND!$A$2:$AF$13,AH$11+1,FALSE))&gt;0,VLOOKUP($L$5,CALEND!$A$2:$AF$13,AH$11+1,FALSE),""))</f>
        <v>vi.</v>
      </c>
      <c r="AB12" s="162" t="str">
        <f>IF(LEN(VLOOKUP($L$5,CALEND!$A$2:$AF$13,AI$11+1,FALSE))&gt;0,VLOOKUP($L$5,CALEND!$A$2:$AF$13,AI$11+1,FALSE),"")</f>
        <v>sá.</v>
      </c>
      <c r="AC12" s="162" t="str">
        <f>IF(AJ11="","",IF(LEN(VLOOKUP($L$5,CALEND!$A$2:$AF$13,AJ$11+1,FALSE))&gt;0,VLOOKUP($L$5,CALEND!$A$2:$AF$13,AJ$11+1,FALSE),""))</f>
        <v>do.</v>
      </c>
      <c r="AD12" s="162" t="str">
        <f>IF(LEN(VLOOKUP($L$5,CALEND!$A$2:$AF$13,AK$11+1,FALSE))&gt;0,VLOOKUP($L$5,CALEND!$A$2:$AF$13,AK$11+1,FALSE),"")</f>
        <v>lu.</v>
      </c>
      <c r="AE12" s="162" t="str">
        <f>IF(AL11="","",IF(LEN(VLOOKUP($L$5,CALEND!$A$2:$AF$13,AL$11+1,FALSE))&gt;0,VLOOKUP($L$5,CALEND!$A$2:$AF$13,AL$11+1,FALSE),""))</f>
        <v>ma.</v>
      </c>
      <c r="AF12" s="162" t="str">
        <f>IF(LEN(VLOOKUP($L$5,CALEND!$A$2:$AF$13,AM$11+1,FALSE))&gt;0,VLOOKUP($L$5,CALEND!$A$2:$AF$13,AM$11+1,FALSE),"")</f>
        <v>mi.</v>
      </c>
      <c r="AG12" s="162" t="s">
        <v>77</v>
      </c>
      <c r="AH12" s="162" t="s">
        <v>78</v>
      </c>
      <c r="AI12" s="162" t="s">
        <v>946</v>
      </c>
      <c r="AJ12" s="162" t="s">
        <v>945</v>
      </c>
      <c r="AK12" s="162" t="s">
        <v>947</v>
      </c>
      <c r="AL12" s="162" t="s">
        <v>944</v>
      </c>
      <c r="AM12" s="162" t="s">
        <v>76</v>
      </c>
      <c r="AN12" s="306"/>
      <c r="AO12" s="301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22" si="0">IF(LEN(E13)&gt;0,$G$5,"")</f>
        <v/>
      </c>
      <c r="D13" s="11"/>
      <c r="E13" s="128"/>
      <c r="F13" s="191"/>
      <c r="G13" s="192"/>
      <c r="H13" s="193"/>
      <c r="I13" s="129" t="e">
        <f>IF(AND(LEN($E13)&gt;0,#REF!&lt;&gt;"sá.",#REF!&lt;&gt;"do.",#REF!&lt;&gt;""),"C","")</f>
        <v>#REF!</v>
      </c>
      <c r="J13" s="129" t="e">
        <f>IF(AND(LEN($E13)&gt;0,#REF!&lt;&gt;"sá.",#REF!&lt;&gt;"do.",#REF!&lt;&gt;""),"C","")</f>
        <v>#REF!</v>
      </c>
      <c r="K13" s="129" t="e">
        <f>IF(AND(LEN($E13)&gt;0,#REF!&lt;&gt;"sá.",#REF!&lt;&gt;"do.",#REF!&lt;&gt;""),"C","")</f>
        <v>#REF!</v>
      </c>
      <c r="L13" s="129" t="e">
        <f>IF(AND(LEN($E13)&gt;0,#REF!&lt;&gt;"sá.",#REF!&lt;&gt;"do.",#REF!&lt;&gt;""),"C","")</f>
        <v>#REF!</v>
      </c>
      <c r="M13" s="129" t="e">
        <f>IF(AND(LEN($E13)&gt;0,#REF!&lt;&gt;"sá.",#REF!&lt;&gt;"do.",#REF!&lt;&gt;""),"C","")</f>
        <v>#REF!</v>
      </c>
      <c r="N13" s="129" t="e">
        <f>IF(AND(LEN($E13)&gt;0,#REF!&lt;&gt;"sá.",#REF!&lt;&gt;"do.",#REF!&lt;&gt;""),"C","")</f>
        <v>#REF!</v>
      </c>
      <c r="O13" s="129" t="e">
        <f>IF(AND(LEN($E13)&gt;0,#REF!&lt;&gt;"sá.",#REF!&lt;&gt;"do.",#REF!&lt;&gt;""),"C","")</f>
        <v>#REF!</v>
      </c>
      <c r="P13" s="129" t="str">
        <f t="shared" ref="P13:AF13" si="1">IF(AND(LEN($E13)&gt;0,I$12&lt;&gt;"sá.",I$12&lt;&gt;"do.",I$12&lt;&gt;""),"C","")</f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ref="AG13" si="2">IF(AND(LEN($E13)&gt;0,Z$12&lt;&gt;"sá.",Z$12&lt;&gt;"do.",Z$12&lt;&gt;""),"C","")</f>
        <v/>
      </c>
      <c r="AH13" s="129" t="str">
        <f t="shared" ref="AH13" si="3">IF(AND(LEN($E13)&gt;0,AA$12&lt;&gt;"sá.",AA$12&lt;&gt;"do.",AA$12&lt;&gt;""),"C","")</f>
        <v/>
      </c>
      <c r="AI13" s="129" t="str">
        <f t="shared" ref="AI13" si="4">IF(AND(LEN($E13)&gt;0,AB$12&lt;&gt;"sá.",AB$12&lt;&gt;"do.",AB$12&lt;&gt;""),"C","")</f>
        <v/>
      </c>
      <c r="AJ13" s="129" t="str">
        <f t="shared" ref="AJ13" si="5">IF(AND(LEN($E13)&gt;0,AC$12&lt;&gt;"sá.",AC$12&lt;&gt;"do.",AC$12&lt;&gt;""),"C","")</f>
        <v/>
      </c>
      <c r="AK13" s="129" t="str">
        <f t="shared" ref="AK13" si="6">IF(AND(LEN($E13)&gt;0,AD$12&lt;&gt;"sá.",AD$12&lt;&gt;"do.",AD$12&lt;&gt;""),"C","")</f>
        <v/>
      </c>
      <c r="AL13" s="129" t="str">
        <f t="shared" ref="AL13" si="7">IF(AND(LEN($E13)&gt;0,AE$12&lt;&gt;"sá.",AE$12&lt;&gt;"do.",AE$12&lt;&gt;""),"C","")</f>
        <v/>
      </c>
      <c r="AM13" s="276"/>
      <c r="AN13" s="128" t="str">
        <f t="shared" ref="AN13" si="8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f>IF(LEN(B14)&gt;0,1+A13,"")</f>
        <v>1</v>
      </c>
      <c r="B14" s="12" t="str">
        <f>IF(LEN(C14)&gt;0,VLOOKUP($F$8,DATA!$A$4:$A$296,1,FALSE),"")</f>
        <v>0270751</v>
      </c>
      <c r="C14" s="11" t="str">
        <f t="shared" si="0"/>
        <v>ENERO</v>
      </c>
      <c r="D14" s="266">
        <v>43567395</v>
      </c>
      <c r="E14" s="267" t="s">
        <v>937</v>
      </c>
      <c r="F14" s="268" t="s">
        <v>938</v>
      </c>
      <c r="G14" s="268" t="s">
        <v>939</v>
      </c>
      <c r="H14" s="269">
        <v>40</v>
      </c>
      <c r="I14" s="261" t="s">
        <v>73</v>
      </c>
      <c r="J14" s="261" t="s">
        <v>100</v>
      </c>
      <c r="K14" s="261" t="s">
        <v>100</v>
      </c>
      <c r="L14" s="261" t="s">
        <v>100</v>
      </c>
      <c r="M14" s="261" t="s">
        <v>100</v>
      </c>
      <c r="N14" s="261" t="s">
        <v>100</v>
      </c>
      <c r="O14" s="261" t="s">
        <v>100</v>
      </c>
      <c r="P14" s="261" t="s">
        <v>100</v>
      </c>
      <c r="Q14" s="261" t="s">
        <v>100</v>
      </c>
      <c r="R14" s="261" t="s">
        <v>100</v>
      </c>
      <c r="S14" s="261" t="s">
        <v>100</v>
      </c>
      <c r="T14" s="261" t="s">
        <v>100</v>
      </c>
      <c r="U14" s="261" t="s">
        <v>100</v>
      </c>
      <c r="V14" s="261" t="s">
        <v>100</v>
      </c>
      <c r="W14" s="261" t="s">
        <v>100</v>
      </c>
      <c r="X14" s="261" t="s">
        <v>100</v>
      </c>
      <c r="Y14" s="261" t="s">
        <v>100</v>
      </c>
      <c r="Z14" s="261" t="s">
        <v>100</v>
      </c>
      <c r="AA14" s="261" t="s">
        <v>100</v>
      </c>
      <c r="AB14" s="261" t="s">
        <v>100</v>
      </c>
      <c r="AC14" s="261" t="s">
        <v>100</v>
      </c>
      <c r="AD14" s="261" t="s">
        <v>100</v>
      </c>
      <c r="AE14" s="261" t="s">
        <v>100</v>
      </c>
      <c r="AF14" s="261" t="s">
        <v>100</v>
      </c>
      <c r="AG14" s="261" t="s">
        <v>100</v>
      </c>
      <c r="AH14" s="261" t="s">
        <v>100</v>
      </c>
      <c r="AI14" s="261" t="s">
        <v>100</v>
      </c>
      <c r="AJ14" s="261" t="s">
        <v>100</v>
      </c>
      <c r="AK14" s="261" t="s">
        <v>100</v>
      </c>
      <c r="AL14" s="261" t="s">
        <v>100</v>
      </c>
      <c r="AM14" s="273" t="s">
        <v>100</v>
      </c>
      <c r="AN14" s="261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f t="shared" ref="A15:A22" si="9">IF(LEN(B15)&gt;0,1+A14,"")</f>
        <v>2</v>
      </c>
      <c r="B15" s="12" t="str">
        <f>IF(LEN(C15)&gt;0,VLOOKUP($F$8,DATA!$A$4:$A$296,1,FALSE),"")</f>
        <v>0270751</v>
      </c>
      <c r="C15" s="11" t="str">
        <f t="shared" si="0"/>
        <v>ENERO</v>
      </c>
      <c r="D15" s="266">
        <v>1222192</v>
      </c>
      <c r="E15" s="266" t="s">
        <v>940</v>
      </c>
      <c r="F15" s="270" t="s">
        <v>941</v>
      </c>
      <c r="G15" s="271" t="s">
        <v>105</v>
      </c>
      <c r="H15" s="269">
        <v>30</v>
      </c>
      <c r="I15" s="261" t="s">
        <v>73</v>
      </c>
      <c r="J15" s="261" t="s">
        <v>100</v>
      </c>
      <c r="K15" s="261" t="s">
        <v>100</v>
      </c>
      <c r="L15" s="261" t="s">
        <v>100</v>
      </c>
      <c r="M15" s="261" t="s">
        <v>100</v>
      </c>
      <c r="N15" s="261" t="s">
        <v>100</v>
      </c>
      <c r="O15" s="261" t="s">
        <v>100</v>
      </c>
      <c r="P15" s="261" t="s">
        <v>100</v>
      </c>
      <c r="Q15" s="261" t="s">
        <v>100</v>
      </c>
      <c r="R15" s="261" t="s">
        <v>100</v>
      </c>
      <c r="S15" s="261" t="s">
        <v>100</v>
      </c>
      <c r="T15" s="261" t="s">
        <v>100</v>
      </c>
      <c r="U15" s="261" t="s">
        <v>100</v>
      </c>
      <c r="V15" s="261" t="s">
        <v>100</v>
      </c>
      <c r="W15" s="261" t="s">
        <v>100</v>
      </c>
      <c r="X15" s="261" t="s">
        <v>100</v>
      </c>
      <c r="Y15" s="261" t="s">
        <v>100</v>
      </c>
      <c r="Z15" s="261" t="s">
        <v>100</v>
      </c>
      <c r="AA15" s="261" t="s">
        <v>100</v>
      </c>
      <c r="AB15" s="261" t="s">
        <v>100</v>
      </c>
      <c r="AC15" s="261" t="s">
        <v>100</v>
      </c>
      <c r="AD15" s="261" t="s">
        <v>100</v>
      </c>
      <c r="AE15" s="261" t="s">
        <v>100</v>
      </c>
      <c r="AF15" s="261" t="s">
        <v>100</v>
      </c>
      <c r="AG15" s="261" t="s">
        <v>100</v>
      </c>
      <c r="AH15" s="261" t="s">
        <v>100</v>
      </c>
      <c r="AI15" s="261" t="s">
        <v>100</v>
      </c>
      <c r="AJ15" s="273" t="s">
        <v>100</v>
      </c>
      <c r="AK15" s="273" t="s">
        <v>100</v>
      </c>
      <c r="AL15" s="273" t="s">
        <v>100</v>
      </c>
      <c r="AM15" s="273" t="s">
        <v>100</v>
      </c>
      <c r="AN15" s="261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s="197" customFormat="1" ht="14.65" customHeight="1" x14ac:dyDescent="0.2">
      <c r="A16" s="163" t="str">
        <f t="shared" si="9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">
      <c r="A17" s="163" t="str">
        <f t="shared" si="9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">
      <c r="A18" s="163" t="str">
        <f t="shared" si="9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25">
      <c r="A19" s="163" t="str">
        <f t="shared" si="9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25">
      <c r="A20" s="163" t="str">
        <f t="shared" si="9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25">
      <c r="A21" s="163" t="str">
        <f t="shared" si="9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25">
      <c r="A22" s="163" t="str">
        <f t="shared" si="9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thickBot="1" x14ac:dyDescent="0.25">
      <c r="A23" s="198" t="s">
        <v>19</v>
      </c>
      <c r="B23" s="13" t="str">
        <f>IF(LEN(C23)&gt;0,VLOOKUP($F$6,DATA!$A:$S,2,FALSE),"")</f>
        <v/>
      </c>
      <c r="C23" s="20"/>
      <c r="D23" s="20"/>
      <c r="E23" s="20"/>
      <c r="F23" s="199"/>
      <c r="G23" s="20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1" t="s">
        <v>95</v>
      </c>
      <c r="Y23" s="303" t="s">
        <v>948</v>
      </c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20"/>
    </row>
    <row r="24" spans="1:57" s="197" customFormat="1" ht="14.65" customHeight="1" thickBot="1" x14ac:dyDescent="0.3">
      <c r="A24" s="202" t="s">
        <v>100</v>
      </c>
      <c r="B24" s="164"/>
      <c r="C24" s="165" t="s">
        <v>72</v>
      </c>
      <c r="D24" s="304" t="s">
        <v>131</v>
      </c>
      <c r="E24" s="304"/>
      <c r="F24" s="304"/>
      <c r="G24" s="304"/>
      <c r="H24" s="20"/>
      <c r="I24" s="248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50"/>
      <c r="AK24" s="250"/>
      <c r="AL24" s="250"/>
      <c r="AM24" s="251"/>
    </row>
    <row r="25" spans="1:57" s="197" customFormat="1" ht="14.65" customHeight="1" x14ac:dyDescent="0.25">
      <c r="A25" s="202" t="s">
        <v>132</v>
      </c>
      <c r="B25" s="164"/>
      <c r="C25" s="166" t="s">
        <v>68</v>
      </c>
      <c r="D25" s="304" t="s">
        <v>133</v>
      </c>
      <c r="E25" s="304"/>
      <c r="F25" s="304"/>
      <c r="G25" s="304"/>
      <c r="H25" s="20"/>
      <c r="I25" s="257"/>
      <c r="J25" s="314"/>
      <c r="K25" s="315"/>
      <c r="L25" s="315"/>
      <c r="M25" s="315"/>
      <c r="N25" s="315"/>
      <c r="O25" s="315"/>
      <c r="P25" s="315"/>
      <c r="Q25" s="315"/>
      <c r="R25" s="316"/>
      <c r="S25" s="258"/>
      <c r="T25" s="258"/>
      <c r="U25" s="258"/>
      <c r="V25" s="258"/>
      <c r="W25" s="258"/>
      <c r="X25" s="258"/>
      <c r="Y25" s="258"/>
      <c r="Z25" s="314"/>
      <c r="AA25" s="315"/>
      <c r="AB25" s="315"/>
      <c r="AC25" s="315"/>
      <c r="AD25" s="315"/>
      <c r="AE25" s="315"/>
      <c r="AF25" s="315"/>
      <c r="AG25" s="315"/>
      <c r="AH25" s="315"/>
      <c r="AI25" s="316"/>
      <c r="AJ25" s="254"/>
      <c r="AK25" s="254"/>
      <c r="AL25" s="254"/>
      <c r="AM25" s="274"/>
    </row>
    <row r="26" spans="1:57" s="197" customFormat="1" ht="14.65" customHeight="1" x14ac:dyDescent="0.25">
      <c r="A26" s="202" t="s">
        <v>135</v>
      </c>
      <c r="B26" s="164"/>
      <c r="C26" s="167" t="s">
        <v>8</v>
      </c>
      <c r="D26" s="304" t="s">
        <v>134</v>
      </c>
      <c r="E26" s="304"/>
      <c r="F26" s="304"/>
      <c r="G26" s="304"/>
      <c r="H26" s="20"/>
      <c r="I26" s="257"/>
      <c r="J26" s="317"/>
      <c r="K26" s="318"/>
      <c r="L26" s="318"/>
      <c r="M26" s="318"/>
      <c r="N26" s="318"/>
      <c r="O26" s="318"/>
      <c r="P26" s="318"/>
      <c r="Q26" s="318"/>
      <c r="R26" s="319"/>
      <c r="S26" s="258"/>
      <c r="T26" s="258"/>
      <c r="U26" s="258"/>
      <c r="V26" s="258"/>
      <c r="W26" s="258"/>
      <c r="X26" s="258"/>
      <c r="Y26" s="258"/>
      <c r="Z26" s="317"/>
      <c r="AA26" s="318"/>
      <c r="AB26" s="318"/>
      <c r="AC26" s="318"/>
      <c r="AD26" s="318"/>
      <c r="AE26" s="318"/>
      <c r="AF26" s="318"/>
      <c r="AG26" s="318"/>
      <c r="AH26" s="318"/>
      <c r="AI26" s="319"/>
      <c r="AJ26" s="254"/>
      <c r="AK26" s="254"/>
      <c r="AL26" s="254"/>
      <c r="AM26" s="274"/>
    </row>
    <row r="27" spans="1:57" s="197" customFormat="1" ht="14.65" customHeight="1" x14ac:dyDescent="0.25">
      <c r="A27" s="202" t="s">
        <v>99</v>
      </c>
      <c r="B27" s="164"/>
      <c r="C27" s="168" t="s">
        <v>6</v>
      </c>
      <c r="D27" s="304" t="s">
        <v>136</v>
      </c>
      <c r="E27" s="304"/>
      <c r="F27" s="304"/>
      <c r="G27" s="304"/>
      <c r="H27" s="20"/>
      <c r="I27" s="257"/>
      <c r="J27" s="317"/>
      <c r="K27" s="318"/>
      <c r="L27" s="318"/>
      <c r="M27" s="318"/>
      <c r="N27" s="318"/>
      <c r="O27" s="318"/>
      <c r="P27" s="318"/>
      <c r="Q27" s="318"/>
      <c r="R27" s="319"/>
      <c r="S27" s="258"/>
      <c r="T27" s="258"/>
      <c r="U27" s="258"/>
      <c r="V27" s="258"/>
      <c r="W27" s="258"/>
      <c r="X27" s="258"/>
      <c r="Y27" s="258"/>
      <c r="Z27" s="317"/>
      <c r="AA27" s="318"/>
      <c r="AB27" s="318"/>
      <c r="AC27" s="318"/>
      <c r="AD27" s="318"/>
      <c r="AE27" s="318"/>
      <c r="AF27" s="318"/>
      <c r="AG27" s="318"/>
      <c r="AH27" s="318"/>
      <c r="AI27" s="319"/>
      <c r="AJ27" s="254"/>
      <c r="AK27" s="254"/>
      <c r="AL27" s="254"/>
      <c r="AM27" s="274"/>
    </row>
    <row r="28" spans="1:57" s="197" customFormat="1" ht="14.65" customHeight="1" thickBot="1" x14ac:dyDescent="0.3">
      <c r="A28" s="202" t="s">
        <v>8</v>
      </c>
      <c r="B28" s="164"/>
      <c r="C28" s="169" t="s">
        <v>73</v>
      </c>
      <c r="D28" s="304" t="s">
        <v>157</v>
      </c>
      <c r="E28" s="304"/>
      <c r="F28" s="304"/>
      <c r="G28" s="304"/>
      <c r="H28" s="20"/>
      <c r="I28" s="257"/>
      <c r="J28" s="317"/>
      <c r="K28" s="318"/>
      <c r="L28" s="318"/>
      <c r="M28" s="318"/>
      <c r="N28" s="318"/>
      <c r="O28" s="318"/>
      <c r="P28" s="318"/>
      <c r="Q28" s="318"/>
      <c r="R28" s="319"/>
      <c r="S28" s="258"/>
      <c r="T28" s="259"/>
      <c r="U28" s="258"/>
      <c r="V28" s="258"/>
      <c r="W28" s="258"/>
      <c r="X28" s="258"/>
      <c r="Y28" s="258"/>
      <c r="Z28" s="317"/>
      <c r="AA28" s="318"/>
      <c r="AB28" s="318"/>
      <c r="AC28" s="318"/>
      <c r="AD28" s="318"/>
      <c r="AE28" s="318"/>
      <c r="AF28" s="318"/>
      <c r="AG28" s="318"/>
      <c r="AH28" s="318"/>
      <c r="AI28" s="319"/>
      <c r="AJ28" s="254"/>
      <c r="AK28" s="254"/>
      <c r="AL28" s="254"/>
      <c r="AM28" s="258"/>
    </row>
    <row r="29" spans="1:57" s="197" customFormat="1" ht="14.65" customHeight="1" thickTop="1" x14ac:dyDescent="0.25">
      <c r="A29" s="202" t="s">
        <v>97</v>
      </c>
      <c r="B29" s="164"/>
      <c r="C29" s="170"/>
      <c r="D29" s="304" t="s">
        <v>137</v>
      </c>
      <c r="E29" s="304"/>
      <c r="F29" s="304"/>
      <c r="G29" s="304"/>
      <c r="H29" s="20"/>
      <c r="I29" s="257"/>
      <c r="J29" s="317"/>
      <c r="K29" s="318"/>
      <c r="L29" s="318"/>
      <c r="M29" s="318"/>
      <c r="N29" s="318"/>
      <c r="O29" s="318"/>
      <c r="P29" s="318"/>
      <c r="Q29" s="318"/>
      <c r="R29" s="319"/>
      <c r="S29" s="258"/>
      <c r="T29" s="258"/>
      <c r="U29" s="258"/>
      <c r="V29" s="258"/>
      <c r="W29" s="258"/>
      <c r="X29" s="258"/>
      <c r="Y29" s="258"/>
      <c r="Z29" s="317"/>
      <c r="AA29" s="318"/>
      <c r="AB29" s="318"/>
      <c r="AC29" s="318"/>
      <c r="AD29" s="318"/>
      <c r="AE29" s="318"/>
      <c r="AF29" s="318"/>
      <c r="AG29" s="318"/>
      <c r="AH29" s="318"/>
      <c r="AI29" s="319"/>
      <c r="AJ29" s="258"/>
      <c r="AK29" s="258"/>
      <c r="AL29" s="258"/>
      <c r="AM29" s="258"/>
    </row>
    <row r="30" spans="1:57" s="197" customFormat="1" ht="14.65" customHeight="1" x14ac:dyDescent="0.25">
      <c r="A30" s="202" t="s">
        <v>138</v>
      </c>
      <c r="B30" s="164"/>
      <c r="C30" s="170"/>
      <c r="D30" s="304" t="s">
        <v>139</v>
      </c>
      <c r="E30" s="304"/>
      <c r="F30" s="304"/>
      <c r="G30" s="304"/>
      <c r="H30" s="20"/>
      <c r="I30" s="257"/>
      <c r="J30" s="317"/>
      <c r="K30" s="318"/>
      <c r="L30" s="318"/>
      <c r="M30" s="318"/>
      <c r="N30" s="318"/>
      <c r="O30" s="318"/>
      <c r="P30" s="318"/>
      <c r="Q30" s="318"/>
      <c r="R30" s="319"/>
      <c r="S30" s="258"/>
      <c r="T30" s="258"/>
      <c r="U30" s="258"/>
      <c r="V30" s="258"/>
      <c r="W30" s="258"/>
      <c r="X30" s="258"/>
      <c r="Y30" s="258"/>
      <c r="Z30" s="317"/>
      <c r="AA30" s="318"/>
      <c r="AB30" s="318"/>
      <c r="AC30" s="318"/>
      <c r="AD30" s="318"/>
      <c r="AE30" s="318"/>
      <c r="AF30" s="318"/>
      <c r="AG30" s="318"/>
      <c r="AH30" s="318"/>
      <c r="AI30" s="319"/>
      <c r="AJ30" s="258"/>
      <c r="AK30" s="258"/>
      <c r="AL30" s="258"/>
      <c r="AM30" s="258"/>
    </row>
    <row r="31" spans="1:57" s="197" customFormat="1" ht="14.65" customHeight="1" x14ac:dyDescent="0.25">
      <c r="A31" s="202" t="s">
        <v>140</v>
      </c>
      <c r="B31" s="170"/>
      <c r="C31" s="170"/>
      <c r="D31" s="304" t="s">
        <v>141</v>
      </c>
      <c r="E31" s="304"/>
      <c r="F31" s="304"/>
      <c r="G31" s="304"/>
      <c r="H31" s="20"/>
      <c r="I31" s="257"/>
      <c r="J31" s="317"/>
      <c r="K31" s="318"/>
      <c r="L31" s="318"/>
      <c r="M31" s="318"/>
      <c r="N31" s="318"/>
      <c r="O31" s="318"/>
      <c r="P31" s="318"/>
      <c r="Q31" s="318"/>
      <c r="R31" s="319"/>
      <c r="S31" s="258"/>
      <c r="T31" s="258"/>
      <c r="U31" s="258"/>
      <c r="V31" s="258"/>
      <c r="W31" s="258"/>
      <c r="X31" s="258"/>
      <c r="Y31" s="258"/>
      <c r="Z31" s="317"/>
      <c r="AA31" s="318"/>
      <c r="AB31" s="318"/>
      <c r="AC31" s="318"/>
      <c r="AD31" s="318"/>
      <c r="AE31" s="318"/>
      <c r="AF31" s="318"/>
      <c r="AG31" s="318"/>
      <c r="AH31" s="318"/>
      <c r="AI31" s="319"/>
      <c r="AJ31" s="258"/>
      <c r="AK31" s="258"/>
      <c r="AL31" s="258"/>
      <c r="AM31" s="258"/>
    </row>
    <row r="32" spans="1:57" s="197" customFormat="1" ht="14.65" customHeight="1" thickBot="1" x14ac:dyDescent="0.3">
      <c r="A32" s="202" t="s">
        <v>98</v>
      </c>
      <c r="B32" s="170"/>
      <c r="C32" s="170"/>
      <c r="D32" s="304" t="s">
        <v>142</v>
      </c>
      <c r="E32" s="304"/>
      <c r="F32" s="304"/>
      <c r="G32" s="304"/>
      <c r="H32" s="20"/>
      <c r="I32" s="257"/>
      <c r="J32" s="320"/>
      <c r="K32" s="321"/>
      <c r="L32" s="321"/>
      <c r="M32" s="321"/>
      <c r="N32" s="321"/>
      <c r="O32" s="321"/>
      <c r="P32" s="321"/>
      <c r="Q32" s="321"/>
      <c r="R32" s="322"/>
      <c r="S32" s="258"/>
      <c r="T32" s="258"/>
      <c r="U32" s="258"/>
      <c r="V32" s="258"/>
      <c r="W32" s="258"/>
      <c r="X32" s="258"/>
      <c r="Y32" s="258"/>
      <c r="Z32" s="320"/>
      <c r="AA32" s="321"/>
      <c r="AB32" s="321"/>
      <c r="AC32" s="321"/>
      <c r="AD32" s="321"/>
      <c r="AE32" s="321"/>
      <c r="AF32" s="321"/>
      <c r="AG32" s="321"/>
      <c r="AH32" s="321"/>
      <c r="AI32" s="322"/>
      <c r="AJ32" s="258"/>
      <c r="AK32" s="258"/>
      <c r="AL32" s="258"/>
      <c r="AM32" s="258"/>
    </row>
    <row r="33" spans="1:39" s="197" customFormat="1" ht="14.65" customHeight="1" x14ac:dyDescent="0.25">
      <c r="A33" s="202" t="s">
        <v>96</v>
      </c>
      <c r="B33" s="170"/>
      <c r="C33" s="170"/>
      <c r="D33" s="304" t="s">
        <v>143</v>
      </c>
      <c r="E33" s="304"/>
      <c r="F33" s="304"/>
      <c r="G33" s="304"/>
      <c r="H33" s="20"/>
      <c r="I33" s="257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47"/>
      <c r="AB33" s="247"/>
      <c r="AC33" s="247"/>
      <c r="AD33" s="247"/>
      <c r="AE33" s="247"/>
      <c r="AF33" s="247"/>
      <c r="AG33" s="247"/>
      <c r="AH33" s="247"/>
      <c r="AI33" s="258"/>
      <c r="AJ33" s="258"/>
      <c r="AK33" s="258"/>
      <c r="AL33" s="258"/>
      <c r="AM33" s="258"/>
    </row>
    <row r="34" spans="1:39" s="197" customFormat="1" ht="14.65" customHeight="1" thickBot="1" x14ac:dyDescent="0.3">
      <c r="A34" s="205" t="s">
        <v>73</v>
      </c>
      <c r="B34" s="140"/>
      <c r="C34" s="140"/>
      <c r="D34" s="312" t="s">
        <v>159</v>
      </c>
      <c r="E34" s="312"/>
      <c r="F34" s="312"/>
      <c r="G34" s="312"/>
      <c r="H34" s="20" t="s">
        <v>925</v>
      </c>
      <c r="I34" s="262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4"/>
    </row>
    <row r="35" spans="1:39" s="197" customFormat="1" ht="14.65" customHeight="1" x14ac:dyDescent="0.2">
      <c r="A35" s="139"/>
      <c r="B35" s="139"/>
      <c r="C35" s="139"/>
      <c r="D35" s="139"/>
      <c r="E35" s="139"/>
      <c r="F35" s="206"/>
      <c r="G35" s="20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s="197" customFormat="1" ht="14.65" customHeight="1" x14ac:dyDescent="0.2">
      <c r="A36" s="20"/>
      <c r="B36" s="20"/>
      <c r="C36" s="20"/>
      <c r="D36" s="20"/>
      <c r="E36" s="20"/>
      <c r="F36" s="199"/>
      <c r="G36" s="20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s="197" customFormat="1" ht="14.65" customHeight="1" x14ac:dyDescent="0.2">
      <c r="A37" s="20"/>
      <c r="B37" s="20"/>
      <c r="C37" s="20"/>
      <c r="D37" s="20"/>
      <c r="E37" s="20"/>
      <c r="F37" s="199"/>
      <c r="G37" s="20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s="197" customFormat="1" ht="14.65" customHeight="1" x14ac:dyDescent="0.2">
      <c r="A38" s="20"/>
      <c r="B38" s="20"/>
      <c r="C38" s="20"/>
      <c r="D38" s="20"/>
      <c r="E38" s="20"/>
      <c r="F38" s="199"/>
      <c r="G38" s="20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s="197" customFormat="1" ht="14.65" customHeight="1" x14ac:dyDescent="0.2">
      <c r="A39" s="20"/>
      <c r="B39" s="20"/>
      <c r="C39" s="20"/>
      <c r="D39" s="20"/>
      <c r="E39" s="20"/>
      <c r="F39" s="199"/>
      <c r="G39" s="20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s="197" customFormat="1" ht="14.65" customHeight="1" x14ac:dyDescent="0.2">
      <c r="A40" s="20"/>
      <c r="B40" s="20"/>
      <c r="C40" s="20"/>
      <c r="D40" s="20"/>
      <c r="E40" s="20"/>
      <c r="F40" s="199"/>
      <c r="G40" s="20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s="197" customFormat="1" ht="14.65" customHeight="1" x14ac:dyDescent="0.2">
      <c r="A41" s="20"/>
      <c r="B41" s="20"/>
      <c r="C41" s="20"/>
      <c r="D41" s="20"/>
      <c r="E41" s="20"/>
      <c r="F41" s="199"/>
      <c r="G41" s="20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s="197" customFormat="1" ht="14.65" customHeight="1" x14ac:dyDescent="0.2">
      <c r="A42" s="20"/>
      <c r="B42" s="20"/>
      <c r="C42" s="20"/>
      <c r="D42" s="20"/>
      <c r="E42" s="20"/>
      <c r="F42" s="199"/>
      <c r="G42" s="20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39" s="197" customFormat="1" ht="14.65" customHeight="1" x14ac:dyDescent="0.2">
      <c r="A43" s="20"/>
      <c r="B43" s="20"/>
      <c r="C43" s="20"/>
      <c r="D43" s="20"/>
      <c r="E43" s="20"/>
      <c r="F43" s="199"/>
      <c r="G43" s="20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39" s="197" customFormat="1" ht="14.65" customHeight="1" x14ac:dyDescent="0.2">
      <c r="A44" s="20"/>
      <c r="B44" s="20"/>
      <c r="C44" s="20"/>
      <c r="D44" s="20"/>
      <c r="E44" s="20"/>
      <c r="F44" s="199"/>
      <c r="G44" s="20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39" s="197" customFormat="1" ht="14.65" customHeight="1" x14ac:dyDescent="0.2">
      <c r="A45" s="20"/>
      <c r="B45" s="20"/>
      <c r="C45" s="20"/>
      <c r="D45" s="20"/>
      <c r="E45" s="20"/>
      <c r="F45" s="199"/>
      <c r="G45" s="20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1:39" s="197" customFormat="1" ht="14.65" hidden="1" customHeight="1" x14ac:dyDescent="0.2">
      <c r="A46" s="20"/>
      <c r="B46" s="20"/>
      <c r="C46" s="20"/>
      <c r="D46" s="20"/>
      <c r="E46" s="20"/>
      <c r="F46" s="199"/>
      <c r="G46" s="20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1:39" s="197" customFormat="1" ht="14.65" hidden="1" customHeight="1" x14ac:dyDescent="0.2">
      <c r="A47" s="20"/>
      <c r="B47" s="20"/>
      <c r="C47" s="20"/>
      <c r="D47" s="20"/>
      <c r="E47" s="20"/>
      <c r="F47" s="199"/>
      <c r="G47" s="20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39" s="197" customFormat="1" ht="14.65" hidden="1" customHeight="1" x14ac:dyDescent="0.2">
      <c r="A48" s="20"/>
      <c r="B48" s="20"/>
      <c r="C48" s="20"/>
      <c r="D48" s="20"/>
      <c r="E48" s="20"/>
      <c r="F48" s="199"/>
      <c r="G48" s="20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s="197" customFormat="1" ht="14.65" hidden="1" customHeight="1" x14ac:dyDescent="0.2">
      <c r="A49" s="20"/>
      <c r="B49" s="20"/>
      <c r="C49" s="20"/>
      <c r="D49" s="20"/>
      <c r="E49" s="20"/>
      <c r="F49" s="199"/>
      <c r="G49" s="20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s="197" customFormat="1" ht="14.65" hidden="1" customHeight="1" x14ac:dyDescent="0.2">
      <c r="A50" s="20"/>
      <c r="B50" s="20"/>
      <c r="C50" s="20"/>
      <c r="D50" s="20"/>
      <c r="E50" s="20"/>
      <c r="F50" s="199"/>
      <c r="G50" s="20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s="197" customFormat="1" ht="14.65" hidden="1" customHeight="1" x14ac:dyDescent="0.2">
      <c r="A51" s="20"/>
      <c r="B51" s="20"/>
      <c r="C51" s="20"/>
      <c r="D51" s="20"/>
      <c r="E51" s="20"/>
      <c r="F51" s="199"/>
      <c r="G51" s="20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1:39" s="197" customFormat="1" ht="14.65" hidden="1" customHeight="1" x14ac:dyDescent="0.2">
      <c r="A52" s="20"/>
      <c r="B52" s="20"/>
      <c r="C52" s="20"/>
      <c r="D52" s="20"/>
      <c r="E52" s="20"/>
      <c r="F52" s="199"/>
      <c r="G52" s="20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1:39" s="197" customFormat="1" ht="14.65" hidden="1" customHeight="1" x14ac:dyDescent="0.2">
      <c r="A53" s="20"/>
      <c r="B53" s="20"/>
      <c r="C53" s="20"/>
      <c r="D53" s="20"/>
      <c r="E53" s="20"/>
      <c r="F53" s="199"/>
      <c r="G53" s="20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 s="197" customFormat="1" ht="14.65" hidden="1" customHeight="1" x14ac:dyDescent="0.2">
      <c r="A54" s="20"/>
      <c r="B54" s="20"/>
      <c r="C54" s="20"/>
      <c r="D54" s="20"/>
      <c r="E54" s="20"/>
      <c r="F54" s="199"/>
      <c r="G54" s="20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1:39" s="197" customFormat="1" ht="14.65" hidden="1" customHeight="1" x14ac:dyDescent="0.2">
      <c r="A55" s="20"/>
      <c r="B55" s="20"/>
      <c r="C55" s="20"/>
      <c r="D55" s="20"/>
      <c r="E55" s="20"/>
      <c r="F55" s="199"/>
      <c r="G55" s="20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1:39" s="197" customFormat="1" ht="14.65" hidden="1" customHeight="1" x14ac:dyDescent="0.2">
      <c r="A56" s="20"/>
      <c r="B56" s="20"/>
      <c r="C56" s="20"/>
      <c r="D56" s="20"/>
      <c r="E56" s="20"/>
      <c r="F56" s="199"/>
      <c r="G56" s="20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1:39" s="197" customFormat="1" ht="14.65" hidden="1" customHeight="1" x14ac:dyDescent="0.2">
      <c r="A57" s="20"/>
      <c r="B57" s="20"/>
      <c r="C57" s="20"/>
      <c r="D57" s="20"/>
      <c r="E57" s="20"/>
      <c r="F57" s="199"/>
      <c r="G57" s="20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1:39" s="197" customFormat="1" ht="14.65" hidden="1" customHeight="1" x14ac:dyDescent="0.2">
      <c r="A58" s="20"/>
      <c r="B58" s="20"/>
      <c r="C58" s="20"/>
      <c r="D58" s="20"/>
      <c r="E58" s="20"/>
      <c r="F58" s="199"/>
      <c r="G58" s="20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1:39" s="197" customFormat="1" ht="14.65" hidden="1" customHeight="1" x14ac:dyDescent="0.2">
      <c r="A59" s="20"/>
      <c r="B59" s="20"/>
      <c r="C59" s="20"/>
      <c r="D59" s="20"/>
      <c r="E59" s="20"/>
      <c r="F59" s="199"/>
      <c r="G59" s="20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1:39" s="197" customFormat="1" ht="14.65" hidden="1" customHeight="1" x14ac:dyDescent="0.2">
      <c r="A60" s="20"/>
      <c r="B60" s="20"/>
      <c r="C60" s="20"/>
      <c r="D60" s="20"/>
      <c r="E60" s="20"/>
      <c r="F60" s="199"/>
      <c r="G60" s="20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1:39" s="197" customFormat="1" ht="14.65" hidden="1" customHeight="1" x14ac:dyDescent="0.2">
      <c r="A61" s="20"/>
      <c r="B61" s="20"/>
      <c r="C61" s="20"/>
      <c r="D61" s="20"/>
      <c r="E61" s="20"/>
      <c r="F61" s="199"/>
      <c r="G61" s="20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1:39" s="197" customFormat="1" ht="14.65" hidden="1" customHeight="1" x14ac:dyDescent="0.2">
      <c r="A62" s="20"/>
      <c r="B62" s="20"/>
      <c r="C62" s="20"/>
      <c r="D62" s="20"/>
      <c r="E62" s="20"/>
      <c r="F62" s="199"/>
      <c r="G62" s="20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s="197" customFormat="1" ht="14.65" hidden="1" customHeight="1" x14ac:dyDescent="0.2">
      <c r="A63" s="20"/>
      <c r="B63" s="20"/>
      <c r="C63" s="20"/>
      <c r="D63" s="20"/>
      <c r="E63" s="20"/>
      <c r="F63" s="199"/>
      <c r="G63" s="20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s="197" customFormat="1" ht="14.65" hidden="1" customHeight="1" x14ac:dyDescent="0.2">
      <c r="A64" s="20"/>
      <c r="B64" s="20"/>
      <c r="C64" s="20"/>
      <c r="D64" s="20"/>
      <c r="E64" s="20"/>
      <c r="F64" s="199"/>
      <c r="G64" s="20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1:39" s="197" customFormat="1" ht="14.65" hidden="1" customHeight="1" x14ac:dyDescent="0.2">
      <c r="A65" s="20"/>
      <c r="B65" s="20"/>
      <c r="C65" s="20"/>
      <c r="D65" s="20"/>
      <c r="E65" s="20"/>
      <c r="F65" s="199"/>
      <c r="G65" s="20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1:39" s="197" customFormat="1" ht="14.65" hidden="1" customHeight="1" x14ac:dyDescent="0.2">
      <c r="A66" s="20"/>
      <c r="B66" s="20"/>
      <c r="C66" s="20"/>
      <c r="D66" s="20"/>
      <c r="E66" s="20"/>
      <c r="F66" s="199"/>
      <c r="G66" s="20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s="197" customFormat="1" ht="14.65" hidden="1" customHeight="1" x14ac:dyDescent="0.2">
      <c r="A67" s="20"/>
      <c r="B67" s="20"/>
      <c r="C67" s="20"/>
      <c r="D67" s="20"/>
      <c r="E67" s="20"/>
      <c r="F67" s="199"/>
      <c r="G67" s="20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s="197" customFormat="1" ht="14.65" hidden="1" customHeight="1" x14ac:dyDescent="0.2">
      <c r="A68" s="20"/>
      <c r="B68" s="20"/>
      <c r="C68" s="20"/>
      <c r="D68" s="20"/>
      <c r="E68" s="20"/>
      <c r="F68" s="199"/>
      <c r="G68" s="20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s="197" customFormat="1" ht="14.65" hidden="1" customHeight="1" x14ac:dyDescent="0.2">
      <c r="A69" s="20"/>
      <c r="B69" s="20"/>
      <c r="C69" s="20"/>
      <c r="D69" s="20"/>
      <c r="E69" s="20"/>
      <c r="F69" s="199"/>
      <c r="G69" s="20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1:39" s="197" customFormat="1" ht="14.65" hidden="1" customHeight="1" x14ac:dyDescent="0.2">
      <c r="A70" s="20"/>
      <c r="B70" s="20"/>
      <c r="C70" s="20"/>
      <c r="D70" s="20"/>
      <c r="E70" s="20"/>
      <c r="F70" s="199"/>
      <c r="G70" s="20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1:39" s="197" customFormat="1" ht="14.65" hidden="1" customHeight="1" x14ac:dyDescent="0.2">
      <c r="A71" s="20"/>
      <c r="B71" s="20"/>
      <c r="C71" s="20"/>
      <c r="D71" s="20"/>
      <c r="E71" s="20"/>
      <c r="F71" s="199"/>
      <c r="G71" s="20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1:39" s="197" customFormat="1" ht="14.65" hidden="1" customHeight="1" x14ac:dyDescent="0.2">
      <c r="A72" s="20"/>
      <c r="B72" s="20"/>
      <c r="C72" s="20"/>
      <c r="D72" s="20"/>
      <c r="E72" s="20"/>
      <c r="F72" s="199"/>
      <c r="G72" s="20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1:39" s="197" customFormat="1" ht="14.65" hidden="1" customHeight="1" x14ac:dyDescent="0.2">
      <c r="A73" s="20"/>
      <c r="B73" s="20"/>
      <c r="C73" s="20"/>
      <c r="D73" s="20"/>
      <c r="E73" s="20"/>
      <c r="F73" s="199"/>
      <c r="G73" s="20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1:39" s="197" customFormat="1" ht="14.65" hidden="1" customHeight="1" x14ac:dyDescent="0.2">
      <c r="A74" s="20"/>
      <c r="B74" s="20"/>
      <c r="C74" s="20"/>
      <c r="D74" s="20"/>
      <c r="E74" s="20"/>
      <c r="F74" s="199"/>
      <c r="G74" s="20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1:39" s="197" customFormat="1" ht="14.65" hidden="1" customHeight="1" x14ac:dyDescent="0.2">
      <c r="A75" s="20"/>
      <c r="B75" s="20"/>
      <c r="C75" s="20"/>
      <c r="D75" s="20"/>
      <c r="E75" s="20"/>
      <c r="F75" s="199"/>
      <c r="G75" s="20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1:39" s="197" customFormat="1" ht="14.65" hidden="1" customHeight="1" x14ac:dyDescent="0.2">
      <c r="A76" s="20"/>
      <c r="B76" s="20"/>
      <c r="C76" s="20"/>
      <c r="D76" s="20"/>
      <c r="E76" s="20"/>
      <c r="F76" s="199"/>
      <c r="G76" s="20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1:39" s="197" customFormat="1" ht="14.65" hidden="1" customHeight="1" x14ac:dyDescent="0.2">
      <c r="A77" s="20"/>
      <c r="B77" s="20"/>
      <c r="C77" s="20"/>
      <c r="D77" s="20"/>
      <c r="E77" s="20"/>
      <c r="F77" s="199"/>
      <c r="G77" s="20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1:39" s="197" customFormat="1" ht="14.65" hidden="1" customHeight="1" x14ac:dyDescent="0.2">
      <c r="A78" s="20"/>
      <c r="B78" s="20"/>
      <c r="C78" s="20"/>
      <c r="D78" s="20"/>
      <c r="E78" s="20"/>
      <c r="F78" s="199"/>
      <c r="G78" s="20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s="197" customFormat="1" ht="14.65" hidden="1" customHeight="1" x14ac:dyDescent="0.2">
      <c r="A79" s="20"/>
      <c r="B79" s="20"/>
      <c r="C79" s="20"/>
      <c r="D79" s="20"/>
      <c r="E79" s="20"/>
      <c r="F79" s="199"/>
      <c r="G79" s="20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s="197" customFormat="1" ht="14.65" hidden="1" customHeight="1" x14ac:dyDescent="0.2">
      <c r="A80" s="20"/>
      <c r="B80" s="20"/>
      <c r="C80" s="20"/>
      <c r="D80" s="20"/>
      <c r="E80" s="20"/>
      <c r="F80" s="199"/>
      <c r="G80" s="20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1:39" s="197" customFormat="1" ht="14.65" hidden="1" customHeight="1" x14ac:dyDescent="0.2">
      <c r="A81" s="20"/>
      <c r="B81" s="20"/>
      <c r="C81" s="20"/>
      <c r="D81" s="20"/>
      <c r="E81" s="20"/>
      <c r="F81" s="199"/>
      <c r="G81" s="20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s="197" customFormat="1" ht="14.65" hidden="1" customHeight="1" x14ac:dyDescent="0.2">
      <c r="A82" s="20"/>
      <c r="B82" s="20"/>
      <c r="C82" s="20"/>
      <c r="D82" s="20"/>
      <c r="E82" s="20"/>
      <c r="F82" s="199"/>
      <c r="G82" s="20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1:39" s="197" customFormat="1" ht="14.65" hidden="1" customHeight="1" x14ac:dyDescent="0.2">
      <c r="A83" s="20"/>
      <c r="B83" s="20"/>
      <c r="C83" s="20"/>
      <c r="D83" s="20"/>
      <c r="E83" s="20"/>
      <c r="F83" s="199"/>
      <c r="G83" s="20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1:39" s="197" customFormat="1" ht="14.65" hidden="1" customHeight="1" x14ac:dyDescent="0.2">
      <c r="A84" s="20"/>
      <c r="B84" s="20"/>
      <c r="C84" s="20"/>
      <c r="D84" s="20"/>
      <c r="E84" s="20"/>
      <c r="F84" s="199"/>
      <c r="G84" s="20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1:39" s="197" customFormat="1" ht="14.65" hidden="1" customHeight="1" x14ac:dyDescent="0.2">
      <c r="A85" s="20"/>
      <c r="B85" s="20"/>
      <c r="C85" s="20"/>
      <c r="D85" s="20"/>
      <c r="E85" s="20"/>
      <c r="F85" s="199"/>
      <c r="G85" s="20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1:39" s="197" customFormat="1" ht="14.65" hidden="1" customHeight="1" x14ac:dyDescent="0.2">
      <c r="A86" s="20"/>
      <c r="B86" s="20"/>
      <c r="C86" s="20"/>
      <c r="D86" s="20"/>
      <c r="E86" s="20"/>
      <c r="F86" s="199"/>
      <c r="G86" s="20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1:39" s="197" customFormat="1" ht="14.65" hidden="1" customHeight="1" x14ac:dyDescent="0.2">
      <c r="A87" s="20"/>
      <c r="B87" s="20"/>
      <c r="C87" s="20"/>
      <c r="D87" s="20"/>
      <c r="E87" s="20"/>
      <c r="F87" s="199"/>
      <c r="G87" s="20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spans="1:39" s="197" customFormat="1" ht="14.65" hidden="1" customHeight="1" x14ac:dyDescent="0.2">
      <c r="A88" s="20"/>
      <c r="B88" s="20"/>
      <c r="C88" s="20"/>
      <c r="D88" s="20"/>
      <c r="E88" s="20"/>
      <c r="F88" s="199"/>
      <c r="G88" s="20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spans="1:39" s="197" customFormat="1" ht="14.65" hidden="1" customHeight="1" x14ac:dyDescent="0.2">
      <c r="A89" s="20"/>
      <c r="B89" s="20"/>
      <c r="C89" s="20"/>
      <c r="D89" s="20"/>
      <c r="E89" s="20"/>
      <c r="F89" s="199"/>
      <c r="G89" s="20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1:39" s="197" customFormat="1" ht="14.65" hidden="1" customHeight="1" x14ac:dyDescent="0.2">
      <c r="A90" s="20"/>
      <c r="B90" s="20"/>
      <c r="C90" s="20"/>
      <c r="D90" s="20"/>
      <c r="E90" s="20"/>
      <c r="F90" s="199"/>
      <c r="G90" s="20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spans="1:39" s="197" customFormat="1" ht="14.65" hidden="1" customHeight="1" x14ac:dyDescent="0.2">
      <c r="A91" s="20"/>
      <c r="B91" s="20"/>
      <c r="C91" s="20"/>
      <c r="D91" s="20"/>
      <c r="E91" s="20"/>
      <c r="F91" s="199"/>
      <c r="G91" s="20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spans="1:39" s="197" customFormat="1" ht="14.65" hidden="1" customHeight="1" x14ac:dyDescent="0.2">
      <c r="A92" s="20"/>
      <c r="B92" s="20"/>
      <c r="C92" s="20"/>
      <c r="D92" s="20"/>
      <c r="E92" s="20"/>
      <c r="F92" s="199"/>
      <c r="G92" s="20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spans="1:39" s="197" customFormat="1" ht="14.65" hidden="1" customHeight="1" x14ac:dyDescent="0.2">
      <c r="A93" s="20"/>
      <c r="B93" s="20"/>
      <c r="C93" s="20"/>
      <c r="D93" s="20"/>
      <c r="E93" s="20"/>
      <c r="F93" s="199"/>
      <c r="G93" s="20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spans="1:39" s="197" customFormat="1" ht="14.65" hidden="1" customHeight="1" x14ac:dyDescent="0.2">
      <c r="A94" s="20"/>
      <c r="B94" s="20"/>
      <c r="C94" s="20"/>
      <c r="D94" s="20"/>
      <c r="E94" s="20"/>
      <c r="F94" s="199"/>
      <c r="G94" s="20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spans="1:39" s="197" customFormat="1" ht="14.65" hidden="1" customHeight="1" x14ac:dyDescent="0.2">
      <c r="A95" s="20"/>
      <c r="B95" s="20"/>
      <c r="C95" s="20"/>
      <c r="D95" s="20"/>
      <c r="E95" s="20"/>
      <c r="F95" s="199"/>
      <c r="G95" s="20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1:39" s="197" customFormat="1" ht="14.65" hidden="1" customHeight="1" x14ac:dyDescent="0.2">
      <c r="A96" s="20"/>
      <c r="B96" s="20"/>
      <c r="C96" s="20"/>
      <c r="D96" s="20"/>
      <c r="E96" s="20"/>
      <c r="F96" s="199"/>
      <c r="G96" s="20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1:39" s="197" customFormat="1" ht="14.65" hidden="1" customHeight="1" x14ac:dyDescent="0.2">
      <c r="A97" s="20"/>
      <c r="B97" s="20"/>
      <c r="C97" s="20"/>
      <c r="D97" s="20"/>
      <c r="E97" s="20"/>
      <c r="F97" s="199"/>
      <c r="G97" s="20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1:39" s="197" customFormat="1" ht="14.65" hidden="1" customHeight="1" x14ac:dyDescent="0.2">
      <c r="A98" s="20"/>
      <c r="B98" s="20"/>
      <c r="C98" s="20"/>
      <c r="D98" s="20"/>
      <c r="E98" s="20"/>
      <c r="F98" s="199"/>
      <c r="G98" s="20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1:39" s="197" customFormat="1" ht="14.65" hidden="1" customHeight="1" x14ac:dyDescent="0.2">
      <c r="A99" s="20"/>
      <c r="B99" s="20"/>
      <c r="C99" s="20"/>
      <c r="D99" s="20"/>
      <c r="E99" s="20"/>
      <c r="F99" s="199"/>
      <c r="G99" s="20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1:39" s="197" customFormat="1" ht="14.65" hidden="1" customHeight="1" x14ac:dyDescent="0.2">
      <c r="A100" s="20"/>
      <c r="B100" s="20"/>
      <c r="C100" s="20"/>
      <c r="D100" s="20"/>
      <c r="E100" s="20"/>
      <c r="F100" s="199"/>
      <c r="G100" s="20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1:39" s="197" customFormat="1" ht="14.65" hidden="1" customHeight="1" x14ac:dyDescent="0.2">
      <c r="A101" s="20"/>
      <c r="B101" s="20"/>
      <c r="C101" s="20"/>
      <c r="D101" s="20"/>
      <c r="E101" s="20"/>
      <c r="F101" s="199"/>
      <c r="G101" s="20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1:39" s="197" customFormat="1" ht="14.65" hidden="1" customHeight="1" x14ac:dyDescent="0.2">
      <c r="A102" s="20"/>
      <c r="B102" s="20"/>
      <c r="C102" s="20"/>
      <c r="D102" s="20"/>
      <c r="E102" s="20"/>
      <c r="F102" s="199"/>
      <c r="G102" s="20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1:39" s="197" customFormat="1" ht="14.65" hidden="1" customHeight="1" x14ac:dyDescent="0.2">
      <c r="A103" s="20"/>
      <c r="B103" s="20"/>
      <c r="C103" s="20"/>
      <c r="D103" s="20"/>
      <c r="E103" s="20"/>
      <c r="F103" s="199"/>
      <c r="G103" s="20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1:39" s="197" customFormat="1" ht="14.65" hidden="1" customHeight="1" x14ac:dyDescent="0.2">
      <c r="A104" s="20"/>
      <c r="B104" s="20"/>
      <c r="C104" s="20"/>
      <c r="D104" s="20"/>
      <c r="E104" s="20"/>
      <c r="F104" s="199"/>
      <c r="G104" s="20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1:39" s="197" customFormat="1" ht="14.65" hidden="1" customHeight="1" x14ac:dyDescent="0.2">
      <c r="A105" s="20"/>
      <c r="B105" s="20"/>
      <c r="C105" s="20"/>
      <c r="D105" s="20"/>
      <c r="E105" s="20"/>
      <c r="F105" s="199"/>
      <c r="G105" s="20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1:39" s="197" customFormat="1" ht="14.65" hidden="1" customHeight="1" x14ac:dyDescent="0.2">
      <c r="A106" s="20"/>
      <c r="B106" s="20"/>
      <c r="C106" s="20"/>
      <c r="D106" s="20"/>
      <c r="E106" s="20"/>
      <c r="F106" s="199"/>
      <c r="G106" s="20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1:39" s="197" customFormat="1" ht="14.65" hidden="1" customHeight="1" x14ac:dyDescent="0.2">
      <c r="A107" s="20"/>
      <c r="B107" s="20"/>
      <c r="C107" s="20"/>
      <c r="D107" s="20"/>
      <c r="E107" s="20"/>
      <c r="F107" s="199"/>
      <c r="G107" s="20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1:39" s="197" customFormat="1" ht="14.65" hidden="1" customHeight="1" x14ac:dyDescent="0.2">
      <c r="A108" s="20"/>
      <c r="B108" s="20"/>
      <c r="C108" s="20"/>
      <c r="D108" s="20"/>
      <c r="E108" s="20"/>
      <c r="F108" s="199"/>
      <c r="G108" s="20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1:39" s="197" customFormat="1" ht="14.65" hidden="1" customHeight="1" x14ac:dyDescent="0.2">
      <c r="A109" s="20"/>
      <c r="B109" s="20"/>
      <c r="C109" s="20"/>
      <c r="D109" s="20"/>
      <c r="E109" s="20"/>
      <c r="F109" s="199"/>
      <c r="G109" s="20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1:39" s="197" customFormat="1" ht="14.65" hidden="1" customHeight="1" x14ac:dyDescent="0.2">
      <c r="A110" s="20"/>
      <c r="B110" s="20"/>
      <c r="C110" s="20"/>
      <c r="D110" s="20"/>
      <c r="E110" s="20"/>
      <c r="F110" s="199"/>
      <c r="G110" s="20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1:39" s="197" customFormat="1" ht="14.65" hidden="1" customHeight="1" x14ac:dyDescent="0.2">
      <c r="A111" s="20"/>
      <c r="B111" s="20"/>
      <c r="C111" s="20"/>
      <c r="D111" s="20"/>
      <c r="E111" s="20"/>
      <c r="F111" s="199"/>
      <c r="G111" s="20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1:39" s="197" customFormat="1" ht="14.65" hidden="1" customHeight="1" x14ac:dyDescent="0.2">
      <c r="A112" s="20"/>
      <c r="B112" s="20"/>
      <c r="C112" s="20"/>
      <c r="D112" s="20"/>
      <c r="E112" s="20"/>
      <c r="F112" s="199"/>
      <c r="G112" s="20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1:39" s="197" customFormat="1" ht="14.65" hidden="1" customHeight="1" x14ac:dyDescent="0.2">
      <c r="A113" s="20"/>
      <c r="B113" s="20"/>
      <c r="C113" s="20"/>
      <c r="D113" s="20"/>
      <c r="E113" s="20"/>
      <c r="F113" s="199"/>
      <c r="G113" s="20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1:39" s="197" customFormat="1" ht="14.65" hidden="1" customHeight="1" x14ac:dyDescent="0.2">
      <c r="A114" s="20"/>
      <c r="B114" s="20"/>
      <c r="C114" s="20"/>
      <c r="D114" s="20"/>
      <c r="E114" s="20"/>
      <c r="F114" s="199"/>
      <c r="G114" s="20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1:39" s="197" customFormat="1" ht="14.65" hidden="1" customHeight="1" x14ac:dyDescent="0.2">
      <c r="A115" s="20"/>
      <c r="B115" s="20"/>
      <c r="C115" s="20"/>
      <c r="D115" s="20"/>
      <c r="E115" s="20"/>
      <c r="F115" s="199"/>
      <c r="G115" s="20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1:39" s="197" customFormat="1" ht="14.65" hidden="1" customHeight="1" x14ac:dyDescent="0.2">
      <c r="A116" s="20"/>
      <c r="B116" s="20"/>
      <c r="C116" s="20"/>
      <c r="D116" s="20"/>
      <c r="E116" s="20"/>
      <c r="F116" s="199"/>
      <c r="G116" s="20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1:39" s="197" customFormat="1" ht="14.65" hidden="1" customHeight="1" x14ac:dyDescent="0.2">
      <c r="A117" s="20"/>
      <c r="B117" s="20"/>
      <c r="C117" s="20"/>
      <c r="D117" s="20"/>
      <c r="E117" s="20"/>
      <c r="F117" s="199"/>
      <c r="G117" s="20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1:39" s="197" customFormat="1" ht="14.65" hidden="1" customHeight="1" x14ac:dyDescent="0.2">
      <c r="A118" s="20"/>
      <c r="B118" s="20"/>
      <c r="C118" s="20"/>
      <c r="D118" s="20"/>
      <c r="E118" s="20"/>
      <c r="F118" s="199"/>
      <c r="G118" s="20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1:39" s="197" customFormat="1" ht="14.65" hidden="1" customHeight="1" x14ac:dyDescent="0.2">
      <c r="A119" s="20"/>
      <c r="B119" s="20"/>
      <c r="C119" s="20"/>
      <c r="D119" s="20"/>
      <c r="E119" s="20"/>
      <c r="F119" s="199"/>
      <c r="G119" s="20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1:39" s="197" customFormat="1" ht="14.65" hidden="1" customHeight="1" x14ac:dyDescent="0.2">
      <c r="A120" s="20"/>
      <c r="B120" s="20"/>
      <c r="C120" s="20"/>
      <c r="D120" s="20"/>
      <c r="E120" s="20"/>
      <c r="F120" s="199"/>
      <c r="G120" s="20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1:39" s="197" customFormat="1" ht="14.65" hidden="1" customHeight="1" x14ac:dyDescent="0.2">
      <c r="A121" s="20"/>
      <c r="B121" s="20"/>
      <c r="C121" s="20"/>
      <c r="D121" s="20"/>
      <c r="E121" s="20"/>
      <c r="F121" s="199"/>
      <c r="G121" s="20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1:39" s="197" customFormat="1" ht="14.65" hidden="1" customHeight="1" x14ac:dyDescent="0.2">
      <c r="A122" s="20"/>
      <c r="B122" s="20"/>
      <c r="C122" s="20"/>
      <c r="D122" s="20"/>
      <c r="E122" s="20"/>
      <c r="F122" s="199"/>
      <c r="G122" s="20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1:39" s="197" customFormat="1" ht="14.65" hidden="1" customHeight="1" x14ac:dyDescent="0.2">
      <c r="A123" s="20"/>
      <c r="B123" s="20"/>
      <c r="C123" s="20"/>
      <c r="D123" s="20"/>
      <c r="E123" s="20"/>
      <c r="F123" s="199"/>
      <c r="G123" s="20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1:39" s="197" customFormat="1" ht="14.65" hidden="1" customHeight="1" x14ac:dyDescent="0.2">
      <c r="A124" s="20"/>
      <c r="B124" s="20"/>
      <c r="C124" s="20"/>
      <c r="D124" s="20"/>
      <c r="E124" s="20"/>
      <c r="F124" s="199"/>
      <c r="G124" s="20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1:39" s="197" customFormat="1" ht="14.65" hidden="1" customHeight="1" x14ac:dyDescent="0.2">
      <c r="A125" s="20"/>
      <c r="B125" s="20"/>
      <c r="C125" s="20"/>
      <c r="D125" s="20"/>
      <c r="E125" s="20"/>
      <c r="F125" s="199"/>
      <c r="G125" s="20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1:39" s="197" customFormat="1" ht="14.65" hidden="1" customHeight="1" x14ac:dyDescent="0.2">
      <c r="A126" s="20"/>
      <c r="B126" s="20"/>
      <c r="C126" s="20"/>
      <c r="D126" s="20"/>
      <c r="E126" s="20"/>
      <c r="F126" s="199"/>
      <c r="G126" s="20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1:39" s="197" customFormat="1" ht="14.65" hidden="1" customHeight="1" x14ac:dyDescent="0.2">
      <c r="A127" s="20"/>
      <c r="B127" s="20"/>
      <c r="C127" s="20"/>
      <c r="D127" s="20"/>
      <c r="E127" s="20"/>
      <c r="F127" s="199"/>
      <c r="G127" s="20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1:39" s="197" customFormat="1" ht="14.65" hidden="1" customHeight="1" x14ac:dyDescent="0.2">
      <c r="A128" s="20"/>
      <c r="B128" s="20"/>
      <c r="C128" s="20"/>
      <c r="D128" s="20"/>
      <c r="E128" s="20"/>
      <c r="F128" s="199"/>
      <c r="G128" s="20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1:39" s="197" customFormat="1" ht="14.65" hidden="1" customHeight="1" x14ac:dyDescent="0.2">
      <c r="A129" s="20"/>
      <c r="B129" s="20"/>
      <c r="C129" s="20"/>
      <c r="D129" s="20"/>
      <c r="E129" s="20"/>
      <c r="F129" s="199"/>
      <c r="G129" s="20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1:39" s="197" customFormat="1" ht="14.65" hidden="1" customHeight="1" x14ac:dyDescent="0.2">
      <c r="A130" s="20"/>
      <c r="B130" s="20"/>
      <c r="C130" s="20"/>
      <c r="D130" s="20"/>
      <c r="E130" s="20"/>
      <c r="F130" s="199"/>
      <c r="G130" s="20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1:39" s="197" customFormat="1" ht="14.65" hidden="1" customHeight="1" x14ac:dyDescent="0.2">
      <c r="A131" s="20"/>
      <c r="B131" s="20"/>
      <c r="C131" s="20"/>
      <c r="D131" s="20"/>
      <c r="E131" s="20"/>
      <c r="F131" s="199"/>
      <c r="G131" s="20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1:39" s="197" customFormat="1" ht="14.65" hidden="1" customHeight="1" x14ac:dyDescent="0.2">
      <c r="A132" s="20"/>
      <c r="B132" s="20"/>
      <c r="C132" s="20"/>
      <c r="D132" s="20"/>
      <c r="E132" s="20"/>
      <c r="F132" s="199"/>
      <c r="G132" s="20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1:39" s="197" customFormat="1" ht="14.65" hidden="1" customHeight="1" x14ac:dyDescent="0.2">
      <c r="A133" s="20"/>
      <c r="B133" s="20"/>
      <c r="C133" s="20"/>
      <c r="D133" s="20"/>
      <c r="E133" s="20"/>
      <c r="F133" s="199"/>
      <c r="G133" s="20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1:39" s="197" customFormat="1" ht="14.65" hidden="1" customHeight="1" x14ac:dyDescent="0.2">
      <c r="A134" s="20"/>
      <c r="B134" s="20"/>
      <c r="C134" s="20"/>
      <c r="D134" s="20"/>
      <c r="E134" s="20"/>
      <c r="F134" s="199"/>
      <c r="G134" s="20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1:39" s="197" customFormat="1" ht="14.65" hidden="1" customHeight="1" x14ac:dyDescent="0.2">
      <c r="A135" s="20"/>
      <c r="B135" s="20"/>
      <c r="C135" s="20"/>
      <c r="D135" s="20"/>
      <c r="E135" s="20"/>
      <c r="F135" s="199"/>
      <c r="G135" s="20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1:39" s="197" customFormat="1" ht="14.65" hidden="1" customHeight="1" x14ac:dyDescent="0.2">
      <c r="A136" s="20"/>
      <c r="B136" s="20"/>
      <c r="C136" s="20"/>
      <c r="D136" s="20"/>
      <c r="E136" s="20"/>
      <c r="F136" s="199"/>
      <c r="G136" s="20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1:39" s="197" customFormat="1" ht="14.65" hidden="1" customHeight="1" x14ac:dyDescent="0.2">
      <c r="A137" s="20"/>
      <c r="B137" s="20"/>
      <c r="C137" s="20"/>
      <c r="D137" s="20"/>
      <c r="E137" s="20"/>
      <c r="F137" s="199"/>
      <c r="G137" s="20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1:39" s="197" customFormat="1" ht="14.65" hidden="1" customHeight="1" x14ac:dyDescent="0.2">
      <c r="A138" s="20"/>
      <c r="B138" s="20"/>
      <c r="C138" s="20"/>
      <c r="D138" s="20"/>
      <c r="E138" s="20"/>
      <c r="F138" s="199"/>
      <c r="G138" s="20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1:39" s="197" customFormat="1" ht="14.65" hidden="1" customHeight="1" x14ac:dyDescent="0.2">
      <c r="A139" s="20"/>
      <c r="B139" s="20"/>
      <c r="C139" s="20"/>
      <c r="D139" s="20"/>
      <c r="E139" s="20"/>
      <c r="F139" s="199"/>
      <c r="G139" s="20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1:39" s="197" customFormat="1" ht="14.65" hidden="1" customHeight="1" x14ac:dyDescent="0.2">
      <c r="A140" s="20"/>
      <c r="B140" s="20"/>
      <c r="C140" s="20"/>
      <c r="D140" s="20"/>
      <c r="E140" s="20"/>
      <c r="F140" s="199"/>
      <c r="G140" s="20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1:39" s="197" customFormat="1" ht="14.65" hidden="1" customHeight="1" x14ac:dyDescent="0.2">
      <c r="A141" s="20"/>
      <c r="B141" s="20"/>
      <c r="C141" s="20"/>
      <c r="D141" s="20"/>
      <c r="E141" s="20"/>
      <c r="F141" s="199"/>
      <c r="G141" s="20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1:39" s="197" customFormat="1" ht="14.65" hidden="1" customHeight="1" x14ac:dyDescent="0.2">
      <c r="A142" s="20"/>
      <c r="B142" s="20"/>
      <c r="C142" s="20"/>
      <c r="D142" s="20"/>
      <c r="E142" s="20"/>
      <c r="F142" s="199"/>
      <c r="G142" s="20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1:39" s="197" customFormat="1" ht="14.65" hidden="1" customHeight="1" x14ac:dyDescent="0.2">
      <c r="A143" s="20"/>
      <c r="B143" s="20"/>
      <c r="C143" s="20"/>
      <c r="D143" s="20"/>
      <c r="E143" s="20"/>
      <c r="F143" s="199"/>
      <c r="G143" s="20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1:39" s="197" customFormat="1" ht="14.65" hidden="1" customHeight="1" x14ac:dyDescent="0.2">
      <c r="A144" s="20"/>
      <c r="B144" s="20"/>
      <c r="C144" s="20"/>
      <c r="D144" s="20"/>
      <c r="E144" s="20"/>
      <c r="F144" s="199"/>
      <c r="G144" s="20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1:39" s="197" customFormat="1" ht="14.65" hidden="1" customHeight="1" x14ac:dyDescent="0.2">
      <c r="A145" s="20"/>
      <c r="B145" s="20"/>
      <c r="C145" s="20"/>
      <c r="D145" s="20"/>
      <c r="E145" s="20"/>
      <c r="F145" s="199"/>
      <c r="G145" s="20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1:39" s="197" customFormat="1" ht="14.65" hidden="1" customHeight="1" x14ac:dyDescent="0.2">
      <c r="A146" s="20"/>
      <c r="B146" s="20"/>
      <c r="C146" s="20"/>
      <c r="D146" s="20"/>
      <c r="E146" s="20"/>
      <c r="F146" s="199"/>
      <c r="G146" s="20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1:39" s="197" customFormat="1" ht="14.65" hidden="1" customHeight="1" x14ac:dyDescent="0.2">
      <c r="A147" s="20"/>
      <c r="B147" s="20"/>
      <c r="C147" s="20"/>
      <c r="D147" s="20"/>
      <c r="E147" s="20"/>
      <c r="F147" s="199"/>
      <c r="G147" s="20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1:39" s="197" customFormat="1" ht="14.65" hidden="1" customHeight="1" x14ac:dyDescent="0.2">
      <c r="A148" s="20"/>
      <c r="B148" s="20"/>
      <c r="C148" s="20"/>
      <c r="D148" s="20"/>
      <c r="E148" s="20"/>
      <c r="F148" s="199"/>
      <c r="G148" s="20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1:39" s="197" customFormat="1" ht="14.65" hidden="1" customHeight="1" x14ac:dyDescent="0.2">
      <c r="A149" s="20"/>
      <c r="B149" s="20"/>
      <c r="C149" s="20"/>
      <c r="D149" s="20"/>
      <c r="E149" s="20"/>
      <c r="F149" s="199"/>
      <c r="G149" s="20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1:39" s="197" customFormat="1" ht="14.65" hidden="1" customHeight="1" x14ac:dyDescent="0.2">
      <c r="A150" s="20"/>
      <c r="B150" s="20"/>
      <c r="C150" s="20"/>
      <c r="D150" s="20"/>
      <c r="E150" s="20"/>
      <c r="F150" s="199"/>
      <c r="G150" s="20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1:39" s="197" customFormat="1" ht="14.65" hidden="1" customHeight="1" x14ac:dyDescent="0.2">
      <c r="A151" s="20"/>
      <c r="B151" s="20"/>
      <c r="C151" s="20"/>
      <c r="D151" s="20"/>
      <c r="E151" s="20"/>
      <c r="F151" s="199"/>
      <c r="G151" s="20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1:39" s="197" customFormat="1" ht="14.65" hidden="1" customHeight="1" x14ac:dyDescent="0.2">
      <c r="A152" s="20"/>
      <c r="B152" s="20"/>
      <c r="C152" s="20"/>
      <c r="D152" s="20"/>
      <c r="E152" s="20"/>
      <c r="F152" s="199"/>
      <c r="G152" s="20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1:39" s="197" customFormat="1" ht="14.65" hidden="1" customHeight="1" x14ac:dyDescent="0.2">
      <c r="A153" s="20"/>
      <c r="B153" s="20"/>
      <c r="C153" s="20"/>
      <c r="D153" s="20"/>
      <c r="E153" s="20"/>
      <c r="F153" s="199"/>
      <c r="G153" s="20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1:39" s="197" customFormat="1" ht="14.65" hidden="1" customHeight="1" x14ac:dyDescent="0.2">
      <c r="A154" s="20"/>
      <c r="B154" s="20"/>
      <c r="C154" s="20"/>
      <c r="D154" s="20"/>
      <c r="E154" s="20"/>
      <c r="F154" s="199"/>
      <c r="G154" s="20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1:39" s="197" customFormat="1" ht="14.65" hidden="1" customHeight="1" x14ac:dyDescent="0.2">
      <c r="A155" s="20"/>
      <c r="B155" s="20"/>
      <c r="C155" s="20"/>
      <c r="D155" s="20"/>
      <c r="E155" s="20"/>
      <c r="F155" s="199"/>
      <c r="G155" s="20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1:39" s="197" customFormat="1" ht="14.65" hidden="1" customHeight="1" x14ac:dyDescent="0.2">
      <c r="A156" s="20"/>
      <c r="B156" s="20"/>
      <c r="C156" s="20"/>
      <c r="D156" s="20"/>
      <c r="E156" s="20"/>
      <c r="F156" s="199"/>
      <c r="G156" s="20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1:39" s="197" customFormat="1" ht="14.65" hidden="1" customHeight="1" x14ac:dyDescent="0.2">
      <c r="A157" s="20"/>
      <c r="B157" s="20"/>
      <c r="C157" s="20"/>
      <c r="D157" s="20"/>
      <c r="E157" s="20"/>
      <c r="F157" s="199"/>
      <c r="G157" s="20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1:39" s="197" customFormat="1" ht="14.65" hidden="1" customHeight="1" x14ac:dyDescent="0.2">
      <c r="A158" s="20"/>
      <c r="B158" s="20"/>
      <c r="C158" s="20"/>
      <c r="D158" s="20"/>
      <c r="E158" s="20"/>
      <c r="F158" s="199"/>
      <c r="G158" s="20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1:39" s="197" customFormat="1" ht="14.65" hidden="1" customHeight="1" x14ac:dyDescent="0.2">
      <c r="A159" s="20"/>
      <c r="B159" s="20"/>
      <c r="C159" s="20"/>
      <c r="D159" s="20"/>
      <c r="E159" s="20"/>
      <c r="F159" s="199"/>
      <c r="G159" s="20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1:39" s="197" customFormat="1" ht="14.65" hidden="1" customHeight="1" x14ac:dyDescent="0.2">
      <c r="A160" s="20"/>
      <c r="B160" s="20"/>
      <c r="C160" s="20"/>
      <c r="D160" s="20"/>
      <c r="E160" s="20"/>
      <c r="F160" s="199"/>
      <c r="G160" s="20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1:56" s="197" customFormat="1" ht="14.65" hidden="1" customHeight="1" x14ac:dyDescent="0.2">
      <c r="A161" s="20"/>
      <c r="B161" s="20"/>
      <c r="C161" s="20"/>
      <c r="D161" s="20"/>
      <c r="E161" s="20"/>
      <c r="F161" s="199"/>
      <c r="G161" s="20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1:56" s="197" customFormat="1" ht="14.65" hidden="1" customHeight="1" x14ac:dyDescent="0.2">
      <c r="A162" s="20"/>
      <c r="B162" s="20"/>
      <c r="C162" s="20"/>
      <c r="D162" s="20"/>
      <c r="E162" s="20"/>
      <c r="F162" s="199"/>
      <c r="G162" s="20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1:56" s="197" customFormat="1" ht="14.65" customHeight="1" x14ac:dyDescent="0.2">
      <c r="A163" s="20"/>
      <c r="B163" s="20"/>
      <c r="C163" s="20"/>
      <c r="D163" s="20"/>
      <c r="E163" s="20"/>
      <c r="F163" s="199"/>
      <c r="G163" s="20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1:56" ht="14.25" customHeight="1" thickBot="1" x14ac:dyDescent="0.25">
      <c r="BC164" s="197"/>
      <c r="BD164" s="197"/>
    </row>
    <row r="165" spans="1:56" s="255" customFormat="1" ht="12" customHeight="1" x14ac:dyDescent="0.2">
      <c r="A165" s="20"/>
      <c r="B165" s="20"/>
      <c r="C165" s="20"/>
      <c r="D165" s="20"/>
      <c r="E165" s="20"/>
      <c r="F165" s="199"/>
      <c r="G165" s="20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52"/>
      <c r="AO165" s="253"/>
      <c r="AP165" s="254"/>
      <c r="AQ165" s="254"/>
      <c r="AR165" s="254"/>
      <c r="AU165" s="254"/>
      <c r="AV165" s="254"/>
      <c r="BC165" s="256"/>
      <c r="BD165" s="256"/>
    </row>
    <row r="166" spans="1:56" s="255" customFormat="1" ht="12" customHeight="1" x14ac:dyDescent="0.2">
      <c r="A166" s="20"/>
      <c r="B166" s="20"/>
      <c r="C166" s="20"/>
      <c r="D166" s="20"/>
      <c r="E166" s="20"/>
      <c r="F166" s="199"/>
      <c r="G166" s="20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75"/>
      <c r="AO166" s="253" t="s">
        <v>20</v>
      </c>
      <c r="AP166" s="254"/>
      <c r="AQ166" s="254"/>
      <c r="AR166" s="254"/>
      <c r="AU166" s="254"/>
      <c r="AV166" s="254"/>
      <c r="BC166" s="256"/>
      <c r="BD166" s="256"/>
    </row>
    <row r="167" spans="1:56" s="255" customFormat="1" ht="12" customHeight="1" x14ac:dyDescent="0.2">
      <c r="A167" s="20"/>
      <c r="B167" s="20"/>
      <c r="C167" s="20"/>
      <c r="D167" s="20"/>
      <c r="E167" s="20"/>
      <c r="F167" s="199"/>
      <c r="G167" s="20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75"/>
      <c r="AO167" s="253" t="s">
        <v>24</v>
      </c>
      <c r="AP167" s="254"/>
      <c r="AQ167" s="254"/>
      <c r="AR167" s="254"/>
      <c r="AU167" s="254"/>
      <c r="AV167" s="254"/>
      <c r="BC167" s="256"/>
      <c r="BD167" s="256"/>
    </row>
    <row r="168" spans="1:56" s="255" customFormat="1" ht="12" customHeight="1" x14ac:dyDescent="0.2">
      <c r="A168" s="20"/>
      <c r="B168" s="20"/>
      <c r="C168" s="20"/>
      <c r="D168" s="20"/>
      <c r="E168" s="20"/>
      <c r="F168" s="199"/>
      <c r="G168" s="20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75"/>
      <c r="AO168" s="253" t="s">
        <v>52</v>
      </c>
      <c r="AP168" s="254"/>
      <c r="AQ168" s="254"/>
      <c r="AR168" s="254"/>
      <c r="AU168" s="254"/>
      <c r="AV168" s="254"/>
      <c r="BC168" s="256"/>
      <c r="BD168" s="256"/>
    </row>
    <row r="169" spans="1:56" s="255" customFormat="1" ht="12" customHeight="1" x14ac:dyDescent="0.2">
      <c r="A169" s="20"/>
      <c r="B169" s="20"/>
      <c r="C169" s="20"/>
      <c r="D169" s="20"/>
      <c r="E169" s="20"/>
      <c r="F169" s="199"/>
      <c r="G169" s="20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60"/>
      <c r="AO169" s="258"/>
      <c r="AP169" s="258"/>
      <c r="AQ169" s="258"/>
      <c r="AR169" s="258"/>
      <c r="BC169" s="256"/>
      <c r="BD169" s="256"/>
    </row>
    <row r="170" spans="1:56" s="255" customFormat="1" ht="12" customHeight="1" x14ac:dyDescent="0.2">
      <c r="A170" s="20"/>
      <c r="B170" s="20"/>
      <c r="C170" s="20"/>
      <c r="D170" s="20"/>
      <c r="E170" s="20"/>
      <c r="F170" s="199"/>
      <c r="G170" s="20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60"/>
      <c r="AO170" s="258"/>
      <c r="AP170" s="258"/>
      <c r="AQ170" s="258"/>
      <c r="AR170" s="258"/>
      <c r="BC170" s="256"/>
      <c r="BD170" s="256"/>
    </row>
    <row r="171" spans="1:56" s="255" customFormat="1" ht="12" customHeight="1" x14ac:dyDescent="0.2">
      <c r="A171" s="20"/>
      <c r="B171" s="20"/>
      <c r="C171" s="20"/>
      <c r="D171" s="20"/>
      <c r="E171" s="20"/>
      <c r="F171" s="199"/>
      <c r="G171" s="20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60"/>
      <c r="AO171" s="258"/>
      <c r="AP171" s="258"/>
      <c r="AQ171" s="258"/>
      <c r="AR171" s="258"/>
      <c r="BC171" s="256"/>
      <c r="BD171" s="256"/>
    </row>
    <row r="172" spans="1:56" s="255" customFormat="1" ht="12" customHeight="1" x14ac:dyDescent="0.2">
      <c r="A172" s="20"/>
      <c r="B172" s="20"/>
      <c r="C172" s="20"/>
      <c r="D172" s="20"/>
      <c r="E172" s="20"/>
      <c r="F172" s="199"/>
      <c r="G172" s="20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60"/>
      <c r="AO172" s="258"/>
      <c r="AP172" s="258"/>
      <c r="AQ172" s="258"/>
      <c r="AR172" s="258"/>
      <c r="BC172" s="256"/>
      <c r="BD172" s="256"/>
    </row>
    <row r="173" spans="1:56" s="255" customFormat="1" ht="12" customHeight="1" x14ac:dyDescent="0.2">
      <c r="A173" s="20"/>
      <c r="B173" s="20"/>
      <c r="C173" s="20"/>
      <c r="D173" s="20"/>
      <c r="E173" s="20"/>
      <c r="F173" s="199"/>
      <c r="G173" s="20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60"/>
      <c r="AO173" s="258"/>
      <c r="AP173" s="258"/>
      <c r="AQ173" s="258"/>
      <c r="AR173" s="258"/>
      <c r="BC173" s="256"/>
      <c r="BD173" s="256"/>
    </row>
    <row r="174" spans="1:56" ht="12" customHeight="1" x14ac:dyDescent="0.2">
      <c r="AN174" s="260"/>
      <c r="BC174" s="197"/>
      <c r="BD174" s="197"/>
    </row>
    <row r="175" spans="1:56" ht="12" customHeight="1" thickBot="1" x14ac:dyDescent="0.25">
      <c r="AN175" s="265"/>
      <c r="BC175" s="197"/>
      <c r="BD175" s="197"/>
    </row>
  </sheetData>
  <mergeCells count="40">
    <mergeCell ref="D32:G32"/>
    <mergeCell ref="D34:G34"/>
    <mergeCell ref="I10:AM10"/>
    <mergeCell ref="F10:F12"/>
    <mergeCell ref="D30:G30"/>
    <mergeCell ref="D33:G33"/>
    <mergeCell ref="D31:G31"/>
    <mergeCell ref="J25:R32"/>
    <mergeCell ref="Z25:AI32"/>
    <mergeCell ref="D28:G28"/>
    <mergeCell ref="D29:G29"/>
    <mergeCell ref="D26:G26"/>
    <mergeCell ref="D27:G27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Y23:AL23"/>
    <mergeCell ref="D24:G24"/>
    <mergeCell ref="D25:G25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E12">
    <cfRule type="cellIs" dxfId="68" priority="107" operator="equal">
      <formula>"do."</formula>
    </cfRule>
    <cfRule type="cellIs" dxfId="67" priority="110" operator="equal">
      <formula>"D"</formula>
    </cfRule>
    <cfRule type="containsText" dxfId="66" priority="111" operator="containsText" text="S">
      <formula>NOT(ISERROR(SEARCH("S",I12)))</formula>
    </cfRule>
  </conditionalFormatting>
  <conditionalFormatting sqref="F8:H8 N7:Z7">
    <cfRule type="cellIs" dxfId="65" priority="72" operator="equal">
      <formula>0</formula>
    </cfRule>
  </conditionalFormatting>
  <conditionalFormatting sqref="I15:AN22 I14:AF14 AM14:AN14">
    <cfRule type="cellIs" dxfId="64" priority="67" operator="equal">
      <formula>"F"</formula>
    </cfRule>
    <cfRule type="cellIs" dxfId="63" priority="68" operator="equal">
      <formula>"P"</formula>
    </cfRule>
    <cfRule type="cellIs" dxfId="62" priority="69" operator="equal">
      <formula>"LS"</formula>
    </cfRule>
    <cfRule type="cellIs" dxfId="61" priority="70" operator="equal">
      <formula>"T"</formula>
    </cfRule>
    <cfRule type="cellIs" dxfId="60" priority="71" operator="equal">
      <formula>"I"</formula>
    </cfRule>
  </conditionalFormatting>
  <conditionalFormatting sqref="AC5:AI5">
    <cfRule type="cellIs" dxfId="59" priority="66" operator="equal">
      <formula>0</formula>
    </cfRule>
  </conditionalFormatting>
  <conditionalFormatting sqref="I15:AN22 I13:AF14 AM13:AN14">
    <cfRule type="cellIs" dxfId="58" priority="182" operator="equal">
      <formula>$C$24</formula>
    </cfRule>
    <cfRule type="cellIs" dxfId="57" priority="183" operator="equal">
      <formula>$C$24</formula>
    </cfRule>
  </conditionalFormatting>
  <conditionalFormatting sqref="I15:AM22 I14:AF14 AM14">
    <cfRule type="cellIs" dxfId="56" priority="61" operator="equal">
      <formula>"F"</formula>
    </cfRule>
    <cfRule type="cellIs" dxfId="55" priority="62" operator="equal">
      <formula>"P"</formula>
    </cfRule>
    <cfRule type="cellIs" dxfId="54" priority="63" operator="equal">
      <formula>"LS"</formula>
    </cfRule>
    <cfRule type="cellIs" dxfId="53" priority="64" operator="equal">
      <formula>"T"</formula>
    </cfRule>
    <cfRule type="cellIs" dxfId="52" priority="65" operator="equal">
      <formula>"I"</formula>
    </cfRule>
  </conditionalFormatting>
  <conditionalFormatting sqref="I15:AM22 AM14:AN22 I13:AF14 AM13:AM14">
    <cfRule type="cellIs" dxfId="51" priority="201" operator="equal">
      <formula>$C$28</formula>
    </cfRule>
    <cfRule type="cellIs" dxfId="50" priority="202" operator="equal">
      <formula>$C$27</formula>
    </cfRule>
    <cfRule type="cellIs" dxfId="49" priority="203" operator="equal">
      <formula>$C$26</formula>
    </cfRule>
    <cfRule type="cellIs" dxfId="48" priority="204" operator="equal">
      <formula>$C$25</formula>
    </cfRule>
    <cfRule type="cellIs" dxfId="47" priority="205" operator="equal">
      <formula>#REF!="S"</formula>
    </cfRule>
    <cfRule type="cellIs" dxfId="46" priority="206" operator="equal">
      <formula>$G$25</formula>
    </cfRule>
  </conditionalFormatting>
  <conditionalFormatting sqref="AG14:AL14">
    <cfRule type="cellIs" dxfId="36" priority="12" operator="equal">
      <formula>"F"</formula>
    </cfRule>
    <cfRule type="cellIs" dxfId="35" priority="13" operator="equal">
      <formula>"P"</formula>
    </cfRule>
    <cfRule type="cellIs" dxfId="34" priority="14" operator="equal">
      <formula>"LS"</formula>
    </cfRule>
    <cfRule type="cellIs" dxfId="33" priority="15" operator="equal">
      <formula>"T"</formula>
    </cfRule>
    <cfRule type="cellIs" dxfId="32" priority="16" operator="equal">
      <formula>"I"</formula>
    </cfRule>
  </conditionalFormatting>
  <conditionalFormatting sqref="AG13:AL14">
    <cfRule type="cellIs" dxfId="31" priority="20" operator="equal">
      <formula>$C$24</formula>
    </cfRule>
    <cfRule type="cellIs" dxfId="30" priority="21" operator="equal">
      <formula>$C$24</formula>
    </cfRule>
  </conditionalFormatting>
  <conditionalFormatting sqref="AG14:AL14">
    <cfRule type="cellIs" dxfId="29" priority="7" operator="equal">
      <formula>"F"</formula>
    </cfRule>
    <cfRule type="cellIs" dxfId="28" priority="8" operator="equal">
      <formula>"P"</formula>
    </cfRule>
    <cfRule type="cellIs" dxfId="27" priority="9" operator="equal">
      <formula>"LS"</formula>
    </cfRule>
    <cfRule type="cellIs" dxfId="26" priority="10" operator="equal">
      <formula>"T"</formula>
    </cfRule>
    <cfRule type="cellIs" dxfId="25" priority="11" operator="equal">
      <formula>"I"</formula>
    </cfRule>
  </conditionalFormatting>
  <conditionalFormatting sqref="AG13:AL14">
    <cfRule type="cellIs" dxfId="24" priority="22" operator="equal">
      <formula>$C$28</formula>
    </cfRule>
    <cfRule type="cellIs" dxfId="23" priority="23" operator="equal">
      <formula>$C$27</formula>
    </cfRule>
    <cfRule type="cellIs" dxfId="22" priority="24" operator="equal">
      <formula>$C$26</formula>
    </cfRule>
    <cfRule type="cellIs" dxfId="21" priority="25" operator="equal">
      <formula>$C$25</formula>
    </cfRule>
    <cfRule type="cellIs" dxfId="20" priority="26" operator="equal">
      <formula>#REF!="S"</formula>
    </cfRule>
    <cfRule type="cellIs" dxfId="19" priority="27" operator="equal">
      <formula>$G$25</formula>
    </cfRule>
  </conditionalFormatting>
  <conditionalFormatting sqref="AF12:AM12">
    <cfRule type="cellIs" dxfId="2" priority="1" operator="equal">
      <formula>"do."</formula>
    </cfRule>
    <cfRule type="cellIs" dxfId="1" priority="2" operator="equal">
      <formula>"D"</formula>
    </cfRule>
    <cfRule type="containsText" dxfId="0" priority="3" operator="containsText" text="S">
      <formula>NOT(ISERROR(SEARCH("S",AF12)))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22 C23:D23" xr:uid="{00000000-0002-0000-0100-000001000000}">
      <formula1>$B$192:$B$203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6:F22" xr:uid="{00000000-0002-0000-0100-000003000000}">
      <formula1>$BE$2:$BE$18</formula1>
    </dataValidation>
    <dataValidation type="list" allowBlank="1" showInputMessage="1" showErrorMessage="1" sqref="G16:G22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F13 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C35:D581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51"/>
  <sheetViews>
    <sheetView view="pageBreakPreview" zoomScaleNormal="100" zoomScaleSheetLayoutView="100" workbookViewId="0">
      <pane ySplit="12" topLeftCell="A13" activePane="bottomLeft" state="frozen"/>
      <selection pane="bottomLeft" activeCell="D21" sqref="D21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77" t="s">
        <v>91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</row>
    <row r="2" spans="1:41" ht="13.15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</row>
    <row r="3" spans="1:41" ht="13.5" x14ac:dyDescent="0.25">
      <c r="A3" s="290" t="s">
        <v>102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69"/>
    </row>
    <row r="4" spans="1:41" ht="15.6" customHeight="1" x14ac:dyDescent="0.25">
      <c r="B4" s="175"/>
      <c r="C4" s="175"/>
      <c r="D4" s="175"/>
      <c r="E4" s="345" t="s">
        <v>103</v>
      </c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922</v>
      </c>
      <c r="F5" s="232" t="s">
        <v>38</v>
      </c>
      <c r="G5" s="335" t="str">
        <f>ASISTENCIA!G5</f>
        <v>ENERO</v>
      </c>
      <c r="H5" s="335"/>
      <c r="I5" s="335"/>
      <c r="J5" s="335"/>
      <c r="K5" s="335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7" t="str">
        <f>IF(+ASISTENCIA!AC5="","",ASISTENCIA!AC5)</f>
        <v>Mañana</v>
      </c>
      <c r="AB5" s="337"/>
      <c r="AC5" s="337"/>
      <c r="AD5" s="337"/>
      <c r="AE5" s="337"/>
      <c r="AF5" s="337"/>
      <c r="AG5" s="337"/>
      <c r="AH5" s="337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36" t="str">
        <f>IF(+ASISTENCIA!F6="","",ASISTENCIA!F6)</f>
        <v>70329 Cutini Pucara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89" t="str">
        <f>IF(+ASISTENCIA!F7="","",ASISTENCIA!F7)</f>
        <v>Primaria EBR</v>
      </c>
      <c r="G7" s="289"/>
      <c r="H7" s="289"/>
      <c r="I7" s="177"/>
      <c r="J7" s="235" t="s">
        <v>927</v>
      </c>
      <c r="L7" s="323" t="str">
        <f>IF(+ASISTENCIA!N7="","",ASISTENCIA!N7)</f>
        <v>C.P. Cutini Pucara</v>
      </c>
      <c r="M7" s="323"/>
      <c r="N7" s="323"/>
      <c r="O7" s="323"/>
      <c r="P7" s="323"/>
      <c r="Q7" s="323"/>
      <c r="R7" s="323"/>
      <c r="S7" s="323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89" t="str">
        <f>IF(+ASISTENCIA!F8="","",ASISTENCIA!F8)</f>
        <v>0270751</v>
      </c>
      <c r="G8" s="289"/>
      <c r="H8" s="289"/>
      <c r="I8" s="99"/>
      <c r="J8" s="235" t="s">
        <v>928</v>
      </c>
      <c r="L8" s="323" t="str">
        <f>IF(+ASISTENCIA!N8="","",ASISTENCIA!N8)</f>
        <v>ILAVE / CUTINI PUCARA</v>
      </c>
      <c r="M8" s="323"/>
      <c r="N8" s="323"/>
      <c r="O8" s="323"/>
      <c r="P8" s="323"/>
      <c r="Q8" s="323"/>
      <c r="R8" s="323"/>
      <c r="S8" s="323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302" t="s">
        <v>3</v>
      </c>
      <c r="B10" s="159"/>
      <c r="C10" s="159"/>
      <c r="D10" s="302" t="s">
        <v>1</v>
      </c>
      <c r="E10" s="302" t="s">
        <v>0</v>
      </c>
      <c r="F10" s="302" t="s">
        <v>92</v>
      </c>
      <c r="G10" s="311" t="s">
        <v>25</v>
      </c>
      <c r="H10" s="311" t="s">
        <v>113</v>
      </c>
      <c r="I10" s="32"/>
      <c r="J10" s="210" t="s">
        <v>923</v>
      </c>
      <c r="K10" s="211"/>
      <c r="L10" s="338" t="s">
        <v>144</v>
      </c>
      <c r="M10" s="338"/>
      <c r="N10" s="338"/>
      <c r="O10" s="211"/>
      <c r="P10" s="212" t="s">
        <v>149</v>
      </c>
      <c r="Q10" s="213"/>
      <c r="R10" s="241" t="s">
        <v>150</v>
      </c>
      <c r="S10" s="213"/>
      <c r="T10" s="331" t="s">
        <v>151</v>
      </c>
      <c r="U10" s="331"/>
      <c r="V10" s="211"/>
      <c r="W10" s="330" t="s">
        <v>153</v>
      </c>
      <c r="X10" s="330"/>
      <c r="Y10" s="214"/>
      <c r="Z10" s="212" t="s">
        <v>156</v>
      </c>
      <c r="AA10" s="215"/>
      <c r="AB10" s="339" t="s">
        <v>104</v>
      </c>
      <c r="AC10" s="340"/>
      <c r="AD10" s="340"/>
      <c r="AE10" s="340"/>
      <c r="AF10" s="340"/>
      <c r="AG10" s="340"/>
      <c r="AH10" s="340"/>
      <c r="AI10" s="340"/>
      <c r="AJ10" s="341"/>
      <c r="AK10" s="185"/>
      <c r="AL10" s="185"/>
      <c r="AM10" s="186"/>
      <c r="AN10" s="186"/>
      <c r="AO10" s="186"/>
    </row>
    <row r="11" spans="1:41" s="172" customFormat="1" ht="33" customHeight="1" x14ac:dyDescent="0.25">
      <c r="A11" s="302"/>
      <c r="B11" s="238" t="s">
        <v>37</v>
      </c>
      <c r="C11" s="240" t="s">
        <v>21</v>
      </c>
      <c r="D11" s="302"/>
      <c r="E11" s="302"/>
      <c r="F11" s="302"/>
      <c r="G11" s="311"/>
      <c r="H11" s="311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42"/>
      <c r="AC11" s="343"/>
      <c r="AD11" s="343"/>
      <c r="AE11" s="343"/>
      <c r="AF11" s="343"/>
      <c r="AG11" s="343"/>
      <c r="AH11" s="343"/>
      <c r="AI11" s="343"/>
      <c r="AJ11" s="344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21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">
      <c r="A13" s="163">
        <f>IF(+ASISTENCIA!A14="","",ASISTENCIA!A14)</f>
        <v>1</v>
      </c>
      <c r="B13" s="12" t="e">
        <f>IF(LEN(C13)&gt;0,VLOOKUP($F$6,DATA!$A:$S,2,FALSE),"")</f>
        <v>#REF!</v>
      </c>
      <c r="C13" s="11" t="e">
        <f>IF(LEN(#REF!)&gt;0,$G$5,"")</f>
        <v>#REF!</v>
      </c>
      <c r="D13" s="266">
        <v>43567395</v>
      </c>
      <c r="E13" s="267" t="s">
        <v>937</v>
      </c>
      <c r="F13" s="268" t="s">
        <v>938</v>
      </c>
      <c r="G13" s="268" t="s">
        <v>939</v>
      </c>
      <c r="H13" s="269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/>
      <c r="V13" s="220"/>
      <c r="W13" s="19"/>
      <c r="X13" s="19"/>
      <c r="Y13" s="220"/>
      <c r="Z13" s="19"/>
      <c r="AA13" s="220"/>
      <c r="AB13" s="332"/>
      <c r="AC13" s="333"/>
      <c r="AD13" s="333"/>
      <c r="AE13" s="333"/>
      <c r="AF13" s="333"/>
      <c r="AG13" s="333"/>
      <c r="AH13" s="333"/>
      <c r="AI13" s="333"/>
      <c r="AJ13" s="334"/>
      <c r="AK13" s="128" t="str">
        <f t="shared" si="1"/>
        <v/>
      </c>
      <c r="AL13" s="194"/>
    </row>
    <row r="14" spans="1:41" s="197" customFormat="1" ht="15.75" customHeight="1" x14ac:dyDescent="0.2">
      <c r="A14" s="163">
        <f>IF(+ASISTENCIA!A15="","",ASISTENCIA!A15)</f>
        <v>2</v>
      </c>
      <c r="B14" s="12" t="e">
        <f>IF(LEN(C14)&gt;0,VLOOKUP($F$6,DATA!$A:$S,2,FALSE),"")</f>
        <v>#REF!</v>
      </c>
      <c r="C14" s="11" t="e">
        <f>IF(LEN(#REF!)&gt;0,$G$5,"")</f>
        <v>#REF!</v>
      </c>
      <c r="D14" s="266">
        <v>1222192</v>
      </c>
      <c r="E14" s="266" t="s">
        <v>940</v>
      </c>
      <c r="F14" s="270" t="s">
        <v>941</v>
      </c>
      <c r="G14" s="271" t="s">
        <v>105</v>
      </c>
      <c r="H14" s="269">
        <v>30</v>
      </c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/>
      <c r="V14" s="220"/>
      <c r="W14" s="19"/>
      <c r="X14" s="19"/>
      <c r="Y14" s="220"/>
      <c r="Z14" s="19"/>
      <c r="AA14" s="220"/>
      <c r="AB14" s="332"/>
      <c r="AC14" s="333"/>
      <c r="AD14" s="333"/>
      <c r="AE14" s="333"/>
      <c r="AF14" s="333"/>
      <c r="AG14" s="333"/>
      <c r="AH14" s="333"/>
      <c r="AI14" s="333"/>
      <c r="AJ14" s="334"/>
      <c r="AK14" s="128" t="str">
        <f t="shared" si="1"/>
        <v/>
      </c>
      <c r="AL14" s="194"/>
    </row>
    <row r="15" spans="1:41" s="197" customFormat="1" ht="15.75" customHeight="1" x14ac:dyDescent="0.2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ref="C15:C138" si="2">IF(LEN(E15)&gt;0,$G$5,"")</f>
        <v/>
      </c>
      <c r="D15" s="133"/>
      <c r="E15" s="128"/>
      <c r="F15" s="136"/>
      <c r="G15" s="136"/>
      <c r="H15" s="129"/>
      <c r="I15" s="217"/>
      <c r="J15" s="219"/>
      <c r="K15" s="217"/>
      <c r="L15" s="129"/>
      <c r="M15" s="129"/>
      <c r="N15" s="129"/>
      <c r="O15" s="217"/>
      <c r="P15" s="129"/>
      <c r="Q15" s="217"/>
      <c r="R15" s="129"/>
      <c r="S15" s="220"/>
      <c r="T15" s="129"/>
      <c r="U15" s="19"/>
      <c r="V15" s="220"/>
      <c r="W15" s="19"/>
      <c r="X15" s="19"/>
      <c r="Y15" s="220"/>
      <c r="Z15" s="19"/>
      <c r="AA15" s="220"/>
      <c r="AB15" s="332"/>
      <c r="AC15" s="333"/>
      <c r="AD15" s="333"/>
      <c r="AE15" s="333"/>
      <c r="AF15" s="333"/>
      <c r="AG15" s="333"/>
      <c r="AH15" s="333"/>
      <c r="AI15" s="333"/>
      <c r="AJ15" s="334"/>
      <c r="AK15" s="128" t="str">
        <f t="shared" si="1"/>
        <v/>
      </c>
      <c r="AL15" s="194"/>
    </row>
    <row r="16" spans="1:41" s="197" customFormat="1" ht="15.75" customHeight="1" x14ac:dyDescent="0.2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/>
      <c r="K16" s="217"/>
      <c r="L16" s="129"/>
      <c r="M16" s="129"/>
      <c r="N16" s="129"/>
      <c r="O16" s="217"/>
      <c r="P16" s="129"/>
      <c r="Q16" s="217"/>
      <c r="R16" s="129"/>
      <c r="S16" s="220"/>
      <c r="T16" s="129"/>
      <c r="U16" s="19"/>
      <c r="V16" s="220"/>
      <c r="W16" s="19"/>
      <c r="X16" s="19"/>
      <c r="Y16" s="220"/>
      <c r="Z16" s="19"/>
      <c r="AA16" s="220"/>
      <c r="AB16" s="332"/>
      <c r="AC16" s="333"/>
      <c r="AD16" s="333"/>
      <c r="AE16" s="333"/>
      <c r="AF16" s="333"/>
      <c r="AG16" s="333"/>
      <c r="AH16" s="333"/>
      <c r="AI16" s="333"/>
      <c r="AJ16" s="334"/>
      <c r="AK16" s="128" t="str">
        <f t="shared" si="1"/>
        <v/>
      </c>
      <c r="AL16" s="194"/>
    </row>
    <row r="17" spans="1:38" s="197" customFormat="1" ht="15.75" customHeight="1" x14ac:dyDescent="0.2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/>
      <c r="K17" s="217"/>
      <c r="L17" s="129"/>
      <c r="M17" s="129"/>
      <c r="N17" s="129"/>
      <c r="O17" s="217"/>
      <c r="P17" s="129"/>
      <c r="Q17" s="217"/>
      <c r="R17" s="129"/>
      <c r="S17" s="220"/>
      <c r="T17" s="129"/>
      <c r="U17" s="19"/>
      <c r="V17" s="220"/>
      <c r="W17" s="19"/>
      <c r="X17" s="19"/>
      <c r="Y17" s="220"/>
      <c r="Z17" s="19"/>
      <c r="AA17" s="220"/>
      <c r="AB17" s="332"/>
      <c r="AC17" s="333"/>
      <c r="AD17" s="333"/>
      <c r="AE17" s="333"/>
      <c r="AF17" s="333"/>
      <c r="AG17" s="333"/>
      <c r="AH17" s="333"/>
      <c r="AI17" s="333"/>
      <c r="AJ17" s="334"/>
      <c r="AK17" s="128" t="str">
        <f t="shared" si="1"/>
        <v/>
      </c>
      <c r="AL17" s="194"/>
    </row>
    <row r="18" spans="1:38" s="197" customFormat="1" ht="15.75" customHeight="1" x14ac:dyDescent="0.2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/>
      <c r="K18" s="217"/>
      <c r="L18" s="129"/>
      <c r="M18" s="129"/>
      <c r="N18" s="129"/>
      <c r="O18" s="217"/>
      <c r="P18" s="129"/>
      <c r="Q18" s="217"/>
      <c r="R18" s="129"/>
      <c r="S18" s="220"/>
      <c r="T18" s="129"/>
      <c r="U18" s="19"/>
      <c r="V18" s="220"/>
      <c r="W18" s="19"/>
      <c r="X18" s="19"/>
      <c r="Y18" s="220"/>
      <c r="Z18" s="19"/>
      <c r="AA18" s="220"/>
      <c r="AB18" s="332"/>
      <c r="AC18" s="333"/>
      <c r="AD18" s="333"/>
      <c r="AE18" s="333"/>
      <c r="AF18" s="333"/>
      <c r="AG18" s="333"/>
      <c r="AH18" s="333"/>
      <c r="AI18" s="333"/>
      <c r="AJ18" s="334"/>
      <c r="AK18" s="128" t="str">
        <f t="shared" si="1"/>
        <v/>
      </c>
      <c r="AL18" s="194"/>
    </row>
    <row r="19" spans="1:38" s="197" customFormat="1" ht="15.75" customHeight="1" x14ac:dyDescent="0.2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/>
      <c r="K19" s="217"/>
      <c r="L19" s="129"/>
      <c r="M19" s="129"/>
      <c r="N19" s="129"/>
      <c r="O19" s="217"/>
      <c r="P19" s="129"/>
      <c r="Q19" s="217"/>
      <c r="R19" s="129"/>
      <c r="S19" s="220"/>
      <c r="T19" s="129"/>
      <c r="U19" s="19"/>
      <c r="V19" s="220"/>
      <c r="W19" s="19"/>
      <c r="X19" s="19"/>
      <c r="Y19" s="220"/>
      <c r="Z19" s="19"/>
      <c r="AA19" s="220"/>
      <c r="AB19" s="332"/>
      <c r="AC19" s="333"/>
      <c r="AD19" s="333"/>
      <c r="AE19" s="333"/>
      <c r="AF19" s="333"/>
      <c r="AG19" s="333"/>
      <c r="AH19" s="333"/>
      <c r="AI19" s="333"/>
      <c r="AJ19" s="334"/>
      <c r="AK19" s="128" t="str">
        <f t="shared" si="1"/>
        <v/>
      </c>
      <c r="AL19" s="194"/>
    </row>
    <row r="20" spans="1:38" s="197" customFormat="1" ht="15.75" customHeight="1" x14ac:dyDescent="0.25">
      <c r="A20" s="163" t="str">
        <f>IF(+ASISTENCIA!A21="","",ASISTENCIA!A21)</f>
        <v/>
      </c>
      <c r="B20" s="12" t="e">
        <f>IF(LEN(C20)&gt;0,VLOOKUP($F$6,DATA!$A:$S,2,FALSE),"")</f>
        <v>#N/A</v>
      </c>
      <c r="C20" s="11" t="str">
        <f>IF(LEN(E13)&gt;0,$G$5,"")</f>
        <v>ENERO</v>
      </c>
      <c r="D20" s="272"/>
      <c r="E20" s="272"/>
      <c r="F20" s="272"/>
      <c r="G20" s="272"/>
      <c r="H20" s="272"/>
      <c r="I20" s="217"/>
      <c r="J20" s="219"/>
      <c r="K20" s="217"/>
      <c r="L20" s="129"/>
      <c r="M20" s="129"/>
      <c r="N20" s="129"/>
      <c r="O20" s="217"/>
      <c r="P20" s="129"/>
      <c r="Q20" s="217"/>
      <c r="R20" s="129"/>
      <c r="S20" s="220"/>
      <c r="T20" s="129"/>
      <c r="U20" s="19"/>
      <c r="V20" s="220"/>
      <c r="W20" s="19"/>
      <c r="X20" s="19"/>
      <c r="Y20" s="220"/>
      <c r="Z20" s="19"/>
      <c r="AA20" s="220"/>
      <c r="AB20" s="332"/>
      <c r="AC20" s="333"/>
      <c r="AD20" s="333"/>
      <c r="AE20" s="333"/>
      <c r="AF20" s="333"/>
      <c r="AG20" s="333"/>
      <c r="AH20" s="333"/>
      <c r="AI20" s="333"/>
      <c r="AJ20" s="334"/>
      <c r="AK20" s="128" t="str">
        <f t="shared" si="1"/>
        <v/>
      </c>
      <c r="AL20" s="194"/>
    </row>
    <row r="21" spans="1:38" s="197" customFormat="1" ht="15.75" customHeight="1" x14ac:dyDescent="0.25">
      <c r="A21" s="163" t="str">
        <f>IF(+ASISTENCIA!A22="","",ASISTENCIA!A22)</f>
        <v/>
      </c>
      <c r="B21" s="12" t="e">
        <f>IF(LEN(C21)&gt;0,VLOOKUP($F$6,DATA!$A:$S,2,FALSE),"")</f>
        <v>#N/A</v>
      </c>
      <c r="C21" s="11" t="str">
        <f>IF(LEN(E14)&gt;0,$G$5,"")</f>
        <v>ENERO</v>
      </c>
      <c r="D21" s="272"/>
      <c r="E21" s="272"/>
      <c r="F21" s="272"/>
      <c r="G21" s="272"/>
      <c r="H21" s="272"/>
      <c r="I21" s="217"/>
      <c r="J21" s="219"/>
      <c r="K21" s="217"/>
      <c r="L21" s="129"/>
      <c r="M21" s="129"/>
      <c r="N21" s="129"/>
      <c r="O21" s="217"/>
      <c r="P21" s="129"/>
      <c r="Q21" s="217"/>
      <c r="R21" s="129"/>
      <c r="S21" s="220"/>
      <c r="T21" s="129"/>
      <c r="U21" s="19"/>
      <c r="V21" s="220"/>
      <c r="W21" s="19"/>
      <c r="X21" s="19"/>
      <c r="Y21" s="220"/>
      <c r="Z21" s="19"/>
      <c r="AA21" s="220"/>
      <c r="AB21" s="332"/>
      <c r="AC21" s="333"/>
      <c r="AD21" s="333"/>
      <c r="AE21" s="333"/>
      <c r="AF21" s="333"/>
      <c r="AG21" s="333"/>
      <c r="AH21" s="333"/>
      <c r="AI21" s="333"/>
      <c r="AJ21" s="334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7"/>
      <c r="AC22" s="328"/>
      <c r="AD22" s="328"/>
      <c r="AE22" s="328"/>
      <c r="AF22" s="328"/>
      <c r="AG22" s="328"/>
      <c r="AH22" s="328"/>
      <c r="AI22" s="328"/>
      <c r="AJ22" s="329"/>
      <c r="AK22" s="128" t="e">
        <f>IF(OR(COUNTIF(#REF!,"X")&gt;0,COUNTIF(#REF!,"L")&gt;0),COUNTIF(#REF!,"X")+COUNTIF(#REF!,"L"),"")</f>
        <v>#REF!</v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7"/>
      <c r="AC23" s="328"/>
      <c r="AD23" s="328"/>
      <c r="AE23" s="328"/>
      <c r="AF23" s="328"/>
      <c r="AG23" s="328"/>
      <c r="AH23" s="328"/>
      <c r="AI23" s="328"/>
      <c r="AJ23" s="329"/>
      <c r="AK23" s="128" t="e">
        <f>IF(OR(COUNTIF(#REF!,"X")&gt;0,COUNTIF(#REF!,"L")&gt;0),COUNTIF(#REF!,"X")+COUNTIF(#REF!,"L"),"")</f>
        <v>#REF!</v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7"/>
      <c r="AC24" s="328"/>
      <c r="AD24" s="328"/>
      <c r="AE24" s="328"/>
      <c r="AF24" s="328"/>
      <c r="AG24" s="328"/>
      <c r="AH24" s="328"/>
      <c r="AI24" s="328"/>
      <c r="AJ24" s="329"/>
      <c r="AK24" s="128" t="e">
        <f>IF(OR(COUNTIF(#REF!,"X")&gt;0,COUNTIF(#REF!,"L")&gt;0),COUNTIF(#REF!,"X")+COUNTIF(#REF!,"L"),"")</f>
        <v>#REF!</v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7"/>
      <c r="AC25" s="328"/>
      <c r="AD25" s="328"/>
      <c r="AE25" s="328"/>
      <c r="AF25" s="328"/>
      <c r="AG25" s="328"/>
      <c r="AH25" s="328"/>
      <c r="AI25" s="328"/>
      <c r="AJ25" s="329"/>
      <c r="AK25" s="128" t="e">
        <f>IF(OR(COUNTIF(#REF!,"X")&gt;0,COUNTIF(#REF!,"L")&gt;0),COUNTIF(#REF!,"X")+COUNTIF(#REF!,"L"),"")</f>
        <v>#REF!</v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7"/>
      <c r="AC26" s="328"/>
      <c r="AD26" s="328"/>
      <c r="AE26" s="328"/>
      <c r="AF26" s="328"/>
      <c r="AG26" s="328"/>
      <c r="AH26" s="328"/>
      <c r="AI26" s="328"/>
      <c r="AJ26" s="329"/>
      <c r="AK26" s="128" t="e">
        <f>IF(OR(COUNTIF(#REF!,"X")&gt;0,COUNTIF(#REF!,"L")&gt;0),COUNTIF(#REF!,"X")+COUNTIF(#REF!,"L"),"")</f>
        <v>#REF!</v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7"/>
      <c r="AC27" s="328"/>
      <c r="AD27" s="328"/>
      <c r="AE27" s="328"/>
      <c r="AF27" s="328"/>
      <c r="AG27" s="328"/>
      <c r="AH27" s="328"/>
      <c r="AI27" s="328"/>
      <c r="AJ27" s="329"/>
      <c r="AK27" s="128" t="e">
        <f>IF(OR(COUNTIF(#REF!,"X")&gt;0,COUNTIF(#REF!,"L")&gt;0),COUNTIF(#REF!,"X")+COUNTIF(#REF!,"L"),"")</f>
        <v>#REF!</v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7"/>
      <c r="AC28" s="328"/>
      <c r="AD28" s="328"/>
      <c r="AE28" s="328"/>
      <c r="AF28" s="328"/>
      <c r="AG28" s="328"/>
      <c r="AH28" s="328"/>
      <c r="AI28" s="328"/>
      <c r="AJ28" s="329"/>
      <c r="AK28" s="128" t="e">
        <f>IF(OR(COUNTIF(#REF!,"X")&gt;0,COUNTIF(#REF!,"L")&gt;0),COUNTIF(#REF!,"X")+COUNTIF(#REF!,"L"),"")</f>
        <v>#REF!</v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7"/>
      <c r="AC29" s="328"/>
      <c r="AD29" s="328"/>
      <c r="AE29" s="328"/>
      <c r="AF29" s="328"/>
      <c r="AG29" s="328"/>
      <c r="AH29" s="328"/>
      <c r="AI29" s="328"/>
      <c r="AJ29" s="329"/>
      <c r="AK29" s="128" t="e">
        <f>IF(OR(COUNTIF(#REF!,"X")&gt;0,COUNTIF(#REF!,"L")&gt;0),COUNTIF(#REF!,"X")+COUNTIF(#REF!,"L"),"")</f>
        <v>#REF!</v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7"/>
      <c r="AC30" s="328"/>
      <c r="AD30" s="328"/>
      <c r="AE30" s="328"/>
      <c r="AF30" s="328"/>
      <c r="AG30" s="328"/>
      <c r="AH30" s="328"/>
      <c r="AI30" s="328"/>
      <c r="AJ30" s="329"/>
      <c r="AK30" s="128" t="e">
        <f>IF(OR(COUNTIF(#REF!,"X")&gt;0,COUNTIF(#REF!,"L")&gt;0),COUNTIF(#REF!,"X")+COUNTIF(#REF!,"L"),"")</f>
        <v>#REF!</v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7"/>
      <c r="AC31" s="328"/>
      <c r="AD31" s="328"/>
      <c r="AE31" s="328"/>
      <c r="AF31" s="328"/>
      <c r="AG31" s="328"/>
      <c r="AH31" s="328"/>
      <c r="AI31" s="328"/>
      <c r="AJ31" s="329"/>
      <c r="AK31" s="128" t="e">
        <f>IF(OR(COUNTIF(#REF!,"X")&gt;0,COUNTIF(#REF!,"L")&gt;0),COUNTIF(#REF!,"X")+COUNTIF(#REF!,"L"),"")</f>
        <v>#REF!</v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7"/>
      <c r="AC32" s="328"/>
      <c r="AD32" s="328"/>
      <c r="AE32" s="328"/>
      <c r="AF32" s="328"/>
      <c r="AG32" s="328"/>
      <c r="AH32" s="328"/>
      <c r="AI32" s="328"/>
      <c r="AJ32" s="329"/>
      <c r="AK32" s="128" t="e">
        <f>IF(OR(COUNTIF(#REF!,"X")&gt;0,COUNTIF(#REF!,"L")&gt;0),COUNTIF(#REF!,"X")+COUNTIF(#REF!,"L"),"")</f>
        <v>#REF!</v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7"/>
      <c r="AC33" s="328"/>
      <c r="AD33" s="328"/>
      <c r="AE33" s="328"/>
      <c r="AF33" s="328"/>
      <c r="AG33" s="328"/>
      <c r="AH33" s="328"/>
      <c r="AI33" s="328"/>
      <c r="AJ33" s="329"/>
      <c r="AK33" s="128" t="e">
        <f>IF(OR(COUNTIF(#REF!,"X")&gt;0,COUNTIF(#REF!,"L")&gt;0),COUNTIF(#REF!,"X")+COUNTIF(#REF!,"L"),"")</f>
        <v>#REF!</v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7"/>
      <c r="AC34" s="328"/>
      <c r="AD34" s="328"/>
      <c r="AE34" s="328"/>
      <c r="AF34" s="328"/>
      <c r="AG34" s="328"/>
      <c r="AH34" s="328"/>
      <c r="AI34" s="328"/>
      <c r="AJ34" s="329"/>
      <c r="AK34" s="128" t="e">
        <f>IF(OR(COUNTIF(#REF!,"X")&gt;0,COUNTIF(#REF!,"L")&gt;0),COUNTIF(#REF!,"X")+COUNTIF(#REF!,"L"),"")</f>
        <v>#REF!</v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7"/>
      <c r="AC35" s="328"/>
      <c r="AD35" s="328"/>
      <c r="AE35" s="328"/>
      <c r="AF35" s="328"/>
      <c r="AG35" s="328"/>
      <c r="AH35" s="328"/>
      <c r="AI35" s="328"/>
      <c r="AJ35" s="329"/>
      <c r="AK35" s="128" t="e">
        <f>IF(OR(COUNTIF(#REF!,"X")&gt;0,COUNTIF(#REF!,"L")&gt;0),COUNTIF(#REF!,"X")+COUNTIF(#REF!,"L"),"")</f>
        <v>#REF!</v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7"/>
      <c r="AC36" s="328"/>
      <c r="AD36" s="328"/>
      <c r="AE36" s="328"/>
      <c r="AF36" s="328"/>
      <c r="AG36" s="328"/>
      <c r="AH36" s="328"/>
      <c r="AI36" s="328"/>
      <c r="AJ36" s="329"/>
      <c r="AK36" s="128" t="e">
        <f>IF(OR(COUNTIF(#REF!,"X")&gt;0,COUNTIF(#REF!,"L")&gt;0),COUNTIF(#REF!,"X")+COUNTIF(#REF!,"L"),"")</f>
        <v>#REF!</v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7"/>
      <c r="AC37" s="328"/>
      <c r="AD37" s="328"/>
      <c r="AE37" s="328"/>
      <c r="AF37" s="328"/>
      <c r="AG37" s="328"/>
      <c r="AH37" s="328"/>
      <c r="AI37" s="328"/>
      <c r="AJ37" s="329"/>
      <c r="AK37" s="128" t="e">
        <f>IF(OR(COUNTIF(#REF!,"X")&gt;0,COUNTIF(#REF!,"L")&gt;0),COUNTIF(#REF!,"X")+COUNTIF(#REF!,"L"),"")</f>
        <v>#REF!</v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7"/>
      <c r="AC38" s="328"/>
      <c r="AD38" s="328"/>
      <c r="AE38" s="328"/>
      <c r="AF38" s="328"/>
      <c r="AG38" s="328"/>
      <c r="AH38" s="328"/>
      <c r="AI38" s="328"/>
      <c r="AJ38" s="329"/>
      <c r="AK38" s="128" t="e">
        <f>IF(OR(COUNTIF(#REF!,"X")&gt;0,COUNTIF(#REF!,"L")&gt;0),COUNTIF(#REF!,"X")+COUNTIF(#REF!,"L"),"")</f>
        <v>#REF!</v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7"/>
      <c r="AC39" s="328"/>
      <c r="AD39" s="328"/>
      <c r="AE39" s="328"/>
      <c r="AF39" s="328"/>
      <c r="AG39" s="328"/>
      <c r="AH39" s="328"/>
      <c r="AI39" s="328"/>
      <c r="AJ39" s="329"/>
      <c r="AK39" s="128" t="e">
        <f>IF(OR(COUNTIF(#REF!,"X")&gt;0,COUNTIF(#REF!,"L")&gt;0),COUNTIF(#REF!,"X")+COUNTIF(#REF!,"L"),"")</f>
        <v>#REF!</v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7"/>
      <c r="AC40" s="328"/>
      <c r="AD40" s="328"/>
      <c r="AE40" s="328"/>
      <c r="AF40" s="328"/>
      <c r="AG40" s="328"/>
      <c r="AH40" s="328"/>
      <c r="AI40" s="328"/>
      <c r="AJ40" s="329"/>
      <c r="AK40" s="128" t="e">
        <f>IF(OR(COUNTIF(#REF!,"X")&gt;0,COUNTIF(#REF!,"L")&gt;0),COUNTIF(#REF!,"X")+COUNTIF(#REF!,"L"),"")</f>
        <v>#REF!</v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7"/>
      <c r="AC41" s="328"/>
      <c r="AD41" s="328"/>
      <c r="AE41" s="328"/>
      <c r="AF41" s="328"/>
      <c r="AG41" s="328"/>
      <c r="AH41" s="328"/>
      <c r="AI41" s="328"/>
      <c r="AJ41" s="329"/>
      <c r="AK41" s="128" t="e">
        <f>IF(OR(COUNTIF(#REF!,"X")&gt;0,COUNTIF(#REF!,"L")&gt;0),COUNTIF(#REF!,"X")+COUNTIF(#REF!,"L"),"")</f>
        <v>#REF!</v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7"/>
      <c r="AC42" s="328"/>
      <c r="AD42" s="328"/>
      <c r="AE42" s="328"/>
      <c r="AF42" s="328"/>
      <c r="AG42" s="328"/>
      <c r="AH42" s="328"/>
      <c r="AI42" s="328"/>
      <c r="AJ42" s="329"/>
      <c r="AK42" s="128" t="e">
        <f>IF(OR(COUNTIF(#REF!,"X")&gt;0,COUNTIF(#REF!,"L")&gt;0),COUNTIF(#REF!,"X")+COUNTIF(#REF!,"L"),"")</f>
        <v>#REF!</v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7"/>
      <c r="AC43" s="328"/>
      <c r="AD43" s="328"/>
      <c r="AE43" s="328"/>
      <c r="AF43" s="328"/>
      <c r="AG43" s="328"/>
      <c r="AH43" s="328"/>
      <c r="AI43" s="328"/>
      <c r="AJ43" s="329"/>
      <c r="AK43" s="128" t="e">
        <f>IF(OR(COUNTIF(#REF!,"X")&gt;0,COUNTIF(#REF!,"L")&gt;0),COUNTIF(#REF!,"X")+COUNTIF(#REF!,"L"),"")</f>
        <v>#REF!</v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7"/>
      <c r="AC44" s="328"/>
      <c r="AD44" s="328"/>
      <c r="AE44" s="328"/>
      <c r="AF44" s="328"/>
      <c r="AG44" s="328"/>
      <c r="AH44" s="328"/>
      <c r="AI44" s="328"/>
      <c r="AJ44" s="329"/>
      <c r="AK44" s="128" t="e">
        <f>IF(OR(COUNTIF(#REF!,"X")&gt;0,COUNTIF(#REF!,"L")&gt;0),COUNTIF(#REF!,"X")+COUNTIF(#REF!,"L"),"")</f>
        <v>#REF!</v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7"/>
      <c r="AC45" s="328"/>
      <c r="AD45" s="328"/>
      <c r="AE45" s="328"/>
      <c r="AF45" s="328"/>
      <c r="AG45" s="328"/>
      <c r="AH45" s="328"/>
      <c r="AI45" s="328"/>
      <c r="AJ45" s="329"/>
      <c r="AK45" s="128" t="e">
        <f>IF(OR(COUNTIF(#REF!,"X")&gt;0,COUNTIF(#REF!,"L")&gt;0),COUNTIF(#REF!,"X")+COUNTIF(#REF!,"L"),"")</f>
        <v>#REF!</v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7"/>
      <c r="AC46" s="328"/>
      <c r="AD46" s="328"/>
      <c r="AE46" s="328"/>
      <c r="AF46" s="328"/>
      <c r="AG46" s="328"/>
      <c r="AH46" s="328"/>
      <c r="AI46" s="328"/>
      <c r="AJ46" s="329"/>
      <c r="AK46" s="128" t="e">
        <f>IF(OR(COUNTIF(#REF!,"X")&gt;0,COUNTIF(#REF!,"L")&gt;0),COUNTIF(#REF!,"X")+COUNTIF(#REF!,"L"),"")</f>
        <v>#REF!</v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7"/>
      <c r="AC47" s="328"/>
      <c r="AD47" s="328"/>
      <c r="AE47" s="328"/>
      <c r="AF47" s="328"/>
      <c r="AG47" s="328"/>
      <c r="AH47" s="328"/>
      <c r="AI47" s="328"/>
      <c r="AJ47" s="329"/>
      <c r="AK47" s="128" t="e">
        <f>IF(OR(COUNTIF(#REF!,"X")&gt;0,COUNTIF(#REF!,"L")&gt;0),COUNTIF(#REF!,"X")+COUNTIF(#REF!,"L"),"")</f>
        <v>#REF!</v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7"/>
      <c r="AC48" s="328"/>
      <c r="AD48" s="328"/>
      <c r="AE48" s="328"/>
      <c r="AF48" s="328"/>
      <c r="AG48" s="328"/>
      <c r="AH48" s="328"/>
      <c r="AI48" s="328"/>
      <c r="AJ48" s="329"/>
      <c r="AK48" s="128" t="e">
        <f>IF(OR(COUNTIF(#REF!,"X")&gt;0,COUNTIF(#REF!,"L")&gt;0),COUNTIF(#REF!,"X")+COUNTIF(#REF!,"L"),"")</f>
        <v>#REF!</v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7"/>
      <c r="AC49" s="328"/>
      <c r="AD49" s="328"/>
      <c r="AE49" s="328"/>
      <c r="AF49" s="328"/>
      <c r="AG49" s="328"/>
      <c r="AH49" s="328"/>
      <c r="AI49" s="328"/>
      <c r="AJ49" s="329"/>
      <c r="AK49" s="128" t="e">
        <f>IF(OR(COUNTIF(#REF!,"X")&gt;0,COUNTIF(#REF!,"L")&gt;0),COUNTIF(#REF!,"X")+COUNTIF(#REF!,"L"),"")</f>
        <v>#REF!</v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7"/>
      <c r="AC50" s="328"/>
      <c r="AD50" s="328"/>
      <c r="AE50" s="328"/>
      <c r="AF50" s="328"/>
      <c r="AG50" s="328"/>
      <c r="AH50" s="328"/>
      <c r="AI50" s="328"/>
      <c r="AJ50" s="329"/>
      <c r="AK50" s="128" t="e">
        <f>IF(OR(COUNTIF(#REF!,"X")&gt;0,COUNTIF(#REF!,"L")&gt;0),COUNTIF(#REF!,"X")+COUNTIF(#REF!,"L"),"")</f>
        <v>#REF!</v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7"/>
      <c r="AC51" s="328"/>
      <c r="AD51" s="328"/>
      <c r="AE51" s="328"/>
      <c r="AF51" s="328"/>
      <c r="AG51" s="328"/>
      <c r="AH51" s="328"/>
      <c r="AI51" s="328"/>
      <c r="AJ51" s="329"/>
      <c r="AK51" s="128" t="e">
        <f>IF(OR(COUNTIF(#REF!,"X")&gt;0,COUNTIF(#REF!,"L")&gt;0),COUNTIF(#REF!,"X")+COUNTIF(#REF!,"L"),"")</f>
        <v>#REF!</v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7"/>
      <c r="AC52" s="328"/>
      <c r="AD52" s="328"/>
      <c r="AE52" s="328"/>
      <c r="AF52" s="328"/>
      <c r="AG52" s="328"/>
      <c r="AH52" s="328"/>
      <c r="AI52" s="328"/>
      <c r="AJ52" s="329"/>
      <c r="AK52" s="128" t="e">
        <f>IF(OR(COUNTIF(#REF!,"X")&gt;0,COUNTIF(#REF!,"L")&gt;0),COUNTIF(#REF!,"X")+COUNTIF(#REF!,"L"),"")</f>
        <v>#REF!</v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7"/>
      <c r="AC53" s="328"/>
      <c r="AD53" s="328"/>
      <c r="AE53" s="328"/>
      <c r="AF53" s="328"/>
      <c r="AG53" s="328"/>
      <c r="AH53" s="328"/>
      <c r="AI53" s="328"/>
      <c r="AJ53" s="329"/>
      <c r="AK53" s="128" t="e">
        <f>IF(OR(COUNTIF(#REF!,"X")&gt;0,COUNTIF(#REF!,"L")&gt;0),COUNTIF(#REF!,"X")+COUNTIF(#REF!,"L"),"")</f>
        <v>#REF!</v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7"/>
      <c r="AC54" s="328"/>
      <c r="AD54" s="328"/>
      <c r="AE54" s="328"/>
      <c r="AF54" s="328"/>
      <c r="AG54" s="328"/>
      <c r="AH54" s="328"/>
      <c r="AI54" s="328"/>
      <c r="AJ54" s="329"/>
      <c r="AK54" s="128" t="e">
        <f>IF(OR(COUNTIF(#REF!,"X")&gt;0,COUNTIF(#REF!,"L")&gt;0),COUNTIF(#REF!,"X")+COUNTIF(#REF!,"L"),"")</f>
        <v>#REF!</v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7"/>
      <c r="AC55" s="328"/>
      <c r="AD55" s="328"/>
      <c r="AE55" s="328"/>
      <c r="AF55" s="328"/>
      <c r="AG55" s="328"/>
      <c r="AH55" s="328"/>
      <c r="AI55" s="328"/>
      <c r="AJ55" s="329"/>
      <c r="AK55" s="128" t="e">
        <f>IF(OR(COUNTIF(#REF!,"X")&gt;0,COUNTIF(#REF!,"L")&gt;0),COUNTIF(#REF!,"X")+COUNTIF(#REF!,"L"),"")</f>
        <v>#REF!</v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7"/>
      <c r="AC56" s="328"/>
      <c r="AD56" s="328"/>
      <c r="AE56" s="328"/>
      <c r="AF56" s="328"/>
      <c r="AG56" s="328"/>
      <c r="AH56" s="328"/>
      <c r="AI56" s="328"/>
      <c r="AJ56" s="329"/>
      <c r="AK56" s="128" t="e">
        <f>IF(OR(COUNTIF(#REF!,"X")&gt;0,COUNTIF(#REF!,"L")&gt;0),COUNTIF(#REF!,"X")+COUNTIF(#REF!,"L"),"")</f>
        <v>#REF!</v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7"/>
      <c r="AC57" s="328"/>
      <c r="AD57" s="328"/>
      <c r="AE57" s="328"/>
      <c r="AF57" s="328"/>
      <c r="AG57" s="328"/>
      <c r="AH57" s="328"/>
      <c r="AI57" s="328"/>
      <c r="AJ57" s="329"/>
      <c r="AK57" s="128" t="e">
        <f>IF(OR(COUNTIF(#REF!,"X")&gt;0,COUNTIF(#REF!,"L")&gt;0),COUNTIF(#REF!,"X")+COUNTIF(#REF!,"L"),"")</f>
        <v>#REF!</v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7"/>
      <c r="AC58" s="328"/>
      <c r="AD58" s="328"/>
      <c r="AE58" s="328"/>
      <c r="AF58" s="328"/>
      <c r="AG58" s="328"/>
      <c r="AH58" s="328"/>
      <c r="AI58" s="328"/>
      <c r="AJ58" s="329"/>
      <c r="AK58" s="128" t="str">
        <f t="shared" ref="AK58:AK115" si="3">IF(OR(COUNTIF($I22:$AJ22,"X")&gt;0,COUNTIF($I22:$AJ22,"L")&gt;0),COUNTIF($I22:$AJ22,"X")+COUNTIF($I22:$AJ22,"L"),"")</f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7"/>
      <c r="AC59" s="328"/>
      <c r="AD59" s="328"/>
      <c r="AE59" s="328"/>
      <c r="AF59" s="328"/>
      <c r="AG59" s="328"/>
      <c r="AH59" s="328"/>
      <c r="AI59" s="328"/>
      <c r="AJ59" s="329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7"/>
      <c r="AC60" s="328"/>
      <c r="AD60" s="328"/>
      <c r="AE60" s="328"/>
      <c r="AF60" s="328"/>
      <c r="AG60" s="328"/>
      <c r="AH60" s="328"/>
      <c r="AI60" s="328"/>
      <c r="AJ60" s="329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7"/>
      <c r="AC61" s="328"/>
      <c r="AD61" s="328"/>
      <c r="AE61" s="328"/>
      <c r="AF61" s="328"/>
      <c r="AG61" s="328"/>
      <c r="AH61" s="328"/>
      <c r="AI61" s="328"/>
      <c r="AJ61" s="329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7"/>
      <c r="AC62" s="328"/>
      <c r="AD62" s="328"/>
      <c r="AE62" s="328"/>
      <c r="AF62" s="328"/>
      <c r="AG62" s="328"/>
      <c r="AH62" s="328"/>
      <c r="AI62" s="328"/>
      <c r="AJ62" s="329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7"/>
      <c r="AC63" s="328"/>
      <c r="AD63" s="328"/>
      <c r="AE63" s="328"/>
      <c r="AF63" s="328"/>
      <c r="AG63" s="328"/>
      <c r="AH63" s="328"/>
      <c r="AI63" s="328"/>
      <c r="AJ63" s="329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7"/>
      <c r="AC64" s="328"/>
      <c r="AD64" s="328"/>
      <c r="AE64" s="328"/>
      <c r="AF64" s="328"/>
      <c r="AG64" s="328"/>
      <c r="AH64" s="328"/>
      <c r="AI64" s="328"/>
      <c r="AJ64" s="329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7"/>
      <c r="AC65" s="328"/>
      <c r="AD65" s="328"/>
      <c r="AE65" s="328"/>
      <c r="AF65" s="328"/>
      <c r="AG65" s="328"/>
      <c r="AH65" s="328"/>
      <c r="AI65" s="328"/>
      <c r="AJ65" s="329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7"/>
      <c r="AC66" s="328"/>
      <c r="AD66" s="328"/>
      <c r="AE66" s="328"/>
      <c r="AF66" s="328"/>
      <c r="AG66" s="328"/>
      <c r="AH66" s="328"/>
      <c r="AI66" s="328"/>
      <c r="AJ66" s="329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7"/>
      <c r="AC67" s="328"/>
      <c r="AD67" s="328"/>
      <c r="AE67" s="328"/>
      <c r="AF67" s="328"/>
      <c r="AG67" s="328"/>
      <c r="AH67" s="328"/>
      <c r="AI67" s="328"/>
      <c r="AJ67" s="329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7"/>
      <c r="AC68" s="328"/>
      <c r="AD68" s="328"/>
      <c r="AE68" s="328"/>
      <c r="AF68" s="328"/>
      <c r="AG68" s="328"/>
      <c r="AH68" s="328"/>
      <c r="AI68" s="328"/>
      <c r="AJ68" s="329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7"/>
      <c r="AC69" s="328"/>
      <c r="AD69" s="328"/>
      <c r="AE69" s="328"/>
      <c r="AF69" s="328"/>
      <c r="AG69" s="328"/>
      <c r="AH69" s="328"/>
      <c r="AI69" s="328"/>
      <c r="AJ69" s="329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7"/>
      <c r="AC70" s="328"/>
      <c r="AD70" s="328"/>
      <c r="AE70" s="328"/>
      <c r="AF70" s="328"/>
      <c r="AG70" s="328"/>
      <c r="AH70" s="328"/>
      <c r="AI70" s="328"/>
      <c r="AJ70" s="329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7"/>
      <c r="AC71" s="328"/>
      <c r="AD71" s="328"/>
      <c r="AE71" s="328"/>
      <c r="AF71" s="328"/>
      <c r="AG71" s="328"/>
      <c r="AH71" s="328"/>
      <c r="AI71" s="328"/>
      <c r="AJ71" s="329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7"/>
      <c r="AC72" s="328"/>
      <c r="AD72" s="328"/>
      <c r="AE72" s="328"/>
      <c r="AF72" s="328"/>
      <c r="AG72" s="328"/>
      <c r="AH72" s="328"/>
      <c r="AI72" s="328"/>
      <c r="AJ72" s="329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7"/>
      <c r="AC73" s="328"/>
      <c r="AD73" s="328"/>
      <c r="AE73" s="328"/>
      <c r="AF73" s="328"/>
      <c r="AG73" s="328"/>
      <c r="AH73" s="328"/>
      <c r="AI73" s="328"/>
      <c r="AJ73" s="329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7"/>
      <c r="AC74" s="328"/>
      <c r="AD74" s="328"/>
      <c r="AE74" s="328"/>
      <c r="AF74" s="328"/>
      <c r="AG74" s="328"/>
      <c r="AH74" s="328"/>
      <c r="AI74" s="328"/>
      <c r="AJ74" s="329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7"/>
      <c r="AC75" s="328"/>
      <c r="AD75" s="328"/>
      <c r="AE75" s="328"/>
      <c r="AF75" s="328"/>
      <c r="AG75" s="328"/>
      <c r="AH75" s="328"/>
      <c r="AI75" s="328"/>
      <c r="AJ75" s="329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7"/>
      <c r="AC76" s="328"/>
      <c r="AD76" s="328"/>
      <c r="AE76" s="328"/>
      <c r="AF76" s="328"/>
      <c r="AG76" s="328"/>
      <c r="AH76" s="328"/>
      <c r="AI76" s="328"/>
      <c r="AJ76" s="329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7"/>
      <c r="AC77" s="328"/>
      <c r="AD77" s="328"/>
      <c r="AE77" s="328"/>
      <c r="AF77" s="328"/>
      <c r="AG77" s="328"/>
      <c r="AH77" s="328"/>
      <c r="AI77" s="328"/>
      <c r="AJ77" s="329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7"/>
      <c r="AC78" s="328"/>
      <c r="AD78" s="328"/>
      <c r="AE78" s="328"/>
      <c r="AF78" s="328"/>
      <c r="AG78" s="328"/>
      <c r="AH78" s="328"/>
      <c r="AI78" s="328"/>
      <c r="AJ78" s="329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7"/>
      <c r="AC79" s="328"/>
      <c r="AD79" s="328"/>
      <c r="AE79" s="328"/>
      <c r="AF79" s="328"/>
      <c r="AG79" s="328"/>
      <c r="AH79" s="328"/>
      <c r="AI79" s="328"/>
      <c r="AJ79" s="329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7"/>
      <c r="AC80" s="328"/>
      <c r="AD80" s="328"/>
      <c r="AE80" s="328"/>
      <c r="AF80" s="328"/>
      <c r="AG80" s="328"/>
      <c r="AH80" s="328"/>
      <c r="AI80" s="328"/>
      <c r="AJ80" s="329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7"/>
      <c r="AC81" s="328"/>
      <c r="AD81" s="328"/>
      <c r="AE81" s="328"/>
      <c r="AF81" s="328"/>
      <c r="AG81" s="328"/>
      <c r="AH81" s="328"/>
      <c r="AI81" s="328"/>
      <c r="AJ81" s="329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7"/>
      <c r="AC82" s="328"/>
      <c r="AD82" s="328"/>
      <c r="AE82" s="328"/>
      <c r="AF82" s="328"/>
      <c r="AG82" s="328"/>
      <c r="AH82" s="328"/>
      <c r="AI82" s="328"/>
      <c r="AJ82" s="329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7"/>
      <c r="AC83" s="328"/>
      <c r="AD83" s="328"/>
      <c r="AE83" s="328"/>
      <c r="AF83" s="328"/>
      <c r="AG83" s="328"/>
      <c r="AH83" s="328"/>
      <c r="AI83" s="328"/>
      <c r="AJ83" s="329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7"/>
      <c r="AC84" s="328"/>
      <c r="AD84" s="328"/>
      <c r="AE84" s="328"/>
      <c r="AF84" s="328"/>
      <c r="AG84" s="328"/>
      <c r="AH84" s="328"/>
      <c r="AI84" s="328"/>
      <c r="AJ84" s="329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7"/>
      <c r="AC85" s="328"/>
      <c r="AD85" s="328"/>
      <c r="AE85" s="328"/>
      <c r="AF85" s="328"/>
      <c r="AG85" s="328"/>
      <c r="AH85" s="328"/>
      <c r="AI85" s="328"/>
      <c r="AJ85" s="329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7"/>
      <c r="AC86" s="328"/>
      <c r="AD86" s="328"/>
      <c r="AE86" s="328"/>
      <c r="AF86" s="328"/>
      <c r="AG86" s="328"/>
      <c r="AH86" s="328"/>
      <c r="AI86" s="328"/>
      <c r="AJ86" s="329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7"/>
      <c r="AC87" s="328"/>
      <c r="AD87" s="328"/>
      <c r="AE87" s="328"/>
      <c r="AF87" s="328"/>
      <c r="AG87" s="328"/>
      <c r="AH87" s="328"/>
      <c r="AI87" s="328"/>
      <c r="AJ87" s="329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7"/>
      <c r="AC88" s="328"/>
      <c r="AD88" s="328"/>
      <c r="AE88" s="328"/>
      <c r="AF88" s="328"/>
      <c r="AG88" s="328"/>
      <c r="AH88" s="328"/>
      <c r="AI88" s="328"/>
      <c r="AJ88" s="329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7"/>
      <c r="AC89" s="328"/>
      <c r="AD89" s="328"/>
      <c r="AE89" s="328"/>
      <c r="AF89" s="328"/>
      <c r="AG89" s="328"/>
      <c r="AH89" s="328"/>
      <c r="AI89" s="328"/>
      <c r="AJ89" s="329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7"/>
      <c r="AC90" s="328"/>
      <c r="AD90" s="328"/>
      <c r="AE90" s="328"/>
      <c r="AF90" s="328"/>
      <c r="AG90" s="328"/>
      <c r="AH90" s="328"/>
      <c r="AI90" s="328"/>
      <c r="AJ90" s="329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7"/>
      <c r="AC91" s="328"/>
      <c r="AD91" s="328"/>
      <c r="AE91" s="328"/>
      <c r="AF91" s="328"/>
      <c r="AG91" s="328"/>
      <c r="AH91" s="328"/>
      <c r="AI91" s="328"/>
      <c r="AJ91" s="329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7"/>
      <c r="AC92" s="328"/>
      <c r="AD92" s="328"/>
      <c r="AE92" s="328"/>
      <c r="AF92" s="328"/>
      <c r="AG92" s="328"/>
      <c r="AH92" s="328"/>
      <c r="AI92" s="328"/>
      <c r="AJ92" s="329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7"/>
      <c r="AC93" s="328"/>
      <c r="AD93" s="328"/>
      <c r="AE93" s="328"/>
      <c r="AF93" s="328"/>
      <c r="AG93" s="328"/>
      <c r="AH93" s="328"/>
      <c r="AI93" s="328"/>
      <c r="AJ93" s="329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7"/>
      <c r="AC94" s="328"/>
      <c r="AD94" s="328"/>
      <c r="AE94" s="328"/>
      <c r="AF94" s="328"/>
      <c r="AG94" s="328"/>
      <c r="AH94" s="328"/>
      <c r="AI94" s="328"/>
      <c r="AJ94" s="329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7"/>
      <c r="AC95" s="328"/>
      <c r="AD95" s="328"/>
      <c r="AE95" s="328"/>
      <c r="AF95" s="328"/>
      <c r="AG95" s="328"/>
      <c r="AH95" s="328"/>
      <c r="AI95" s="328"/>
      <c r="AJ95" s="329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7"/>
      <c r="AC96" s="328"/>
      <c r="AD96" s="328"/>
      <c r="AE96" s="328"/>
      <c r="AF96" s="328"/>
      <c r="AG96" s="328"/>
      <c r="AH96" s="328"/>
      <c r="AI96" s="328"/>
      <c r="AJ96" s="329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7"/>
      <c r="AC97" s="328"/>
      <c r="AD97" s="328"/>
      <c r="AE97" s="328"/>
      <c r="AF97" s="328"/>
      <c r="AG97" s="328"/>
      <c r="AH97" s="328"/>
      <c r="AI97" s="328"/>
      <c r="AJ97" s="329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7"/>
      <c r="AC98" s="328"/>
      <c r="AD98" s="328"/>
      <c r="AE98" s="328"/>
      <c r="AF98" s="328"/>
      <c r="AG98" s="328"/>
      <c r="AH98" s="328"/>
      <c r="AI98" s="328"/>
      <c r="AJ98" s="329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7"/>
      <c r="AC99" s="328"/>
      <c r="AD99" s="328"/>
      <c r="AE99" s="328"/>
      <c r="AF99" s="328"/>
      <c r="AG99" s="328"/>
      <c r="AH99" s="328"/>
      <c r="AI99" s="328"/>
      <c r="AJ99" s="329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7"/>
      <c r="AC100" s="328"/>
      <c r="AD100" s="328"/>
      <c r="AE100" s="328"/>
      <c r="AF100" s="328"/>
      <c r="AG100" s="328"/>
      <c r="AH100" s="328"/>
      <c r="AI100" s="328"/>
      <c r="AJ100" s="329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7"/>
      <c r="AC101" s="328"/>
      <c r="AD101" s="328"/>
      <c r="AE101" s="328"/>
      <c r="AF101" s="328"/>
      <c r="AG101" s="328"/>
      <c r="AH101" s="328"/>
      <c r="AI101" s="328"/>
      <c r="AJ101" s="329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4"/>
      <c r="AC102" s="325"/>
      <c r="AD102" s="325"/>
      <c r="AE102" s="325"/>
      <c r="AF102" s="325"/>
      <c r="AG102" s="325"/>
      <c r="AH102" s="325"/>
      <c r="AI102" s="325"/>
      <c r="AJ102" s="326"/>
      <c r="AK102" s="128" t="str">
        <f t="shared" si="3"/>
        <v/>
      </c>
      <c r="AL102" s="194"/>
    </row>
    <row r="103" spans="1:38" s="197" customFormat="1" ht="15.75" hidden="1" customHeight="1" x14ac:dyDescent="0.2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20"/>
      <c r="I103" s="20"/>
      <c r="J103" s="20"/>
      <c r="K103" s="20"/>
      <c r="L103" s="20"/>
      <c r="M103" s="20"/>
      <c r="N103" s="2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23"/>
      <c r="AD103" s="200"/>
      <c r="AE103" s="200"/>
      <c r="AF103" s="200"/>
      <c r="AG103" s="200"/>
      <c r="AH103" s="200"/>
      <c r="AI103" s="200"/>
      <c r="AJ103" s="200"/>
      <c r="AK103" s="128" t="str">
        <f t="shared" si="3"/>
        <v/>
      </c>
      <c r="AL103" s="194"/>
    </row>
    <row r="104" spans="1:38" s="197" customFormat="1" ht="15.75" hidden="1" customHeight="1" x14ac:dyDescent="0.2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20"/>
      <c r="I104" s="20"/>
      <c r="J104" s="20"/>
      <c r="K104" s="20"/>
      <c r="L104" s="20"/>
      <c r="M104" s="20"/>
      <c r="N104" s="20"/>
      <c r="O104" s="314"/>
      <c r="P104" s="315"/>
      <c r="Q104" s="315"/>
      <c r="R104" s="315"/>
      <c r="S104" s="315"/>
      <c r="T104" s="315"/>
      <c r="U104" s="316"/>
      <c r="V104" s="200"/>
      <c r="W104" s="200"/>
      <c r="X104" s="200"/>
      <c r="Y104" s="200"/>
      <c r="Z104" s="200" t="s">
        <v>942</v>
      </c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128" t="str">
        <f t="shared" si="3"/>
        <v/>
      </c>
      <c r="AL104" s="194"/>
    </row>
    <row r="105" spans="1:38" s="197" customFormat="1" ht="15.75" hidden="1" customHeight="1" x14ac:dyDescent="0.2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20"/>
      <c r="I105" s="20"/>
      <c r="J105" s="20"/>
      <c r="K105" s="20"/>
      <c r="L105" s="20"/>
      <c r="M105" s="20"/>
      <c r="N105" s="20"/>
      <c r="O105" s="317"/>
      <c r="P105" s="318"/>
      <c r="Q105" s="318"/>
      <c r="R105" s="318"/>
      <c r="S105" s="318"/>
      <c r="T105" s="318"/>
      <c r="U105" s="319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128" t="str">
        <f t="shared" si="3"/>
        <v/>
      </c>
      <c r="AL105" s="194"/>
    </row>
    <row r="106" spans="1:38" s="197" customFormat="1" ht="15.75" hidden="1" customHeight="1" x14ac:dyDescent="0.2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20"/>
      <c r="I106" s="20"/>
      <c r="J106" s="20"/>
      <c r="K106" s="20"/>
      <c r="L106" s="20"/>
      <c r="M106" s="20"/>
      <c r="N106" s="20"/>
      <c r="O106" s="317"/>
      <c r="P106" s="318"/>
      <c r="Q106" s="318"/>
      <c r="R106" s="318"/>
      <c r="S106" s="318"/>
      <c r="T106" s="318"/>
      <c r="U106" s="319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128" t="str">
        <f t="shared" si="3"/>
        <v/>
      </c>
      <c r="AL106" s="194"/>
    </row>
    <row r="107" spans="1:38" s="197" customFormat="1" ht="15.75" hidden="1" customHeight="1" x14ac:dyDescent="0.2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20"/>
      <c r="I107" s="20"/>
      <c r="J107" s="20"/>
      <c r="K107" s="20"/>
      <c r="L107" s="20"/>
      <c r="M107" s="20"/>
      <c r="N107" s="20"/>
      <c r="O107" s="317"/>
      <c r="P107" s="318"/>
      <c r="Q107" s="318"/>
      <c r="R107" s="318"/>
      <c r="S107" s="318"/>
      <c r="T107" s="318"/>
      <c r="U107" s="319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128" t="str">
        <f t="shared" si="3"/>
        <v/>
      </c>
      <c r="AL107" s="194"/>
    </row>
    <row r="108" spans="1:38" s="197" customFormat="1" ht="15.75" hidden="1" customHeight="1" x14ac:dyDescent="0.2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20"/>
      <c r="I108" s="20"/>
      <c r="J108" s="20"/>
      <c r="K108" s="20"/>
      <c r="L108" s="20"/>
      <c r="M108" s="20"/>
      <c r="N108" s="20"/>
      <c r="O108" s="317"/>
      <c r="P108" s="318"/>
      <c r="Q108" s="318"/>
      <c r="R108" s="318"/>
      <c r="S108" s="318"/>
      <c r="T108" s="318"/>
      <c r="U108" s="319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128" t="str">
        <f t="shared" si="3"/>
        <v/>
      </c>
      <c r="AL108" s="194"/>
    </row>
    <row r="109" spans="1:38" s="197" customFormat="1" ht="15.75" hidden="1" customHeight="1" x14ac:dyDescent="0.2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20"/>
      <c r="I109" s="20"/>
      <c r="J109" s="20"/>
      <c r="K109" s="20"/>
      <c r="L109" s="20"/>
      <c r="M109" s="20"/>
      <c r="N109" s="20"/>
      <c r="O109" s="317"/>
      <c r="P109" s="318"/>
      <c r="Q109" s="318"/>
      <c r="R109" s="318"/>
      <c r="S109" s="318"/>
      <c r="T109" s="318"/>
      <c r="U109" s="319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128" t="str">
        <f t="shared" si="3"/>
        <v/>
      </c>
      <c r="AL109" s="194"/>
    </row>
    <row r="110" spans="1:38" s="197" customFormat="1" ht="15.75" hidden="1" customHeight="1" x14ac:dyDescent="0.2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20"/>
      <c r="I110" s="20"/>
      <c r="J110" s="20"/>
      <c r="K110" s="20"/>
      <c r="L110" s="20"/>
      <c r="M110" s="20"/>
      <c r="N110" s="20"/>
      <c r="O110" s="317"/>
      <c r="P110" s="318"/>
      <c r="Q110" s="318"/>
      <c r="R110" s="318"/>
      <c r="S110" s="318"/>
      <c r="T110" s="318"/>
      <c r="U110" s="319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128" t="str">
        <f t="shared" si="3"/>
        <v/>
      </c>
      <c r="AL110" s="194"/>
    </row>
    <row r="111" spans="1:38" s="197" customFormat="1" ht="15.75" hidden="1" customHeight="1" x14ac:dyDescent="0.2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20"/>
      <c r="I111" s="20"/>
      <c r="J111" s="20"/>
      <c r="K111" s="20"/>
      <c r="L111" s="20"/>
      <c r="M111" s="20"/>
      <c r="N111" s="20"/>
      <c r="O111" s="317"/>
      <c r="P111" s="318"/>
      <c r="Q111" s="318"/>
      <c r="R111" s="318"/>
      <c r="S111" s="318"/>
      <c r="T111" s="318"/>
      <c r="U111" s="319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128" t="str">
        <f t="shared" si="3"/>
        <v/>
      </c>
      <c r="AL111" s="194"/>
    </row>
    <row r="112" spans="1:38" s="197" customFormat="1" ht="15.75" hidden="1" customHeight="1" x14ac:dyDescent="0.2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20"/>
      <c r="I112" s="20"/>
      <c r="J112" s="20"/>
      <c r="K112" s="20"/>
      <c r="L112" s="20"/>
      <c r="M112" s="20"/>
      <c r="N112" s="20"/>
      <c r="O112" s="317"/>
      <c r="P112" s="318"/>
      <c r="Q112" s="318"/>
      <c r="R112" s="318"/>
      <c r="S112" s="318"/>
      <c r="T112" s="318"/>
      <c r="U112" s="319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128" t="str">
        <f t="shared" si="3"/>
        <v/>
      </c>
      <c r="AL112" s="194"/>
    </row>
    <row r="113" spans="1:38" s="197" customFormat="1" ht="15.75" hidden="1" customHeight="1" x14ac:dyDescent="0.2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20"/>
      <c r="I113" s="20"/>
      <c r="J113" s="20"/>
      <c r="K113" s="20"/>
      <c r="L113" s="20"/>
      <c r="M113" s="20"/>
      <c r="N113" s="20"/>
      <c r="O113" s="320"/>
      <c r="P113" s="321"/>
      <c r="Q113" s="321"/>
      <c r="R113" s="321"/>
      <c r="S113" s="321"/>
      <c r="T113" s="321"/>
      <c r="U113" s="322"/>
      <c r="V113" s="243"/>
      <c r="W113" s="243"/>
      <c r="X113" s="243"/>
      <c r="Y113" s="243"/>
      <c r="Z113" s="243"/>
      <c r="AA113" s="243"/>
      <c r="AB113" s="243"/>
      <c r="AC113" s="243"/>
      <c r="AD113" s="200"/>
      <c r="AE113" s="200"/>
      <c r="AF113" s="200"/>
      <c r="AG113" s="200"/>
      <c r="AH113" s="200"/>
      <c r="AI113" s="200"/>
      <c r="AJ113" s="200"/>
      <c r="AK113" s="128" t="str">
        <f t="shared" si="3"/>
        <v/>
      </c>
      <c r="AL113" s="194"/>
    </row>
    <row r="114" spans="1:38" s="197" customFormat="1" ht="15.75" hidden="1" customHeight="1" x14ac:dyDescent="0.2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20"/>
      <c r="I114" s="20"/>
      <c r="J114" s="20"/>
      <c r="K114" s="20"/>
      <c r="L114" s="20"/>
      <c r="M114" s="20"/>
      <c r="N114" s="2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28" t="str">
        <f t="shared" si="3"/>
        <v/>
      </c>
      <c r="AL114" s="194"/>
    </row>
    <row r="115" spans="1:38" s="197" customFormat="1" ht="15.75" hidden="1" customHeight="1" x14ac:dyDescent="0.2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20"/>
      <c r="I115" s="20"/>
      <c r="J115" s="20"/>
      <c r="K115" s="20"/>
      <c r="L115" s="20"/>
      <c r="M115" s="20"/>
      <c r="N115" s="2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128" t="str">
        <f t="shared" si="3"/>
        <v/>
      </c>
      <c r="AL115" s="194"/>
    </row>
    <row r="116" spans="1:38" s="197" customFormat="1" ht="15.75" hidden="1" customHeight="1" x14ac:dyDescent="0.2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20"/>
      <c r="I116" s="20"/>
      <c r="J116" s="20"/>
      <c r="K116" s="20"/>
      <c r="L116" s="20"/>
      <c r="M116" s="20"/>
      <c r="N116" s="2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128" t="str">
        <f t="shared" ref="AK116:AK138" si="4">IF(OR(COUNTIF($I80:$AJ80,"X")&gt;0,COUNTIF($I80:$AJ80,"L")&gt;0),COUNTIF($I80:$AJ80,"X")+COUNTIF($I80:$AJ80,"L"),"")</f>
        <v/>
      </c>
      <c r="AL116" s="194"/>
    </row>
    <row r="117" spans="1:38" s="197" customFormat="1" ht="15.75" hidden="1" customHeight="1" x14ac:dyDescent="0.2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20"/>
      <c r="I117" s="20"/>
      <c r="J117" s="20"/>
      <c r="K117" s="20"/>
      <c r="L117" s="20"/>
      <c r="M117" s="20"/>
      <c r="N117" s="2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128" t="str">
        <f t="shared" si="4"/>
        <v/>
      </c>
      <c r="AL117" s="194"/>
    </row>
    <row r="118" spans="1:38" s="197" customFormat="1" ht="15.75" hidden="1" customHeight="1" x14ac:dyDescent="0.2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20"/>
      <c r="I118" s="20"/>
      <c r="J118" s="20"/>
      <c r="K118" s="20"/>
      <c r="L118" s="20"/>
      <c r="M118" s="20"/>
      <c r="N118" s="2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128" t="str">
        <f t="shared" si="4"/>
        <v/>
      </c>
      <c r="AL118" s="194"/>
    </row>
    <row r="119" spans="1:38" s="197" customFormat="1" ht="15.75" hidden="1" customHeight="1" x14ac:dyDescent="0.2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20"/>
      <c r="I119" s="20"/>
      <c r="J119" s="20"/>
      <c r="K119" s="20"/>
      <c r="L119" s="20"/>
      <c r="M119" s="20"/>
      <c r="N119" s="2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128" t="str">
        <f t="shared" si="4"/>
        <v/>
      </c>
      <c r="AL119" s="194"/>
    </row>
    <row r="120" spans="1:38" s="197" customFormat="1" ht="15.75" hidden="1" customHeight="1" x14ac:dyDescent="0.2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20"/>
      <c r="I120" s="20"/>
      <c r="J120" s="20"/>
      <c r="K120" s="20"/>
      <c r="L120" s="20"/>
      <c r="M120" s="20"/>
      <c r="N120" s="2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128" t="str">
        <f t="shared" si="4"/>
        <v/>
      </c>
      <c r="AL120" s="194"/>
    </row>
    <row r="121" spans="1:38" s="197" customFormat="1" ht="15.75" hidden="1" customHeight="1" x14ac:dyDescent="0.2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20"/>
      <c r="I121" s="20"/>
      <c r="J121" s="20"/>
      <c r="K121" s="20"/>
      <c r="L121" s="20"/>
      <c r="M121" s="20"/>
      <c r="N121" s="2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128" t="str">
        <f t="shared" si="4"/>
        <v/>
      </c>
      <c r="AL121" s="194"/>
    </row>
    <row r="122" spans="1:38" s="197" customFormat="1" ht="15.75" hidden="1" customHeight="1" x14ac:dyDescent="0.2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20"/>
      <c r="I122" s="20"/>
      <c r="J122" s="20"/>
      <c r="K122" s="20"/>
      <c r="L122" s="20"/>
      <c r="M122" s="20"/>
      <c r="N122" s="2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128" t="str">
        <f t="shared" si="4"/>
        <v/>
      </c>
      <c r="AL122" s="194"/>
    </row>
    <row r="123" spans="1:38" s="197" customFormat="1" ht="15.75" hidden="1" customHeight="1" x14ac:dyDescent="0.2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20"/>
      <c r="I123" s="20"/>
      <c r="J123" s="20"/>
      <c r="K123" s="20"/>
      <c r="L123" s="20"/>
      <c r="M123" s="20"/>
      <c r="N123" s="2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128" t="str">
        <f t="shared" si="4"/>
        <v/>
      </c>
      <c r="AL123" s="194"/>
    </row>
    <row r="124" spans="1:38" s="197" customFormat="1" ht="15.75" hidden="1" customHeight="1" x14ac:dyDescent="0.2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20"/>
      <c r="I124" s="20"/>
      <c r="J124" s="20"/>
      <c r="K124" s="20"/>
      <c r="L124" s="20"/>
      <c r="M124" s="20"/>
      <c r="N124" s="2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128" t="str">
        <f t="shared" si="4"/>
        <v/>
      </c>
      <c r="AL124" s="194"/>
    </row>
    <row r="125" spans="1:38" s="197" customFormat="1" ht="15.75" hidden="1" customHeight="1" x14ac:dyDescent="0.2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20"/>
      <c r="I125" s="20"/>
      <c r="J125" s="20"/>
      <c r="K125" s="20"/>
      <c r="L125" s="20"/>
      <c r="M125" s="20"/>
      <c r="N125" s="2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128" t="str">
        <f t="shared" si="4"/>
        <v/>
      </c>
      <c r="AL125" s="194"/>
    </row>
    <row r="126" spans="1:38" s="197" customFormat="1" ht="15.75" hidden="1" customHeight="1" x14ac:dyDescent="0.2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20"/>
      <c r="I126" s="20"/>
      <c r="J126" s="20"/>
      <c r="K126" s="20"/>
      <c r="L126" s="20"/>
      <c r="M126" s="20"/>
      <c r="N126" s="2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128" t="str">
        <f t="shared" si="4"/>
        <v/>
      </c>
      <c r="AL126" s="194"/>
    </row>
    <row r="127" spans="1:38" s="197" customFormat="1" ht="15.75" hidden="1" customHeight="1" x14ac:dyDescent="0.2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20"/>
      <c r="I127" s="20"/>
      <c r="J127" s="20"/>
      <c r="K127" s="20"/>
      <c r="L127" s="20"/>
      <c r="M127" s="20"/>
      <c r="N127" s="2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128" t="str">
        <f t="shared" si="4"/>
        <v/>
      </c>
      <c r="AL127" s="194"/>
    </row>
    <row r="128" spans="1:38" s="197" customFormat="1" ht="15.75" hidden="1" customHeight="1" x14ac:dyDescent="0.2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20"/>
      <c r="I128" s="20"/>
      <c r="J128" s="20"/>
      <c r="K128" s="20"/>
      <c r="L128" s="20"/>
      <c r="M128" s="20"/>
      <c r="N128" s="2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128" t="str">
        <f t="shared" si="4"/>
        <v/>
      </c>
      <c r="AL128" s="194"/>
    </row>
    <row r="129" spans="1:42" s="197" customFormat="1" ht="15.75" hidden="1" customHeight="1" x14ac:dyDescent="0.2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20"/>
      <c r="I129" s="20"/>
      <c r="J129" s="20"/>
      <c r="K129" s="20"/>
      <c r="L129" s="20"/>
      <c r="M129" s="20"/>
      <c r="N129" s="2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128" t="str">
        <f t="shared" si="4"/>
        <v/>
      </c>
      <c r="AL129" s="194"/>
    </row>
    <row r="130" spans="1:42" s="197" customFormat="1" ht="15.75" hidden="1" customHeight="1" x14ac:dyDescent="0.2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20"/>
      <c r="I130" s="20"/>
      <c r="J130" s="20"/>
      <c r="K130" s="20"/>
      <c r="L130" s="20"/>
      <c r="M130" s="20"/>
      <c r="N130" s="2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128" t="str">
        <f t="shared" si="4"/>
        <v/>
      </c>
      <c r="AL130" s="194"/>
    </row>
    <row r="131" spans="1:42" s="197" customFormat="1" ht="15.75" hidden="1" customHeight="1" x14ac:dyDescent="0.2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20"/>
      <c r="I131" s="20"/>
      <c r="J131" s="20"/>
      <c r="K131" s="20"/>
      <c r="L131" s="20"/>
      <c r="M131" s="20"/>
      <c r="N131" s="2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128" t="str">
        <f t="shared" si="4"/>
        <v/>
      </c>
      <c r="AL131" s="194"/>
    </row>
    <row r="132" spans="1:42" s="197" customFormat="1" ht="15.75" hidden="1" customHeight="1" x14ac:dyDescent="0.2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20"/>
      <c r="I132" s="20"/>
      <c r="J132" s="20"/>
      <c r="K132" s="20"/>
      <c r="L132" s="20"/>
      <c r="M132" s="20"/>
      <c r="N132" s="2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128" t="str">
        <f t="shared" si="4"/>
        <v/>
      </c>
      <c r="AL132" s="194"/>
    </row>
    <row r="133" spans="1:42" s="197" customFormat="1" ht="15.75" hidden="1" customHeight="1" x14ac:dyDescent="0.2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20"/>
      <c r="I133" s="20"/>
      <c r="J133" s="20"/>
      <c r="K133" s="20"/>
      <c r="L133" s="20"/>
      <c r="M133" s="20"/>
      <c r="N133" s="2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128" t="str">
        <f t="shared" si="4"/>
        <v/>
      </c>
      <c r="AL133" s="194"/>
    </row>
    <row r="134" spans="1:42" s="197" customFormat="1" ht="15.75" hidden="1" customHeight="1" x14ac:dyDescent="0.2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20"/>
      <c r="I134" s="20"/>
      <c r="J134" s="20"/>
      <c r="K134" s="20"/>
      <c r="L134" s="20"/>
      <c r="M134" s="20"/>
      <c r="N134" s="2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128" t="str">
        <f t="shared" si="4"/>
        <v/>
      </c>
      <c r="AL134" s="194"/>
    </row>
    <row r="135" spans="1:42" s="197" customFormat="1" ht="15.75" hidden="1" customHeight="1" x14ac:dyDescent="0.2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20"/>
      <c r="I135" s="20"/>
      <c r="J135" s="20"/>
      <c r="K135" s="20"/>
      <c r="L135" s="20"/>
      <c r="M135" s="20"/>
      <c r="N135" s="2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128" t="str">
        <f t="shared" si="4"/>
        <v/>
      </c>
      <c r="AL135" s="194"/>
    </row>
    <row r="136" spans="1:42" s="197" customFormat="1" ht="15.75" hidden="1" customHeight="1" x14ac:dyDescent="0.2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20"/>
      <c r="I136" s="20"/>
      <c r="J136" s="20"/>
      <c r="K136" s="20"/>
      <c r="L136" s="20"/>
      <c r="M136" s="20"/>
      <c r="N136" s="2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28" t="str">
        <f t="shared" si="4"/>
        <v/>
      </c>
      <c r="AL136" s="194"/>
    </row>
    <row r="137" spans="1:42" s="197" customFormat="1" ht="15.75" hidden="1" customHeight="1" x14ac:dyDescent="0.2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20"/>
      <c r="I137" s="20"/>
      <c r="J137" s="20"/>
      <c r="K137" s="20"/>
      <c r="L137" s="20"/>
      <c r="M137" s="20"/>
      <c r="N137" s="2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28" t="str">
        <f t="shared" si="4"/>
        <v/>
      </c>
      <c r="AL137" s="194"/>
    </row>
    <row r="138" spans="1:42" s="197" customFormat="1" ht="15.75" hidden="1" customHeight="1" x14ac:dyDescent="0.2">
      <c r="A138" s="163" t="e">
        <f>IF(+ASISTENCIA!#REF!="","",ASISTENCIA!#REF!)</f>
        <v>#REF!</v>
      </c>
      <c r="B138" s="12" t="e">
        <f>IF(LEN(C138)&gt;0,VLOOKUP($F$6,DATA!$A:$S,2,FALSE),"")</f>
        <v>#REF!</v>
      </c>
      <c r="C138" s="11" t="e">
        <f t="shared" si="2"/>
        <v>#REF!</v>
      </c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20"/>
      <c r="I138" s="20"/>
      <c r="J138" s="20"/>
      <c r="K138" s="20"/>
      <c r="L138" s="20"/>
      <c r="M138" s="20"/>
      <c r="N138" s="2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28" t="str">
        <f t="shared" si="4"/>
        <v/>
      </c>
      <c r="AL138" s="194"/>
    </row>
    <row r="139" spans="1:42" ht="14.25" customHeight="1" x14ac:dyDescent="0.25">
      <c r="A139" s="221" t="s">
        <v>127</v>
      </c>
      <c r="B139" s="13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 t="s">
        <v>943</v>
      </c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</row>
    <row r="140" spans="1:42" ht="14.25" customHeight="1" x14ac:dyDescent="0.25">
      <c r="A140" s="224" t="s">
        <v>128</v>
      </c>
      <c r="B140" s="13"/>
      <c r="C140" s="119"/>
      <c r="D140" s="225"/>
      <c r="E140" s="225"/>
      <c r="F140" s="226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3"/>
      <c r="AL140" s="204"/>
      <c r="AM140" s="203"/>
      <c r="AN140" s="203"/>
      <c r="AO140" s="203"/>
      <c r="AP140" s="203"/>
    </row>
    <row r="141" spans="1:42" ht="14.25" customHeight="1" x14ac:dyDescent="0.25">
      <c r="A141" s="227"/>
      <c r="B141" s="13"/>
      <c r="C141" s="120"/>
      <c r="D141" s="225"/>
      <c r="E141" s="225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13"/>
      <c r="AL141" s="204" t="s">
        <v>20</v>
      </c>
      <c r="AM141" s="203"/>
      <c r="AN141" s="203"/>
      <c r="AO141" s="203"/>
      <c r="AP141" s="203"/>
    </row>
    <row r="142" spans="1:42" ht="14.25" customHeight="1" x14ac:dyDescent="0.25">
      <c r="A142" s="227"/>
      <c r="B142" s="13"/>
      <c r="C142" s="121"/>
      <c r="D142" s="225"/>
      <c r="E142" s="225"/>
      <c r="AK142" s="13"/>
      <c r="AL142" s="204" t="s">
        <v>24</v>
      </c>
      <c r="AM142" s="203"/>
      <c r="AN142" s="203"/>
      <c r="AO142" s="203"/>
      <c r="AP142" s="203"/>
    </row>
    <row r="143" spans="1:42" ht="14.25" customHeight="1" x14ac:dyDescent="0.25">
      <c r="A143" s="227"/>
      <c r="B143" s="13"/>
      <c r="C143" s="122"/>
      <c r="D143" s="225"/>
      <c r="E143" s="225"/>
      <c r="AK143" s="13"/>
      <c r="AL143" s="204" t="s">
        <v>52</v>
      </c>
      <c r="AM143" s="203"/>
      <c r="AN143" s="203"/>
      <c r="AO143" s="203"/>
      <c r="AP143" s="203"/>
    </row>
    <row r="144" spans="1:42" ht="14.25" customHeight="1" x14ac:dyDescent="0.25">
      <c r="A144" s="227"/>
      <c r="B144" s="13"/>
      <c r="C144" s="122"/>
      <c r="D144" s="225"/>
      <c r="E144" s="225"/>
      <c r="AK144" s="13"/>
      <c r="AL144" s="203"/>
      <c r="AM144" s="203"/>
      <c r="AN144" s="203"/>
      <c r="AO144" s="203"/>
      <c r="AP144" s="203"/>
    </row>
    <row r="145" spans="1:42" ht="14.25" customHeight="1" x14ac:dyDescent="0.25">
      <c r="A145" s="227"/>
      <c r="B145" s="13"/>
      <c r="C145" s="122"/>
      <c r="D145" s="225"/>
      <c r="E145" s="225"/>
      <c r="AK145" s="13"/>
      <c r="AL145" s="203"/>
      <c r="AM145" s="203"/>
      <c r="AN145" s="203"/>
      <c r="AO145" s="203"/>
      <c r="AP145" s="203"/>
    </row>
    <row r="146" spans="1:42" ht="14.25" customHeight="1" x14ac:dyDescent="0.25">
      <c r="A146" s="227"/>
      <c r="B146" s="13"/>
      <c r="C146" s="122"/>
      <c r="D146" s="225"/>
      <c r="E146" s="225"/>
      <c r="AK146" s="13"/>
      <c r="AL146" s="203"/>
      <c r="AM146" s="203"/>
      <c r="AN146" s="203"/>
      <c r="AO146" s="203"/>
      <c r="AP146" s="203"/>
    </row>
    <row r="147" spans="1:42" ht="14.25" customHeight="1" x14ac:dyDescent="0.25">
      <c r="A147" s="227"/>
      <c r="B147" s="13"/>
      <c r="C147" s="122"/>
      <c r="D147" s="225"/>
      <c r="E147" s="225"/>
      <c r="AK147" s="13"/>
      <c r="AL147" s="203"/>
      <c r="AM147" s="203"/>
      <c r="AN147" s="203"/>
      <c r="AO147" s="203"/>
      <c r="AP147" s="203"/>
    </row>
    <row r="148" spans="1:42" ht="14.25" customHeight="1" x14ac:dyDescent="0.25">
      <c r="A148" s="227"/>
      <c r="B148" s="13"/>
      <c r="C148" s="123"/>
      <c r="D148" s="225"/>
      <c r="E148" s="225"/>
    </row>
    <row r="149" spans="1:42" s="20" customFormat="1" ht="14.25" customHeight="1" x14ac:dyDescent="0.25">
      <c r="A149" s="227"/>
      <c r="B149" s="13"/>
      <c r="D149" s="225"/>
      <c r="E149" s="225"/>
      <c r="F149" s="222"/>
      <c r="AM149" s="174"/>
      <c r="AN149" s="174"/>
      <c r="AO149" s="174"/>
      <c r="AP149" s="174"/>
    </row>
    <row r="150" spans="1:42" s="20" customFormat="1" ht="14.25" customHeight="1" x14ac:dyDescent="0.25">
      <c r="A150" s="227"/>
      <c r="B150" s="13"/>
      <c r="D150" s="225"/>
      <c r="E150" s="225"/>
      <c r="F150" s="222"/>
      <c r="AM150" s="174"/>
      <c r="AN150" s="174"/>
      <c r="AO150" s="174"/>
      <c r="AP150" s="174"/>
    </row>
    <row r="151" spans="1:42" s="20" customFormat="1" ht="14.25" customHeight="1" x14ac:dyDescent="0.25">
      <c r="A151" s="227"/>
      <c r="D151" s="225"/>
      <c r="E151" s="225"/>
      <c r="F151" s="222"/>
      <c r="AM151" s="174"/>
      <c r="AN151" s="174"/>
      <c r="AO151" s="174"/>
      <c r="AP151" s="174"/>
    </row>
  </sheetData>
  <mergeCells count="111">
    <mergeCell ref="O104:U113"/>
    <mergeCell ref="AB100:AJ100"/>
    <mergeCell ref="AB101:AJ101"/>
    <mergeCell ref="E4:AI4"/>
    <mergeCell ref="AB95:AJ95"/>
    <mergeCell ref="AB96:AJ96"/>
    <mergeCell ref="AB97:AJ97"/>
    <mergeCell ref="AB98:AJ98"/>
    <mergeCell ref="AB99:AJ99"/>
    <mergeCell ref="AB90:AJ90"/>
    <mergeCell ref="AB91:AJ91"/>
    <mergeCell ref="AB92:AJ92"/>
    <mergeCell ref="AB93:AJ93"/>
    <mergeCell ref="AB94:AJ94"/>
    <mergeCell ref="AB85:AJ85"/>
    <mergeCell ref="AB86:AJ86"/>
    <mergeCell ref="AB87:AJ87"/>
    <mergeCell ref="AB88:AJ88"/>
    <mergeCell ref="AB89:AJ89"/>
    <mergeCell ref="AB80:AJ80"/>
    <mergeCell ref="AB81:AJ81"/>
    <mergeCell ref="AB82:AJ82"/>
    <mergeCell ref="AB83:AJ83"/>
    <mergeCell ref="AB84:AJ84"/>
    <mergeCell ref="AB75:AJ75"/>
    <mergeCell ref="AB76:AJ76"/>
    <mergeCell ref="AB77:AJ77"/>
    <mergeCell ref="AB78:AJ78"/>
    <mergeCell ref="AB79:AJ79"/>
    <mergeCell ref="AB70:AJ70"/>
    <mergeCell ref="AB71:AJ71"/>
    <mergeCell ref="AB72:AJ72"/>
    <mergeCell ref="AB73:AJ73"/>
    <mergeCell ref="AB74:AJ74"/>
    <mergeCell ref="AB65:AJ65"/>
    <mergeCell ref="AB66:AJ66"/>
    <mergeCell ref="AB67:AJ67"/>
    <mergeCell ref="AB68:AJ68"/>
    <mergeCell ref="AB69:AJ69"/>
    <mergeCell ref="AB60:AJ60"/>
    <mergeCell ref="AB61:AJ61"/>
    <mergeCell ref="AB62:AJ62"/>
    <mergeCell ref="AB63:AJ63"/>
    <mergeCell ref="AB64:AJ64"/>
    <mergeCell ref="AB56:AJ56"/>
    <mergeCell ref="AB57:AJ57"/>
    <mergeCell ref="AB58:AJ58"/>
    <mergeCell ref="AB59:AJ59"/>
    <mergeCell ref="AB50:AJ50"/>
    <mergeCell ref="AB51:AJ51"/>
    <mergeCell ref="AB52:AJ52"/>
    <mergeCell ref="AB53:AJ53"/>
    <mergeCell ref="AB54:AJ54"/>
    <mergeCell ref="AB47:AJ47"/>
    <mergeCell ref="AB48:AJ48"/>
    <mergeCell ref="AB49:AJ49"/>
    <mergeCell ref="AB40:AJ40"/>
    <mergeCell ref="AB41:AJ41"/>
    <mergeCell ref="AB42:AJ42"/>
    <mergeCell ref="AB43:AJ43"/>
    <mergeCell ref="AB44:AJ44"/>
    <mergeCell ref="AB55:AJ55"/>
    <mergeCell ref="AB38:AJ38"/>
    <mergeCell ref="AB39:AJ39"/>
    <mergeCell ref="AB30:AJ30"/>
    <mergeCell ref="AB31:AJ31"/>
    <mergeCell ref="AB32:AJ32"/>
    <mergeCell ref="AB33:AJ33"/>
    <mergeCell ref="AB34:AJ34"/>
    <mergeCell ref="AB45:AJ45"/>
    <mergeCell ref="AB46:AJ46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02:AJ102"/>
    <mergeCell ref="AB25:AJ25"/>
    <mergeCell ref="AB26:AJ26"/>
    <mergeCell ref="AB27:AJ27"/>
    <mergeCell ref="AB28:AJ28"/>
    <mergeCell ref="AB29:AJ29"/>
    <mergeCell ref="W10:X10"/>
    <mergeCell ref="T10:U10"/>
    <mergeCell ref="AB16:AJ16"/>
    <mergeCell ref="AB15:AJ15"/>
    <mergeCell ref="AB13:AJ13"/>
    <mergeCell ref="AB14:AJ14"/>
    <mergeCell ref="AB22:AJ22"/>
    <mergeCell ref="AB23:AJ23"/>
    <mergeCell ref="AB24:AJ24"/>
    <mergeCell ref="AB17:AJ17"/>
    <mergeCell ref="AB18:AJ18"/>
    <mergeCell ref="AB19:AJ19"/>
    <mergeCell ref="AB20:AJ20"/>
    <mergeCell ref="AB21:AJ21"/>
    <mergeCell ref="AB35:AJ35"/>
    <mergeCell ref="AB36:AJ36"/>
    <mergeCell ref="AB37:AJ37"/>
  </mergeCells>
  <conditionalFormatting sqref="M13:M102 R13:R102 T13:U102 W13:X102 Z13:Z102">
    <cfRule type="cellIs" dxfId="15" priority="2" operator="greaterThan">
      <formula>0</formula>
    </cfRule>
  </conditionalFormatting>
  <dataValidations disablePrompts="1" count="1">
    <dataValidation type="list" allowBlank="1" showInputMessage="1" showErrorMessage="1" sqref="D139 C12:C139 D12" xr:uid="{00000000-0002-0000-0200-000000000000}">
      <formula1>$B$309:$B$320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C152:D698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70329 Cutini Pucara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70329 Cutini Pucara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0270751</v>
      </c>
      <c r="O8" s="85"/>
      <c r="Q8" s="70"/>
      <c r="Y8" s="71" t="s">
        <v>23</v>
      </c>
      <c r="Z8" s="71"/>
      <c r="AA8" s="346">
        <f>ASISTENCIA!S5</f>
        <v>2024</v>
      </c>
      <c r="AB8" s="346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6">
        <f>ASISTENCIA!S5</f>
        <v>2024</v>
      </c>
      <c r="BK8" s="346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2" t="s">
        <v>87</v>
      </c>
      <c r="M10" s="355" t="s">
        <v>88</v>
      </c>
      <c r="N10" s="352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9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3"/>
      <c r="M11" s="356"/>
      <c r="N11" s="353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9"/>
      <c r="D12" s="52"/>
      <c r="E12" s="53"/>
      <c r="F12" s="93"/>
      <c r="G12" s="93"/>
      <c r="H12" s="93"/>
      <c r="I12" s="93"/>
      <c r="J12" s="93"/>
      <c r="K12" s="96" t="s">
        <v>62</v>
      </c>
      <c r="L12" s="353"/>
      <c r="M12" s="356"/>
      <c r="N12" s="353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4"/>
      <c r="M13" s="357"/>
      <c r="N13" s="354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e">
        <f>ASISTENCIA!#REF!</f>
        <v>#REF!</v>
      </c>
      <c r="S13" s="68" t="e">
        <f>ASISTENCIA!#REF!</f>
        <v>#REF!</v>
      </c>
      <c r="T13" s="68" t="e">
        <f>ASISTENCIA!#REF!</f>
        <v>#REF!</v>
      </c>
      <c r="U13" s="68" t="e">
        <f>ASISTENCIA!#REF!</f>
        <v>#REF!</v>
      </c>
      <c r="V13" s="68" t="str">
        <f>ASISTENCIA!I$12</f>
        <v>lu.</v>
      </c>
      <c r="W13" s="68" t="str">
        <f>ASISTENCIA!J$12</f>
        <v>ma.</v>
      </c>
      <c r="X13" s="68" t="str">
        <f>ASISTENCIA!K$12</f>
        <v>mi.</v>
      </c>
      <c r="Y13" s="68" t="str">
        <f>ASISTENCIA!L$12</f>
        <v>ju.</v>
      </c>
      <c r="Z13" s="68" t="str">
        <f>ASISTENCIA!M$12</f>
        <v>vi.</v>
      </c>
      <c r="AA13" s="68" t="str">
        <f>ASISTENCIA!N$12</f>
        <v>sá.</v>
      </c>
      <c r="AB13" s="68" t="str">
        <f>ASISTENCIA!O$12</f>
        <v>do.</v>
      </c>
      <c r="AC13" s="68" t="str">
        <f>ASISTENCIA!P$12</f>
        <v>lu.</v>
      </c>
      <c r="AD13" s="68" t="str">
        <f>ASISTENCIA!Q$12</f>
        <v>ma.</v>
      </c>
      <c r="AE13" s="68" t="str">
        <f>ASISTENCIA!R$12</f>
        <v>mi.</v>
      </c>
      <c r="AF13" s="68" t="str">
        <f>ASISTENCIA!S$12</f>
        <v>ju.</v>
      </c>
      <c r="AG13" s="68" t="str">
        <f>ASISTENCIA!T$12</f>
        <v>vi.</v>
      </c>
      <c r="AH13" s="68" t="str">
        <f>ASISTENCIA!U$12</f>
        <v>sá.</v>
      </c>
      <c r="AI13" s="68" t="str">
        <f>ASISTENCIA!V$12</f>
        <v>do.</v>
      </c>
      <c r="AJ13" s="68" t="str">
        <f>ASISTENCIA!W$12</f>
        <v>lu.</v>
      </c>
      <c r="AK13" s="68" t="str">
        <f>ASISTENCIA!X$12</f>
        <v>ma.</v>
      </c>
      <c r="AL13" s="68" t="str">
        <f>ASISTENCIA!Y$12</f>
        <v>mi.</v>
      </c>
      <c r="AM13" s="68" t="str">
        <f>ASISTENCIA!Z$12</f>
        <v>ju.</v>
      </c>
      <c r="AN13" s="68" t="str">
        <f>ASISTENCIA!AA$12</f>
        <v>vi.</v>
      </c>
      <c r="AO13" s="68" t="str">
        <f>ASISTENCIA!AB$12</f>
        <v>sá.</v>
      </c>
      <c r="AP13" s="68" t="str">
        <f>ASISTENCIA!AC$12</f>
        <v>do.</v>
      </c>
      <c r="AQ13" s="68" t="str">
        <f>ASISTENCIA!AD$12</f>
        <v>lu.</v>
      </c>
      <c r="AR13" s="68" t="str">
        <f>ASISTENCIA!AE$12</f>
        <v>ma.</v>
      </c>
      <c r="AS13" s="68" t="str">
        <f>ASISTENCIA!AM$12</f>
        <v>mi.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e">
        <f>ASISTENCIA!#REF!</f>
        <v>#REF!</v>
      </c>
      <c r="BB13" s="67" t="e">
        <f>ASISTENCIA!#REF!</f>
        <v>#REF!</v>
      </c>
      <c r="BC13" s="67" t="e">
        <f>ASISTENCIA!#REF!</f>
        <v>#REF!</v>
      </c>
      <c r="BD13" s="67" t="e">
        <f>ASISTENCIA!#REF!</f>
        <v>#REF!</v>
      </c>
      <c r="BE13" s="67" t="str">
        <f>ASISTENCIA!I$12</f>
        <v>lu.</v>
      </c>
      <c r="BF13" s="67" t="str">
        <f>ASISTENCIA!J$12</f>
        <v>ma.</v>
      </c>
      <c r="BG13" s="67" t="str">
        <f>ASISTENCIA!K$12</f>
        <v>mi.</v>
      </c>
      <c r="BH13" s="67" t="str">
        <f>ASISTENCIA!L$12</f>
        <v>ju.</v>
      </c>
      <c r="BI13" s="67" t="str">
        <f>ASISTENCIA!M$12</f>
        <v>vi.</v>
      </c>
      <c r="BJ13" s="67" t="str">
        <f>ASISTENCIA!N$12</f>
        <v>sá.</v>
      </c>
      <c r="BK13" s="67" t="str">
        <f>ASISTENCIA!O$12</f>
        <v>do.</v>
      </c>
      <c r="BL13" s="67" t="str">
        <f>ASISTENCIA!P$12</f>
        <v>lu.</v>
      </c>
      <c r="BM13" s="67" t="str">
        <f>ASISTENCIA!Q$12</f>
        <v>ma.</v>
      </c>
      <c r="BN13" s="67" t="str">
        <f>ASISTENCIA!R$12</f>
        <v>mi.</v>
      </c>
      <c r="BO13" s="67" t="str">
        <f>ASISTENCIA!S$12</f>
        <v>ju.</v>
      </c>
      <c r="BP13" s="67" t="str">
        <f>ASISTENCIA!T$12</f>
        <v>vi.</v>
      </c>
      <c r="BQ13" s="67" t="str">
        <f>ASISTENCIA!U$12</f>
        <v>sá.</v>
      </c>
      <c r="BR13" s="67" t="str">
        <f>ASISTENCIA!V$12</f>
        <v>do.</v>
      </c>
      <c r="BS13" s="67" t="str">
        <f>ASISTENCIA!W$12</f>
        <v>lu.</v>
      </c>
      <c r="BT13" s="67" t="str">
        <f>ASISTENCIA!X$12</f>
        <v>ma.</v>
      </c>
      <c r="BU13" s="67" t="str">
        <f>ASISTENCIA!Y$12</f>
        <v>mi.</v>
      </c>
      <c r="BV13" s="67" t="str">
        <f>ASISTENCIA!Z$12</f>
        <v>ju.</v>
      </c>
      <c r="BW13" s="67" t="str">
        <f>ASISTENCIA!AA$12</f>
        <v>vi.</v>
      </c>
      <c r="BX13" s="67" t="str">
        <f>ASISTENCIA!AB$12</f>
        <v>sá.</v>
      </c>
      <c r="BY13" s="67" t="str">
        <f>ASISTENCIA!AC$12</f>
        <v>do.</v>
      </c>
      <c r="BZ13" s="67" t="str">
        <f>ASISTENCIA!AD$12</f>
        <v>lu.</v>
      </c>
      <c r="CA13" s="67" t="str">
        <f>ASISTENCIA!AE$12</f>
        <v>ma.</v>
      </c>
      <c r="CB13" s="67" t="str">
        <f>ASISTENCIA!AM$12</f>
        <v>mi.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e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>#REF!</v>
      </c>
      <c r="P14" s="28" t="e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>#REF!</v>
      </c>
      <c r="Q14" s="28" t="e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>#REF!</v>
      </c>
      <c r="R14" s="28" t="e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>#REF!</v>
      </c>
      <c r="S14" s="28" t="e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>#REF!</v>
      </c>
      <c r="T14" s="28" t="e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>#REF!</v>
      </c>
      <c r="U14" s="28" t="e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>#REF!</v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LAQUITICONA DURAN YANETH</v>
      </c>
      <c r="E15" s="110" t="str">
        <f>IF(LEN(D15)&gt;0,ASISTENCIA!F14,"")</f>
        <v>Directora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#N/A</v>
      </c>
      <c r="B16" s="14" t="e">
        <f>IF(LEN(C16)&gt;0,VLOOKUP($O$4,DATA!$A$1:$S$1,2,FALSE),"")</f>
        <v>#N/A</v>
      </c>
      <c r="C16" s="15" t="str">
        <f t="shared" si="2"/>
        <v>ENERO</v>
      </c>
      <c r="D16" s="21" t="str">
        <f>IF(LEN(ASISTENCIA!E15)&gt;0,ASISTENCIA!E15,"")</f>
        <v>CAHUANA CCAMA MANUEL</v>
      </c>
      <c r="E16" s="110" t="str">
        <f>IF(LEN(D16)&gt;0,ASISTENCIA!F15,"")</f>
        <v>Docente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7"/>
      <c r="BR53" s="347"/>
      <c r="BS53" s="347"/>
      <c r="BT53" s="347"/>
      <c r="BU53" s="347"/>
      <c r="BV53" s="347"/>
      <c r="BW53" s="347"/>
      <c r="BX53" s="347"/>
      <c r="BY53" s="347"/>
      <c r="BZ53" s="347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1" t="s">
        <v>17</v>
      </c>
      <c r="AI54" s="351"/>
      <c r="AJ54" s="351"/>
      <c r="AK54" s="351"/>
      <c r="AL54" s="351"/>
      <c r="AM54" s="351"/>
      <c r="AN54" s="351"/>
      <c r="AO54" s="351"/>
      <c r="AP54" s="351"/>
      <c r="AQ54" s="351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8" t="s">
        <v>17</v>
      </c>
      <c r="BR54" s="348"/>
      <c r="BS54" s="348"/>
      <c r="BT54" s="348"/>
      <c r="BU54" s="348"/>
      <c r="BV54" s="348"/>
      <c r="BW54" s="348"/>
      <c r="BX54" s="348"/>
      <c r="BY54" s="348"/>
      <c r="BZ54" s="348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4" priority="6" operator="equal">
      <formula>"do."</formula>
    </cfRule>
    <cfRule type="cellIs" dxfId="13" priority="7" operator="equal">
      <formula>"sá."</formula>
    </cfRule>
    <cfRule type="cellIs" dxfId="12" priority="8" operator="equal">
      <formula>"sa."</formula>
    </cfRule>
    <cfRule type="cellIs" dxfId="11" priority="9" operator="equal">
      <formula>"D"</formula>
    </cfRule>
    <cfRule type="cellIs" dxfId="10" priority="10" operator="equal">
      <formula>"S"</formula>
    </cfRule>
  </conditionalFormatting>
  <conditionalFormatting sqref="AX13:CB13">
    <cfRule type="cellIs" dxfId="9" priority="1" operator="equal">
      <formula>"do."</formula>
    </cfRule>
    <cfRule type="cellIs" dxfId="8" priority="2" operator="equal">
      <formula>"sá."</formula>
    </cfRule>
    <cfRule type="cellIs" dxfId="7" priority="3" operator="equal">
      <formula>"sa."</formula>
    </cfRule>
    <cfRule type="cellIs" dxfId="6" priority="4" operator="equal">
      <formula>"D"</formula>
    </cfRule>
    <cfRule type="cellIs" dxfId="5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161</v>
      </c>
      <c r="B1" s="141"/>
      <c r="C1" s="141" t="s">
        <v>161</v>
      </c>
      <c r="D1" s="360" t="s">
        <v>162</v>
      </c>
      <c r="E1" s="141" t="s">
        <v>161</v>
      </c>
      <c r="F1" s="141" t="s">
        <v>161</v>
      </c>
      <c r="G1" s="362" t="s">
        <v>163</v>
      </c>
      <c r="H1" s="358" t="s">
        <v>164</v>
      </c>
      <c r="I1" s="358" t="s">
        <v>165</v>
      </c>
      <c r="J1" s="358" t="s">
        <v>166</v>
      </c>
      <c r="K1" s="358" t="s">
        <v>167</v>
      </c>
      <c r="L1" s="358" t="s">
        <v>168</v>
      </c>
      <c r="M1" s="358" t="s">
        <v>169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170</v>
      </c>
      <c r="B2" s="143" t="s">
        <v>35</v>
      </c>
      <c r="C2" s="143" t="s">
        <v>171</v>
      </c>
      <c r="D2" s="360"/>
      <c r="E2" s="143" t="s">
        <v>109</v>
      </c>
      <c r="F2" s="143" t="s">
        <v>36</v>
      </c>
      <c r="G2" s="362"/>
      <c r="H2" s="358"/>
      <c r="I2" s="358"/>
      <c r="J2" s="358"/>
      <c r="K2" s="358"/>
      <c r="L2" s="358"/>
      <c r="M2" s="358"/>
      <c r="N2" s="144" t="s">
        <v>172</v>
      </c>
      <c r="O2"/>
      <c r="P2"/>
      <c r="Q2"/>
      <c r="R2"/>
      <c r="S2"/>
    </row>
    <row r="3" spans="1:19" x14ac:dyDescent="0.25">
      <c r="A3" s="145" t="s">
        <v>161</v>
      </c>
      <c r="B3" s="145" t="s">
        <v>161</v>
      </c>
      <c r="C3" s="145" t="s">
        <v>161</v>
      </c>
      <c r="D3" s="361"/>
      <c r="E3" s="145" t="s">
        <v>161</v>
      </c>
      <c r="F3" s="145" t="s">
        <v>161</v>
      </c>
      <c r="G3" s="363"/>
      <c r="H3" s="359"/>
      <c r="I3" s="359"/>
      <c r="J3" s="359"/>
      <c r="K3" s="359"/>
      <c r="L3" s="359"/>
      <c r="M3" s="359"/>
      <c r="N3" s="146"/>
      <c r="O3"/>
      <c r="P3"/>
      <c r="Q3"/>
      <c r="R3"/>
      <c r="S3"/>
    </row>
    <row r="4" spans="1:19" ht="18" x14ac:dyDescent="0.2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4" priority="3"/>
  </conditionalFormatting>
  <conditionalFormatting sqref="B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Toshiba-User</cp:lastModifiedBy>
  <cp:lastPrinted>2023-12-08T11:07:54Z</cp:lastPrinted>
  <dcterms:created xsi:type="dcterms:W3CDTF">2015-08-19T20:44:55Z</dcterms:created>
  <dcterms:modified xsi:type="dcterms:W3CDTF">2024-02-01T14:56:45Z</dcterms:modified>
</cp:coreProperties>
</file>