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84643ED-65CA-4370-8618-74B17A2963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ASISTENCIA!$A$1:$AK$27</definedName>
    <definedName name="_xlnm.Print_Area" localSheetId="4">'HORAS EFECTIVAS'!$A$1:$BE$54</definedName>
    <definedName name="_xlnm.Print_Area" localSheetId="2">'REPORTE CONSOLIDADO'!$A$1:$AJ$143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B14" i="4" s="1"/>
  <c r="L7" i="8"/>
  <c r="F8" i="8"/>
  <c r="AA5" i="8"/>
  <c r="H130" i="8" l="1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A130" i="8" l="1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F6" i="8" l="1"/>
  <c r="F7" i="8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N8" i="4" s="1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B2" i="7" l="1"/>
  <c r="C14" i="8" l="1"/>
  <c r="B1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K12" i="8" l="1"/>
  <c r="AE12" i="4"/>
  <c r="W12" i="4"/>
  <c r="O12" i="4"/>
  <c r="AD12" i="4"/>
  <c r="V12" i="4"/>
  <c r="N12" i="4"/>
  <c r="AC12" i="4"/>
  <c r="U12" i="4"/>
  <c r="M12" i="4"/>
  <c r="AJ12" i="4"/>
  <c r="AB12" i="4"/>
  <c r="T12" i="4"/>
  <c r="L12" i="4"/>
  <c r="AI12" i="4"/>
  <c r="AA12" i="4"/>
  <c r="S12" i="4"/>
  <c r="K12" i="4"/>
  <c r="P12" i="4"/>
  <c r="AH12" i="4"/>
  <c r="Z12" i="4"/>
  <c r="R12" i="4"/>
  <c r="J12" i="4"/>
  <c r="X12" i="4"/>
  <c r="AG12" i="4"/>
  <c r="Y12" i="4"/>
  <c r="Q12" i="4"/>
  <c r="I12" i="4"/>
  <c r="AF12" i="4"/>
  <c r="AI13" i="4" l="1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CB13" i="5"/>
  <c r="AG13" i="4"/>
  <c r="T51" i="8" l="1"/>
  <c r="P51" i="8"/>
  <c r="N51" i="8"/>
  <c r="M51" i="8"/>
  <c r="L51" i="8"/>
  <c r="R51" i="8"/>
  <c r="J51" i="8"/>
  <c r="T23" i="8"/>
  <c r="N23" i="8"/>
  <c r="P23" i="8"/>
  <c r="M23" i="8"/>
  <c r="R23" i="8"/>
  <c r="J23" i="8"/>
  <c r="L23" i="8"/>
  <c r="P123" i="8"/>
  <c r="T123" i="8"/>
  <c r="N123" i="8"/>
  <c r="M123" i="8"/>
  <c r="L123" i="8"/>
  <c r="R123" i="8"/>
  <c r="J123" i="8"/>
  <c r="T43" i="8"/>
  <c r="N43" i="8"/>
  <c r="P43" i="8"/>
  <c r="M43" i="8"/>
  <c r="L43" i="8"/>
  <c r="R43" i="8"/>
  <c r="J43" i="8"/>
  <c r="P129" i="8"/>
  <c r="T129" i="8"/>
  <c r="N129" i="8"/>
  <c r="M129" i="8"/>
  <c r="J129" i="8"/>
  <c r="R129" i="8"/>
  <c r="L129" i="8"/>
  <c r="T31" i="8"/>
  <c r="N31" i="8"/>
  <c r="M31" i="8"/>
  <c r="P31" i="8"/>
  <c r="R31" i="8"/>
  <c r="J31" i="8"/>
  <c r="L31" i="8"/>
  <c r="P95" i="8"/>
  <c r="T95" i="8"/>
  <c r="N95" i="8"/>
  <c r="M95" i="8"/>
  <c r="R95" i="8"/>
  <c r="J95" i="8"/>
  <c r="L95" i="8"/>
  <c r="T20" i="8"/>
  <c r="L20" i="8"/>
  <c r="R20" i="8"/>
  <c r="P20" i="8"/>
  <c r="M20" i="8"/>
  <c r="N20" i="8"/>
  <c r="J20" i="8"/>
  <c r="T36" i="8"/>
  <c r="L36" i="8"/>
  <c r="R36" i="8"/>
  <c r="P36" i="8"/>
  <c r="N36" i="8"/>
  <c r="M36" i="8"/>
  <c r="J36" i="8"/>
  <c r="N52" i="8"/>
  <c r="T52" i="8"/>
  <c r="L52" i="8"/>
  <c r="P52" i="8"/>
  <c r="R52" i="8"/>
  <c r="J52" i="8"/>
  <c r="M52" i="8"/>
  <c r="N68" i="8"/>
  <c r="T68" i="8"/>
  <c r="P68" i="8"/>
  <c r="L68" i="8"/>
  <c r="R68" i="8"/>
  <c r="J68" i="8"/>
  <c r="M68" i="8"/>
  <c r="N84" i="8"/>
  <c r="T84" i="8"/>
  <c r="P84" i="8"/>
  <c r="L84" i="8"/>
  <c r="R84" i="8"/>
  <c r="J84" i="8"/>
  <c r="M84" i="8"/>
  <c r="N100" i="8"/>
  <c r="T100" i="8"/>
  <c r="P100" i="8"/>
  <c r="L100" i="8"/>
  <c r="R100" i="8"/>
  <c r="J100" i="8"/>
  <c r="M100" i="8"/>
  <c r="P119" i="8"/>
  <c r="T119" i="8"/>
  <c r="M119" i="8"/>
  <c r="N119" i="8"/>
  <c r="R119" i="8"/>
  <c r="J119" i="8"/>
  <c r="L119" i="8"/>
  <c r="P41" i="8"/>
  <c r="M41" i="8"/>
  <c r="T41" i="8"/>
  <c r="N41" i="8"/>
  <c r="J41" i="8"/>
  <c r="R41" i="8"/>
  <c r="L41" i="8"/>
  <c r="P81" i="8"/>
  <c r="T81" i="8"/>
  <c r="N81" i="8"/>
  <c r="M81" i="8"/>
  <c r="J81" i="8"/>
  <c r="L81" i="8"/>
  <c r="R81" i="8"/>
  <c r="T110" i="8"/>
  <c r="P110" i="8"/>
  <c r="R110" i="8"/>
  <c r="N110" i="8"/>
  <c r="L110" i="8"/>
  <c r="J110" i="8"/>
  <c r="M110" i="8"/>
  <c r="P21" i="8"/>
  <c r="M21" i="8"/>
  <c r="N21" i="8"/>
  <c r="T21" i="8"/>
  <c r="L21" i="8"/>
  <c r="J21" i="8"/>
  <c r="R21" i="8"/>
  <c r="P45" i="8"/>
  <c r="M45" i="8"/>
  <c r="T45" i="8"/>
  <c r="N45" i="8"/>
  <c r="L45" i="8"/>
  <c r="J45" i="8"/>
  <c r="R45" i="8"/>
  <c r="P73" i="8"/>
  <c r="M73" i="8"/>
  <c r="T73" i="8"/>
  <c r="N73" i="8"/>
  <c r="J73" i="8"/>
  <c r="R73" i="8"/>
  <c r="L73" i="8"/>
  <c r="P101" i="8"/>
  <c r="M101" i="8"/>
  <c r="N101" i="8"/>
  <c r="T101" i="8"/>
  <c r="L101" i="8"/>
  <c r="J101" i="8"/>
  <c r="R101" i="8"/>
  <c r="T30" i="8"/>
  <c r="P30" i="8"/>
  <c r="R30" i="8"/>
  <c r="N30" i="8"/>
  <c r="L30" i="8"/>
  <c r="J30" i="8"/>
  <c r="M30" i="8"/>
  <c r="T46" i="8"/>
  <c r="P46" i="8"/>
  <c r="R46" i="8"/>
  <c r="N46" i="8"/>
  <c r="L46" i="8"/>
  <c r="J46" i="8"/>
  <c r="M46" i="8"/>
  <c r="T62" i="8"/>
  <c r="P62" i="8"/>
  <c r="R62" i="8"/>
  <c r="N62" i="8"/>
  <c r="L62" i="8"/>
  <c r="J62" i="8"/>
  <c r="M62" i="8"/>
  <c r="T78" i="8"/>
  <c r="P78" i="8"/>
  <c r="R78" i="8"/>
  <c r="N78" i="8"/>
  <c r="L78" i="8"/>
  <c r="J78" i="8"/>
  <c r="M78" i="8"/>
  <c r="T94" i="8"/>
  <c r="P94" i="8"/>
  <c r="R94" i="8"/>
  <c r="N94" i="8"/>
  <c r="L94" i="8"/>
  <c r="J94" i="8"/>
  <c r="M94" i="8"/>
  <c r="P111" i="8"/>
  <c r="T111" i="8"/>
  <c r="N111" i="8"/>
  <c r="M111" i="8"/>
  <c r="R111" i="8"/>
  <c r="J111" i="8"/>
  <c r="L111" i="8"/>
  <c r="N108" i="8"/>
  <c r="T108" i="8"/>
  <c r="L108" i="8"/>
  <c r="P108" i="8"/>
  <c r="R108" i="8"/>
  <c r="J108" i="8"/>
  <c r="M108" i="8"/>
  <c r="N124" i="8"/>
  <c r="T124" i="8"/>
  <c r="L124" i="8"/>
  <c r="P124" i="8"/>
  <c r="R124" i="8"/>
  <c r="M124" i="8"/>
  <c r="J124" i="8"/>
  <c r="P83" i="8"/>
  <c r="T83" i="8"/>
  <c r="N83" i="8"/>
  <c r="M83" i="8"/>
  <c r="L83" i="8"/>
  <c r="R83" i="8"/>
  <c r="J83" i="8"/>
  <c r="P71" i="8"/>
  <c r="T71" i="8"/>
  <c r="M71" i="8"/>
  <c r="N71" i="8"/>
  <c r="R71" i="8"/>
  <c r="J71" i="8"/>
  <c r="L71" i="8"/>
  <c r="T35" i="8"/>
  <c r="P35" i="8"/>
  <c r="N35" i="8"/>
  <c r="M35" i="8"/>
  <c r="L35" i="8"/>
  <c r="R35" i="8"/>
  <c r="J35" i="8"/>
  <c r="T39" i="8"/>
  <c r="N39" i="8"/>
  <c r="P39" i="8"/>
  <c r="M39" i="8"/>
  <c r="R39" i="8"/>
  <c r="J39" i="8"/>
  <c r="L39" i="8"/>
  <c r="P75" i="8"/>
  <c r="T75" i="8"/>
  <c r="N75" i="8"/>
  <c r="M75" i="8"/>
  <c r="L75" i="8"/>
  <c r="R75" i="8"/>
  <c r="J75" i="8"/>
  <c r="T47" i="8"/>
  <c r="P47" i="8"/>
  <c r="N47" i="8"/>
  <c r="M47" i="8"/>
  <c r="R47" i="8"/>
  <c r="J47" i="8"/>
  <c r="L47" i="8"/>
  <c r="P113" i="8"/>
  <c r="T113" i="8"/>
  <c r="N113" i="8"/>
  <c r="M113" i="8"/>
  <c r="J113" i="8"/>
  <c r="R113" i="8"/>
  <c r="L113" i="8"/>
  <c r="T24" i="8"/>
  <c r="P24" i="8"/>
  <c r="L24" i="8"/>
  <c r="R24" i="8"/>
  <c r="N24" i="8"/>
  <c r="J24" i="8"/>
  <c r="M24" i="8"/>
  <c r="T40" i="8"/>
  <c r="P40" i="8"/>
  <c r="L40" i="8"/>
  <c r="R40" i="8"/>
  <c r="N40" i="8"/>
  <c r="J40" i="8"/>
  <c r="M40" i="8"/>
  <c r="N56" i="8"/>
  <c r="T56" i="8"/>
  <c r="L56" i="8"/>
  <c r="R56" i="8"/>
  <c r="P56" i="8"/>
  <c r="M56" i="8"/>
  <c r="J56" i="8"/>
  <c r="N72" i="8"/>
  <c r="T72" i="8"/>
  <c r="L72" i="8"/>
  <c r="R72" i="8"/>
  <c r="P72" i="8"/>
  <c r="M72" i="8"/>
  <c r="J72" i="8"/>
  <c r="N88" i="8"/>
  <c r="T88" i="8"/>
  <c r="L88" i="8"/>
  <c r="R88" i="8"/>
  <c r="P88" i="8"/>
  <c r="M88" i="8"/>
  <c r="J88" i="8"/>
  <c r="N104" i="8"/>
  <c r="T104" i="8"/>
  <c r="L104" i="8"/>
  <c r="R104" i="8"/>
  <c r="P104" i="8"/>
  <c r="J104" i="8"/>
  <c r="M104" i="8"/>
  <c r="P125" i="8"/>
  <c r="M125" i="8"/>
  <c r="T125" i="8"/>
  <c r="N125" i="8"/>
  <c r="L125" i="8"/>
  <c r="J125" i="8"/>
  <c r="R125" i="8"/>
  <c r="P49" i="8"/>
  <c r="T49" i="8"/>
  <c r="N49" i="8"/>
  <c r="M49" i="8"/>
  <c r="J49" i="8"/>
  <c r="L49" i="8"/>
  <c r="R49" i="8"/>
  <c r="P89" i="8"/>
  <c r="M89" i="8"/>
  <c r="T89" i="8"/>
  <c r="N89" i="8"/>
  <c r="J89" i="8"/>
  <c r="R89" i="8"/>
  <c r="L89" i="8"/>
  <c r="P115" i="8"/>
  <c r="T115" i="8"/>
  <c r="N115" i="8"/>
  <c r="M115" i="8"/>
  <c r="L115" i="8"/>
  <c r="R115" i="8"/>
  <c r="J115" i="8"/>
  <c r="P29" i="8"/>
  <c r="M29" i="8"/>
  <c r="T29" i="8"/>
  <c r="N29" i="8"/>
  <c r="L29" i="8"/>
  <c r="J29" i="8"/>
  <c r="R29" i="8"/>
  <c r="P53" i="8"/>
  <c r="M53" i="8"/>
  <c r="N53" i="8"/>
  <c r="T53" i="8"/>
  <c r="L53" i="8"/>
  <c r="J53" i="8"/>
  <c r="R53" i="8"/>
  <c r="P77" i="8"/>
  <c r="M77" i="8"/>
  <c r="T77" i="8"/>
  <c r="N77" i="8"/>
  <c r="L77" i="8"/>
  <c r="J77" i="8"/>
  <c r="R77" i="8"/>
  <c r="T14" i="8"/>
  <c r="P14" i="8"/>
  <c r="N14" i="8"/>
  <c r="M14" i="8"/>
  <c r="L14" i="8"/>
  <c r="J14" i="8"/>
  <c r="T18" i="8"/>
  <c r="R18" i="8"/>
  <c r="P18" i="8"/>
  <c r="N18" i="8"/>
  <c r="L18" i="8"/>
  <c r="M18" i="8"/>
  <c r="J18" i="8"/>
  <c r="T34" i="8"/>
  <c r="R34" i="8"/>
  <c r="P34" i="8"/>
  <c r="N34" i="8"/>
  <c r="L34" i="8"/>
  <c r="M34" i="8"/>
  <c r="J34" i="8"/>
  <c r="T50" i="8"/>
  <c r="P50" i="8"/>
  <c r="R50" i="8"/>
  <c r="L50" i="8"/>
  <c r="N50" i="8"/>
  <c r="M50" i="8"/>
  <c r="J50" i="8"/>
  <c r="T66" i="8"/>
  <c r="P66" i="8"/>
  <c r="R66" i="8"/>
  <c r="L66" i="8"/>
  <c r="N66" i="8"/>
  <c r="M66" i="8"/>
  <c r="J66" i="8"/>
  <c r="T82" i="8"/>
  <c r="P82" i="8"/>
  <c r="R82" i="8"/>
  <c r="L82" i="8"/>
  <c r="N82" i="8"/>
  <c r="M82" i="8"/>
  <c r="J82" i="8"/>
  <c r="T98" i="8"/>
  <c r="P98" i="8"/>
  <c r="R98" i="8"/>
  <c r="L98" i="8"/>
  <c r="N98" i="8"/>
  <c r="M98" i="8"/>
  <c r="J98" i="8"/>
  <c r="P117" i="8"/>
  <c r="M117" i="8"/>
  <c r="N117" i="8"/>
  <c r="T117" i="8"/>
  <c r="L117" i="8"/>
  <c r="J117" i="8"/>
  <c r="R117" i="8"/>
  <c r="N112" i="8"/>
  <c r="T112" i="8"/>
  <c r="L112" i="8"/>
  <c r="P112" i="8"/>
  <c r="R112" i="8"/>
  <c r="J112" i="8"/>
  <c r="M112" i="8"/>
  <c r="N128" i="8"/>
  <c r="T128" i="8"/>
  <c r="L128" i="8"/>
  <c r="P128" i="8"/>
  <c r="R128" i="8"/>
  <c r="J128" i="8"/>
  <c r="M128" i="8"/>
  <c r="P99" i="8"/>
  <c r="T99" i="8"/>
  <c r="N99" i="8"/>
  <c r="M99" i="8"/>
  <c r="L99" i="8"/>
  <c r="R99" i="8"/>
  <c r="J99" i="8"/>
  <c r="P103" i="8"/>
  <c r="T103" i="8"/>
  <c r="M103" i="8"/>
  <c r="N103" i="8"/>
  <c r="R103" i="8"/>
  <c r="J103" i="8"/>
  <c r="L103" i="8"/>
  <c r="P67" i="8"/>
  <c r="T67" i="8"/>
  <c r="N67" i="8"/>
  <c r="M67" i="8"/>
  <c r="L67" i="8"/>
  <c r="R67" i="8"/>
  <c r="J67" i="8"/>
  <c r="T55" i="8"/>
  <c r="P55" i="8"/>
  <c r="M55" i="8"/>
  <c r="N55" i="8"/>
  <c r="R55" i="8"/>
  <c r="J55" i="8"/>
  <c r="L55" i="8"/>
  <c r="P91" i="8"/>
  <c r="T91" i="8"/>
  <c r="N91" i="8"/>
  <c r="M91" i="8"/>
  <c r="L91" i="8"/>
  <c r="R91" i="8"/>
  <c r="J91" i="8"/>
  <c r="P63" i="8"/>
  <c r="T63" i="8"/>
  <c r="N63" i="8"/>
  <c r="M63" i="8"/>
  <c r="R63" i="8"/>
  <c r="J63" i="8"/>
  <c r="L63" i="8"/>
  <c r="T28" i="8"/>
  <c r="L28" i="8"/>
  <c r="P28" i="8"/>
  <c r="R28" i="8"/>
  <c r="N28" i="8"/>
  <c r="J28" i="8"/>
  <c r="M28" i="8"/>
  <c r="N44" i="8"/>
  <c r="T44" i="8"/>
  <c r="L44" i="8"/>
  <c r="P44" i="8"/>
  <c r="R44" i="8"/>
  <c r="J44" i="8"/>
  <c r="M44" i="8"/>
  <c r="N60" i="8"/>
  <c r="T60" i="8"/>
  <c r="L60" i="8"/>
  <c r="P60" i="8"/>
  <c r="R60" i="8"/>
  <c r="J60" i="8"/>
  <c r="M60" i="8"/>
  <c r="N76" i="8"/>
  <c r="T76" i="8"/>
  <c r="L76" i="8"/>
  <c r="P76" i="8"/>
  <c r="R76" i="8"/>
  <c r="J76" i="8"/>
  <c r="M76" i="8"/>
  <c r="N92" i="8"/>
  <c r="T92" i="8"/>
  <c r="L92" i="8"/>
  <c r="P92" i="8"/>
  <c r="R92" i="8"/>
  <c r="J92" i="8"/>
  <c r="M92" i="8"/>
  <c r="P109" i="8"/>
  <c r="M109" i="8"/>
  <c r="T109" i="8"/>
  <c r="N109" i="8"/>
  <c r="L109" i="8"/>
  <c r="J109" i="8"/>
  <c r="R109" i="8"/>
  <c r="T130" i="8"/>
  <c r="P130" i="8"/>
  <c r="R130" i="8"/>
  <c r="L130" i="8"/>
  <c r="N130" i="8"/>
  <c r="M130" i="8"/>
  <c r="J130" i="8"/>
  <c r="P17" i="8"/>
  <c r="T17" i="8"/>
  <c r="M17" i="8"/>
  <c r="N17" i="8"/>
  <c r="J17" i="8"/>
  <c r="L17" i="8"/>
  <c r="R17" i="8"/>
  <c r="P61" i="8"/>
  <c r="M61" i="8"/>
  <c r="T61" i="8"/>
  <c r="N61" i="8"/>
  <c r="L61" i="8"/>
  <c r="J61" i="8"/>
  <c r="R61" i="8"/>
  <c r="P97" i="8"/>
  <c r="T97" i="8"/>
  <c r="N97" i="8"/>
  <c r="M97" i="8"/>
  <c r="J97" i="8"/>
  <c r="L97" i="8"/>
  <c r="R97" i="8"/>
  <c r="P121" i="8"/>
  <c r="M121" i="8"/>
  <c r="T121" i="8"/>
  <c r="N121" i="8"/>
  <c r="J121" i="8"/>
  <c r="L121" i="8"/>
  <c r="R121" i="8"/>
  <c r="P33" i="8"/>
  <c r="T33" i="8"/>
  <c r="M33" i="8"/>
  <c r="N33" i="8"/>
  <c r="J33" i="8"/>
  <c r="L33" i="8"/>
  <c r="R33" i="8"/>
  <c r="P57" i="8"/>
  <c r="M57" i="8"/>
  <c r="T57" i="8"/>
  <c r="N57" i="8"/>
  <c r="J57" i="8"/>
  <c r="L57" i="8"/>
  <c r="R57" i="8"/>
  <c r="P85" i="8"/>
  <c r="M85" i="8"/>
  <c r="N85" i="8"/>
  <c r="T85" i="8"/>
  <c r="L85" i="8"/>
  <c r="J85" i="8"/>
  <c r="R85" i="8"/>
  <c r="T22" i="8"/>
  <c r="R22" i="8"/>
  <c r="N22" i="8"/>
  <c r="P22" i="8"/>
  <c r="L22" i="8"/>
  <c r="J22" i="8"/>
  <c r="M22" i="8"/>
  <c r="T38" i="8"/>
  <c r="R38" i="8"/>
  <c r="N38" i="8"/>
  <c r="P38" i="8"/>
  <c r="L38" i="8"/>
  <c r="J38" i="8"/>
  <c r="M38" i="8"/>
  <c r="T54" i="8"/>
  <c r="P54" i="8"/>
  <c r="N54" i="8"/>
  <c r="R54" i="8"/>
  <c r="L54" i="8"/>
  <c r="J54" i="8"/>
  <c r="M54" i="8"/>
  <c r="T70" i="8"/>
  <c r="P70" i="8"/>
  <c r="N70" i="8"/>
  <c r="R70" i="8"/>
  <c r="L70" i="8"/>
  <c r="J70" i="8"/>
  <c r="M70" i="8"/>
  <c r="T86" i="8"/>
  <c r="P86" i="8"/>
  <c r="N86" i="8"/>
  <c r="R86" i="8"/>
  <c r="L86" i="8"/>
  <c r="J86" i="8"/>
  <c r="M86" i="8"/>
  <c r="T102" i="8"/>
  <c r="P102" i="8"/>
  <c r="N102" i="8"/>
  <c r="R102" i="8"/>
  <c r="L102" i="8"/>
  <c r="J102" i="8"/>
  <c r="M102" i="8"/>
  <c r="T122" i="8"/>
  <c r="P122" i="8"/>
  <c r="R122" i="8"/>
  <c r="N122" i="8"/>
  <c r="L122" i="8"/>
  <c r="M122" i="8"/>
  <c r="J122" i="8"/>
  <c r="N116" i="8"/>
  <c r="T116" i="8"/>
  <c r="P116" i="8"/>
  <c r="L116" i="8"/>
  <c r="R116" i="8"/>
  <c r="M116" i="8"/>
  <c r="J116" i="8"/>
  <c r="T19" i="8"/>
  <c r="P19" i="8"/>
  <c r="N19" i="8"/>
  <c r="M19" i="8"/>
  <c r="L19" i="8"/>
  <c r="R19" i="8"/>
  <c r="J19" i="8"/>
  <c r="P59" i="8"/>
  <c r="T59" i="8"/>
  <c r="N59" i="8"/>
  <c r="M59" i="8"/>
  <c r="L59" i="8"/>
  <c r="R59" i="8"/>
  <c r="J59" i="8"/>
  <c r="T118" i="8"/>
  <c r="P118" i="8"/>
  <c r="N118" i="8"/>
  <c r="R118" i="8"/>
  <c r="L118" i="8"/>
  <c r="J118" i="8"/>
  <c r="M118" i="8"/>
  <c r="P87" i="8"/>
  <c r="T87" i="8"/>
  <c r="M87" i="8"/>
  <c r="N87" i="8"/>
  <c r="R87" i="8"/>
  <c r="J87" i="8"/>
  <c r="L87" i="8"/>
  <c r="T27" i="8"/>
  <c r="N27" i="8"/>
  <c r="P27" i="8"/>
  <c r="M27" i="8"/>
  <c r="L27" i="8"/>
  <c r="R27" i="8"/>
  <c r="J27" i="8"/>
  <c r="P107" i="8"/>
  <c r="T107" i="8"/>
  <c r="N107" i="8"/>
  <c r="M107" i="8"/>
  <c r="L107" i="8"/>
  <c r="R107" i="8"/>
  <c r="J107" i="8"/>
  <c r="T15" i="8"/>
  <c r="N15" i="8"/>
  <c r="M15" i="8"/>
  <c r="P15" i="8"/>
  <c r="R15" i="8"/>
  <c r="L15" i="8"/>
  <c r="J15" i="8"/>
  <c r="P79" i="8"/>
  <c r="T79" i="8"/>
  <c r="N79" i="8"/>
  <c r="M79" i="8"/>
  <c r="R79" i="8"/>
  <c r="J79" i="8"/>
  <c r="L79" i="8"/>
  <c r="T16" i="8"/>
  <c r="P16" i="8"/>
  <c r="R16" i="8"/>
  <c r="J16" i="8"/>
  <c r="L16" i="8"/>
  <c r="M16" i="8"/>
  <c r="N16" i="8"/>
  <c r="T32" i="8"/>
  <c r="L32" i="8"/>
  <c r="P32" i="8"/>
  <c r="R32" i="8"/>
  <c r="N32" i="8"/>
  <c r="J32" i="8"/>
  <c r="M32" i="8"/>
  <c r="N48" i="8"/>
  <c r="T48" i="8"/>
  <c r="L48" i="8"/>
  <c r="R48" i="8"/>
  <c r="P48" i="8"/>
  <c r="J48" i="8"/>
  <c r="M48" i="8"/>
  <c r="N64" i="8"/>
  <c r="T64" i="8"/>
  <c r="L64" i="8"/>
  <c r="P64" i="8"/>
  <c r="R64" i="8"/>
  <c r="M64" i="8"/>
  <c r="J64" i="8"/>
  <c r="N80" i="8"/>
  <c r="T80" i="8"/>
  <c r="L80" i="8"/>
  <c r="P80" i="8"/>
  <c r="R80" i="8"/>
  <c r="M80" i="8"/>
  <c r="J80" i="8"/>
  <c r="N96" i="8"/>
  <c r="T96" i="8"/>
  <c r="L96" i="8"/>
  <c r="P96" i="8"/>
  <c r="R96" i="8"/>
  <c r="M96" i="8"/>
  <c r="J96" i="8"/>
  <c r="T114" i="8"/>
  <c r="P114" i="8"/>
  <c r="R114" i="8"/>
  <c r="L114" i="8"/>
  <c r="N114" i="8"/>
  <c r="M114" i="8"/>
  <c r="J114" i="8"/>
  <c r="P25" i="8"/>
  <c r="M25" i="8"/>
  <c r="T25" i="8"/>
  <c r="N25" i="8"/>
  <c r="J25" i="8"/>
  <c r="R25" i="8"/>
  <c r="L25" i="8"/>
  <c r="P69" i="8"/>
  <c r="M69" i="8"/>
  <c r="N69" i="8"/>
  <c r="T69" i="8"/>
  <c r="L69" i="8"/>
  <c r="J69" i="8"/>
  <c r="R69" i="8"/>
  <c r="P105" i="8"/>
  <c r="M105" i="8"/>
  <c r="T105" i="8"/>
  <c r="N105" i="8"/>
  <c r="J105" i="8"/>
  <c r="R105" i="8"/>
  <c r="L105" i="8"/>
  <c r="T126" i="8"/>
  <c r="P126" i="8"/>
  <c r="R126" i="8"/>
  <c r="N126" i="8"/>
  <c r="L126" i="8"/>
  <c r="J126" i="8"/>
  <c r="M126" i="8"/>
  <c r="P37" i="8"/>
  <c r="M37" i="8"/>
  <c r="N37" i="8"/>
  <c r="T37" i="8"/>
  <c r="L37" i="8"/>
  <c r="J37" i="8"/>
  <c r="R37" i="8"/>
  <c r="P65" i="8"/>
  <c r="T65" i="8"/>
  <c r="N65" i="8"/>
  <c r="M65" i="8"/>
  <c r="J65" i="8"/>
  <c r="L65" i="8"/>
  <c r="R65" i="8"/>
  <c r="P93" i="8"/>
  <c r="M93" i="8"/>
  <c r="T93" i="8"/>
  <c r="N93" i="8"/>
  <c r="L93" i="8"/>
  <c r="J93" i="8"/>
  <c r="R93" i="8"/>
  <c r="T26" i="8"/>
  <c r="R26" i="8"/>
  <c r="N26" i="8"/>
  <c r="L26" i="8"/>
  <c r="P26" i="8"/>
  <c r="M26" i="8"/>
  <c r="J26" i="8"/>
  <c r="T42" i="8"/>
  <c r="R42" i="8"/>
  <c r="N42" i="8"/>
  <c r="L42" i="8"/>
  <c r="P42" i="8"/>
  <c r="M42" i="8"/>
  <c r="J42" i="8"/>
  <c r="T58" i="8"/>
  <c r="P58" i="8"/>
  <c r="R58" i="8"/>
  <c r="N58" i="8"/>
  <c r="L58" i="8"/>
  <c r="M58" i="8"/>
  <c r="J58" i="8"/>
  <c r="T74" i="8"/>
  <c r="P74" i="8"/>
  <c r="R74" i="8"/>
  <c r="N74" i="8"/>
  <c r="L74" i="8"/>
  <c r="M74" i="8"/>
  <c r="J74" i="8"/>
  <c r="T90" i="8"/>
  <c r="P90" i="8"/>
  <c r="R90" i="8"/>
  <c r="N90" i="8"/>
  <c r="L90" i="8"/>
  <c r="M90" i="8"/>
  <c r="J90" i="8"/>
  <c r="T106" i="8"/>
  <c r="P106" i="8"/>
  <c r="R106" i="8"/>
  <c r="N106" i="8"/>
  <c r="L106" i="8"/>
  <c r="M106" i="8"/>
  <c r="J106" i="8"/>
  <c r="P127" i="8"/>
  <c r="T127" i="8"/>
  <c r="N127" i="8"/>
  <c r="M127" i="8"/>
  <c r="R127" i="8"/>
  <c r="J127" i="8"/>
  <c r="L127" i="8"/>
  <c r="N120" i="8"/>
  <c r="T120" i="8"/>
  <c r="L120" i="8"/>
  <c r="R120" i="8"/>
  <c r="P120" i="8"/>
  <c r="J120" i="8"/>
  <c r="M120" i="8"/>
  <c r="T13" i="8"/>
  <c r="P13" i="8"/>
  <c r="AX34" i="5"/>
  <c r="L13" i="8"/>
  <c r="N13" i="8"/>
  <c r="M13" i="8"/>
  <c r="J13" i="8"/>
  <c r="AS13" i="4"/>
  <c r="AR13" i="4"/>
  <c r="AQ13" i="4"/>
  <c r="AP13" i="4"/>
  <c r="AT13" i="4"/>
  <c r="AO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L13" i="4"/>
  <c r="AA8" i="5"/>
  <c r="D14" i="5"/>
  <c r="AK120" i="8" l="1"/>
  <c r="AK127" i="8"/>
  <c r="AK126" i="8"/>
  <c r="AK118" i="8"/>
  <c r="AK109" i="8"/>
  <c r="AK60" i="8"/>
  <c r="AK63" i="8"/>
  <c r="AK61" i="8"/>
  <c r="AK128" i="8"/>
  <c r="AK112" i="8"/>
  <c r="AK117" i="8"/>
  <c r="AK125" i="8"/>
  <c r="AK36" i="8"/>
  <c r="AK20" i="8"/>
  <c r="AK43" i="8"/>
  <c r="AK123" i="8"/>
  <c r="AK51" i="8"/>
  <c r="AK22" i="8"/>
  <c r="AK32" i="8"/>
  <c r="AK54" i="8"/>
  <c r="AK38" i="8"/>
  <c r="AK44" i="8"/>
  <c r="AK28" i="8"/>
  <c r="AK55" i="8"/>
  <c r="AK53" i="8"/>
  <c r="AK29" i="8"/>
  <c r="AK40" i="8"/>
  <c r="AK24" i="8"/>
  <c r="AK47" i="8"/>
  <c r="AK39" i="8"/>
  <c r="AK37" i="8"/>
  <c r="AK48" i="8"/>
  <c r="AK93" i="8"/>
  <c r="AK69" i="8"/>
  <c r="AK70" i="8"/>
  <c r="AK85" i="8"/>
  <c r="AK76" i="8"/>
  <c r="AK79" i="8"/>
  <c r="AK87" i="8"/>
  <c r="AK86" i="8"/>
  <c r="AK92" i="8"/>
  <c r="AK77" i="8"/>
  <c r="AK102" i="8"/>
  <c r="AK103" i="8"/>
  <c r="AK104" i="8"/>
  <c r="AK71" i="8"/>
  <c r="AK108" i="8"/>
  <c r="AK111" i="8"/>
  <c r="AK94" i="8"/>
  <c r="AK78" i="8"/>
  <c r="AK62" i="8"/>
  <c r="AK46" i="8"/>
  <c r="AK30" i="8"/>
  <c r="AK101" i="8"/>
  <c r="AK45" i="8"/>
  <c r="AK21" i="8"/>
  <c r="AK110" i="8"/>
  <c r="AK106" i="8"/>
  <c r="AK90" i="8"/>
  <c r="AK74" i="8"/>
  <c r="AK58" i="8"/>
  <c r="AK42" i="8"/>
  <c r="AK26" i="8"/>
  <c r="AK114" i="8"/>
  <c r="AK96" i="8"/>
  <c r="AK80" i="8"/>
  <c r="AK64" i="8"/>
  <c r="AK15" i="8"/>
  <c r="AK107" i="8"/>
  <c r="AK27" i="8"/>
  <c r="AK59" i="8"/>
  <c r="AK19" i="8"/>
  <c r="AK116" i="8"/>
  <c r="AK122" i="8"/>
  <c r="AK130" i="8"/>
  <c r="AK91" i="8"/>
  <c r="AK67" i="8"/>
  <c r="AK99" i="8"/>
  <c r="AK98" i="8"/>
  <c r="AK82" i="8"/>
  <c r="AK66" i="8"/>
  <c r="AK50" i="8"/>
  <c r="AK34" i="8"/>
  <c r="AK18" i="8"/>
  <c r="AK14" i="8"/>
  <c r="AK115" i="8"/>
  <c r="AK88" i="8"/>
  <c r="AK72" i="8"/>
  <c r="AK56" i="8"/>
  <c r="AK75" i="8"/>
  <c r="AK35" i="8"/>
  <c r="AK83" i="8"/>
  <c r="AK124" i="8"/>
  <c r="AK119" i="8"/>
  <c r="AK100" i="8"/>
  <c r="AK84" i="8"/>
  <c r="AK68" i="8"/>
  <c r="AK52" i="8"/>
  <c r="AK95" i="8"/>
  <c r="AK31" i="8"/>
  <c r="AK23" i="8"/>
  <c r="AK65" i="8"/>
  <c r="AK105" i="8"/>
  <c r="AK25" i="8"/>
  <c r="AK57" i="8"/>
  <c r="AK33" i="8"/>
  <c r="AK121" i="8"/>
  <c r="AK97" i="8"/>
  <c r="AK17" i="8"/>
  <c r="AK89" i="8"/>
  <c r="AK49" i="8"/>
  <c r="AK113" i="8"/>
  <c r="AK73" i="8"/>
  <c r="AK81" i="8"/>
  <c r="AK41" i="8"/>
  <c r="AK129" i="8"/>
  <c r="AK16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A13" i="8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6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N45" i="5"/>
  <c r="A14" i="8" l="1"/>
  <c r="AT45" i="5"/>
</calcChain>
</file>

<file path=xl/sharedStrings.xml><?xml version="1.0" encoding="utf-8"?>
<sst xmlns="http://schemas.openxmlformats.org/spreadsheetml/2006/main" count="1759" uniqueCount="944">
  <si>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</si>
  <si>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</si>
  <si>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</si>
  <si>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</si>
  <si>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</si>
  <si>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</si>
  <si>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</si>
  <si>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</si>
  <si>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</si>
  <si>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</si>
  <si>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</si>
  <si>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</si>
  <si>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</si>
  <si>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</si>
  <si>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</si>
  <si>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</si>
  <si>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</si>
  <si>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</si>
  <si>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</si>
  <si>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</si>
  <si>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</si>
  <si>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</si>
  <si>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</si>
  <si>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</si>
  <si>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</si>
  <si>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</si>
  <si>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</si>
  <si>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</si>
  <si>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</si>
  <si>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</si>
  <si>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</si>
  <si>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</si>
  <si>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</si>
  <si>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</si>
  <si>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</si>
  <si>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</si>
  <si>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</si>
  <si>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</si>
  <si>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</si>
  <si>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</si>
  <si>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</si>
  <si>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</si>
  <si>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</si>
  <si>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</si>
  <si>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</si>
  <si>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</si>
  <si>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</si>
  <si>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</si>
  <si>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</si>
  <si>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</si>
  <si>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</si>
  <si>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</si>
  <si>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</si>
  <si>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</si>
  <si>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</si>
  <si>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</si>
  <si>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</si>
  <si>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</si>
  <si>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</si>
  <si>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</si>
  <si>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</si>
  <si>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</si>
  <si>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</si>
  <si>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</si>
  <si>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</si>
  <si>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</si>
  <si>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</si>
  <si>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</si>
  <si>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</si>
  <si>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</si>
  <si>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</si>
  <si>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</si>
  <si>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</si>
  <si>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</si>
  <si>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</si>
  <si>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</si>
  <si>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</si>
  <si>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</si>
  <si>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</si>
  <si>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</si>
  <si>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</si>
  <si>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</si>
  <si>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</si>
  <si>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</si>
  <si>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</si>
  <si>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</si>
  <si>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</si>
  <si>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</si>
  <si>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</si>
  <si>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</si>
  <si>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</si>
  <si>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</si>
  <si>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</si>
  <si>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</si>
  <si>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</si>
  <si>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</si>
  <si>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</si>
  <si>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</si>
  <si>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</si>
  <si>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</si>
  <si>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</si>
  <si>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</si>
  <si>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</si>
  <si>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</si>
  <si>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</si>
  <si>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</si>
  <si>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</si>
  <si>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</si>
  <si>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</si>
  <si>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</si>
  <si>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</si>
  <si>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</si>
  <si>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</si>
  <si>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</si>
  <si>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</si>
  <si>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</si>
  <si>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</si>
  <si>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</si>
  <si>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</si>
  <si>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</si>
  <si>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</si>
  <si>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</si>
  <si>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</si>
  <si>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</si>
  <si>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</si>
  <si>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</si>
  <si>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</si>
  <si>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</si>
  <si>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</si>
  <si>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</si>
  <si>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</si>
  <si>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</si>
  <si>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</si>
  <si>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</si>
  <si>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</si>
  <si>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</si>
  <si>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</si>
  <si>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</si>
  <si>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</si>
  <si>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</si>
  <si>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</si>
  <si>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</si>
  <si>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</si>
  <si>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</si>
  <si>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</si>
  <si>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</si>
  <si>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</si>
  <si>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</si>
  <si>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</si>
  <si>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</si>
  <si>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</si>
  <si>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</si>
  <si>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</si>
  <si>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</si>
  <si>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</si>
  <si>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</si>
  <si>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</si>
  <si>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</si>
  <si>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</si>
  <si>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</si>
  <si>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</si>
  <si>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</si>
  <si>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</si>
  <si>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</si>
  <si>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</si>
  <si>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</si>
  <si>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</si>
  <si>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</si>
  <si>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</si>
  <si>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</si>
  <si>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</si>
  <si>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</si>
  <si>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</si>
  <si>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</si>
  <si>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</si>
  <si>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</si>
  <si>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</si>
  <si>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</si>
  <si>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</si>
  <si>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</si>
  <si>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</si>
  <si>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</si>
  <si>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</si>
  <si>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</si>
  <si>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</si>
  <si>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</si>
  <si>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</si>
  <si>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</si>
  <si>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</si>
  <si>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</si>
  <si>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</si>
  <si>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</si>
  <si>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</si>
  <si>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</si>
  <si>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</si>
  <si>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</si>
  <si>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</si>
  <si>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</si>
  <si>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</si>
  <si>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</si>
  <si>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</si>
  <si>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</si>
  <si>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</si>
  <si>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</si>
  <si>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</si>
  <si>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</si>
  <si>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</si>
  <si>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</si>
  <si>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</si>
  <si>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</si>
  <si>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</si>
  <si>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</si>
  <si>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</si>
  <si>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</si>
  <si>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</si>
  <si>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</si>
  <si>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</si>
  <si>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</si>
  <si>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</si>
  <si>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</si>
  <si>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</si>
  <si>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</si>
  <si>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</si>
  <si>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</si>
  <si>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</si>
  <si>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</si>
  <si>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</si>
  <si>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</si>
  <si>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</si>
  <si>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</si>
  <si>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</si>
  <si>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</si>
  <si>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</si>
  <si>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</si>
  <si>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</si>
  <si>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</si>
  <si>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</si>
  <si>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</si>
  <si>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</si>
  <si>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</si>
  <si>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</si>
  <si>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</si>
  <si>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</si>
  <si>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</si>
  <si>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</si>
  <si>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</si>
  <si>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</si>
  <si>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</si>
  <si>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</si>
  <si>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</si>
  <si>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</si>
  <si>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</si>
  <si>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</si>
  <si>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</si>
  <si>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</si>
  <si>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</si>
  <si>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</si>
  <si>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</si>
  <si>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</si>
  <si>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</si>
  <si>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</si>
  <si>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</si>
  <si>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</si>
  <si>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</si>
  <si>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</si>
  <si>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</si>
  <si>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</si>
  <si>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</si>
  <si>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</si>
  <si>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</si>
  <si>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</si>
  <si>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</si>
  <si>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</si>
  <si>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</si>
  <si>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</si>
  <si>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</si>
  <si>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</si>
  <si>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</si>
  <si>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</si>
  <si>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</si>
  <si>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</si>
  <si>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</si>
  <si>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</si>
  <si>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</si>
  <si>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</si>
  <si>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</si>
  <si>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</si>
  <si>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</si>
  <si>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</si>
  <si>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</si>
  <si>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</si>
  <si>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</si>
  <si>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</si>
  <si>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</si>
  <si>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</si>
  <si>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</si>
  <si>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</si>
  <si>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</si>
  <si>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</si>
  <si>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</si>
  <si>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</si>
  <si>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</si>
  <si>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</si>
  <si>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</si>
  <si>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</si>
  <si>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</si>
  <si>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</si>
  <si>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</si>
  <si>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</si>
  <si>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</si>
  <si>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</si>
  <si>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</si>
  <si>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</si>
  <si>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</si>
  <si>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</si>
  <si>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</si>
  <si>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</si>
  <si>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</si>
  <si>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</si>
  <si>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</si>
  <si>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</si>
  <si>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</si>
  <si>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</si>
  <si>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</si>
  <si>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</si>
  <si>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</si>
  <si>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</si>
  <si>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</si>
  <si>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</si>
  <si>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</si>
  <si>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</si>
  <si>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</si>
  <si>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</si>
  <si>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</si>
  <si>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</si>
  <si>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</si>
  <si>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</si>
  <si>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</si>
  <si>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</si>
  <si>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</si>
  <si>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</si>
  <si>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</si>
  <si>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</si>
  <si>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</si>
  <si>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</si>
  <si>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</si>
  <si>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</si>
  <si>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</si>
  <si>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</si>
  <si>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</si>
  <si>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</si>
  <si>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</si>
  <si>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</si>
  <si>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</si>
  <si>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</si>
  <si>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</si>
  <si>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</si>
  <si>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</si>
  <si>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</si>
  <si>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</si>
  <si>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</si>
  <si>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</si>
  <si>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</si>
  <si>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</si>
  <si>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</si>
  <si>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</si>
  <si>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</si>
  <si>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</si>
  <si>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</si>
  <si>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</si>
  <si>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</si>
  <si>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</si>
  <si>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</si>
  <si>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</si>
  <si>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</si>
  <si>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</si>
  <si>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</si>
  <si>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</si>
  <si>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</si>
  <si>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</si>
  <si>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</si>
  <si>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</si>
  <si>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</si>
  <si>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</si>
  <si>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</si>
  <si>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</si>
  <si>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</si>
  <si>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</si>
  <si>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</si>
  <si>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</si>
  <si>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</si>
  <si>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</si>
  <si>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</si>
  <si>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</si>
  <si>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</si>
  <si>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</si>
  <si>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</si>
  <si>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</si>
  <si>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</si>
  <si>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</si>
  <si>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</si>
  <si>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</si>
  <si>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</si>
  <si>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</si>
  <si>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</si>
  <si>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</si>
  <si>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</si>
  <si>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</si>
  <si>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</si>
  <si>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</si>
  <si>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</si>
  <si>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</si>
  <si>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</si>
  <si>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</si>
  <si>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</si>
  <si>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</si>
  <si>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</si>
  <si>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</si>
  <si>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</si>
  <si>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</si>
  <si>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</si>
  <si>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</si>
  <si>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</si>
  <si>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</si>
  <si>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</si>
  <si>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</si>
  <si>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</si>
  <si>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</si>
  <si>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</si>
  <si>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</si>
  <si>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</si>
  <si>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</si>
  <si>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</si>
  <si>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</si>
  <si>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</si>
  <si>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</si>
  <si>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</si>
  <si>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</si>
  <si>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</si>
  <si>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</si>
  <si>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</si>
  <si>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</si>
  <si>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</si>
  <si>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</si>
  <si>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</si>
  <si>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</si>
  <si>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</si>
  <si>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</si>
  <si>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</si>
  <si>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</si>
  <si>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</si>
  <si>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</si>
  <si>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</si>
  <si>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</si>
  <si>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</si>
  <si>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</si>
  <si>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</si>
  <si>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</si>
  <si>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</si>
  <si>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</si>
  <si>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</si>
  <si>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</si>
  <si>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</si>
  <si>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</si>
  <si>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</si>
  <si>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</si>
  <si>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</si>
  <si>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</si>
  <si>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</si>
  <si>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</si>
  <si>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</si>
  <si>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</si>
  <si>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</si>
  <si>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</si>
  <si>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</si>
  <si>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</si>
  <si>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</si>
  <si>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</si>
  <si>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</si>
  <si>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</si>
  <si>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</si>
  <si>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</si>
  <si>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</si>
  <si>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</si>
  <si>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</si>
  <si>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</si>
  <si>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</si>
  <si>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</si>
  <si>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</si>
  <si>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</si>
  <si>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</si>
  <si>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</si>
  <si>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</si>
  <si>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</si>
  <si>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</si>
  <si>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</si>
  <si>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</si>
  <si>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</si>
  <si>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</si>
  <si>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</si>
  <si>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</si>
  <si>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</si>
  <si>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</si>
  <si>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</si>
  <si>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</si>
  <si>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</si>
  <si>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</si>
  <si>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</si>
  <si>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</si>
  <si>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</si>
  <si>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</si>
  <si>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</si>
  <si>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</si>
  <si>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</si>
  <si>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</si>
  <si>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</si>
  <si>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</si>
  <si>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</si>
  <si>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</si>
  <si>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</si>
  <si>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</si>
  <si>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</si>
  <si>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</si>
  <si>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</si>
  <si>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</si>
  <si>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</si>
  <si>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</si>
  <si>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</si>
  <si>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</si>
  <si>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</si>
  <si>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</si>
  <si>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</si>
  <si>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</si>
  <si>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</si>
  <si>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</si>
  <si>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</si>
  <si>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</si>
  <si>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</si>
  <si>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</si>
  <si>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</si>
  <si>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</si>
  <si>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</si>
  <si>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</si>
  <si>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</si>
  <si>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</si>
  <si>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</si>
  <si>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</si>
  <si>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</si>
  <si>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</si>
  <si>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</si>
  <si>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</si>
  <si>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</si>
  <si>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</si>
  <si>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</si>
  <si>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</si>
  <si>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</si>
  <si>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</si>
  <si>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</si>
  <si>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</si>
  <si>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</si>
  <si>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</si>
  <si>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</si>
  <si>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</si>
  <si>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</si>
  <si>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</si>
  <si>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</si>
  <si>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</si>
  <si>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</si>
  <si>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</si>
  <si>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</si>
  <si>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</si>
  <si>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</si>
  <si>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</si>
  <si>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</si>
  <si>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</si>
  <si>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</si>
  <si>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</si>
  <si>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</si>
  <si>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</si>
  <si>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</si>
  <si>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</si>
  <si>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</si>
  <si>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</si>
  <si>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</si>
  <si>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</si>
  <si>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</si>
  <si>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</si>
  <si>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</si>
  <si>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</si>
  <si>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</si>
  <si>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</si>
  <si>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</si>
  <si>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</si>
  <si>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</si>
  <si>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</si>
  <si>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</si>
  <si>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</si>
  <si>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</si>
  <si>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</si>
  <si>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</si>
  <si>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</si>
  <si>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</si>
  <si>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</si>
  <si>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</si>
  <si>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</si>
  <si>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</si>
  <si>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</si>
  <si>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</si>
  <si>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</si>
  <si>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</si>
  <si>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</si>
  <si>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</si>
  <si>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</si>
  <si>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</si>
  <si>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</si>
  <si>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</si>
  <si>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</si>
  <si>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</si>
  <si>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</si>
  <si>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</si>
  <si>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</si>
  <si>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</si>
  <si>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</si>
  <si>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</si>
  <si>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</si>
  <si>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</si>
  <si>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</si>
  <si>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</si>
  <si>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</si>
  <si>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</si>
  <si>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</si>
  <si>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</si>
  <si>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</si>
  <si>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</si>
  <si>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</si>
  <si>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</si>
  <si>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</si>
  <si>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</si>
  <si>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</si>
  <si>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</si>
  <si>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</si>
  <si>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</si>
  <si>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</si>
  <si>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</si>
  <si>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</si>
  <si>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</si>
  <si>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</si>
  <si>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</si>
  <si>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</si>
  <si>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</si>
  <si>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</si>
  <si>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</si>
  <si>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</si>
  <si>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</si>
  <si>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</si>
  <si>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</si>
  <si>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</si>
  <si>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</si>
  <si>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</si>
  <si>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</si>
  <si>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</si>
  <si>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</si>
  <si>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</si>
  <si>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</si>
  <si>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</si>
  <si>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</si>
  <si>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</si>
  <si>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</si>
  <si>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</si>
  <si>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</si>
  <si>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</si>
  <si>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</si>
  <si>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</si>
  <si>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</si>
  <si>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</si>
  <si>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</si>
  <si>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</si>
  <si>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</si>
  <si>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</si>
  <si>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</si>
  <si>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</si>
  <si>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</si>
  <si>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</si>
  <si>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</si>
  <si>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</si>
  <si>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</si>
  <si>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</si>
  <si>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</si>
  <si>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</si>
  <si>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</si>
  <si>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</si>
  <si>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</si>
  <si>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</si>
  <si>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</si>
  <si>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</si>
  <si>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</si>
  <si>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</si>
  <si>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</si>
  <si>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</si>
  <si>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</si>
  <si>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</si>
  <si>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</si>
  <si>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</si>
  <si>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</si>
  <si>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</si>
  <si>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</si>
  <si>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</si>
  <si>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</si>
  <si>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</si>
  <si>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</si>
  <si>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</si>
  <si>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</si>
  <si>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</si>
  <si>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</si>
  <si>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</si>
  <si>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</si>
  <si>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</si>
  <si>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</si>
  <si>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</si>
  <si>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</si>
  <si>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</si>
  <si>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</si>
  <si>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</si>
  <si>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</si>
  <si>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</si>
  <si>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</si>
  <si>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</si>
  <si>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</si>
  <si>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</si>
  <si>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</si>
  <si>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</si>
  <si>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</si>
  <si>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</si>
  <si>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</si>
  <si>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</si>
  <si>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</si>
  <si>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</si>
  <si>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</si>
  <si>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</si>
  <si>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</si>
  <si>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</si>
  <si>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</si>
  <si>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</si>
  <si>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</si>
  <si>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</si>
  <si>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</si>
  <si>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</si>
  <si>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</si>
  <si>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</si>
  <si>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</si>
  <si>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</si>
  <si>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</si>
  <si>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</si>
  <si>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</si>
  <si>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</si>
  <si>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</si>
  <si>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</si>
  <si>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</si>
  <si>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</si>
  <si>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</si>
  <si>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</si>
  <si>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</si>
  <si>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</si>
  <si>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</si>
  <si>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</si>
  <si>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</si>
  <si>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</si>
  <si>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</si>
  <si>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</si>
  <si>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</si>
  <si>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</si>
  <si>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</si>
  <si>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</si>
  <si>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</si>
  <si>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</si>
  <si>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</si>
  <si>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</si>
  <si>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</si>
  <si>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</si>
  <si>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</si>
  <si>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</si>
  <si>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</si>
  <si>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</si>
  <si>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</si>
  <si>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</si>
  <si>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</si>
  <si>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</si>
  <si>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</si>
  <si>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</si>
  <si>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</si>
  <si>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</si>
  <si>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</si>
  <si>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</si>
  <si>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</si>
  <si>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</si>
  <si>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</si>
  <si>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</si>
  <si>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</si>
  <si>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</si>
  <si>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</si>
  <si>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</si>
  <si>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</si>
  <si>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</si>
  <si>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</si>
  <si>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</si>
  <si>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</si>
  <si>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</si>
  <si>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</si>
  <si>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</si>
  <si>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</si>
  <si>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</si>
  <si>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</si>
  <si>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</si>
  <si>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</si>
  <si>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</si>
  <si>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</si>
  <si>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</si>
  <si>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</si>
  <si>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</si>
  <si>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</si>
  <si>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</si>
  <si>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</si>
  <si>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</si>
  <si>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</si>
  <si>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</si>
  <si>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</si>
  <si>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</si>
  <si>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</si>
  <si>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</si>
  <si>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</si>
  <si>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</si>
  <si>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</si>
  <si>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</si>
  <si>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</si>
  <si>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</si>
  <si>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</si>
  <si>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</si>
  <si>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</si>
  <si>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</si>
  <si>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</si>
  <si>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</si>
  <si>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</si>
  <si>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</si>
  <si>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</si>
  <si>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</si>
  <si>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</si>
  <si>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</si>
  <si>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</si>
  <si>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</si>
  <si>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</si>
  <si>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</si>
  <si>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</si>
  <si>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</si>
  <si>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</si>
  <si>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</si>
  <si>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</si>
  <si>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</si>
  <si>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</si>
  <si>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</si>
  <si>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</si>
  <si>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</si>
  <si>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</si>
  <si>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</si>
  <si>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</si>
  <si>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</si>
  <si>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</si>
  <si>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</si>
  <si>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</si>
  <si>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</si>
  <si>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</si>
  <si>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</si>
  <si>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</si>
  <si>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</si>
  <si>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</si>
  <si>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</si>
  <si>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</si>
  <si>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</si>
  <si>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</si>
  <si>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</si>
  <si>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</si>
  <si>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</si>
  <si>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</si>
  <si>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</si>
  <si>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</si>
  <si>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</si>
  <si>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</si>
  <si>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</si>
  <si>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</si>
  <si>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</si>
  <si>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</si>
  <si>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</si>
  <si>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</si>
  <si>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</si>
  <si>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</si>
  <si>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</si>
  <si>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</si>
  <si>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</si>
  <si>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</si>
  <si>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</si>
  <si>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</si>
  <si>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</si>
  <si>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</si>
  <si>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</si>
  <si>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</si>
  <si>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</si>
  <si>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</si>
  <si>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</si>
  <si>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</si>
  <si>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</si>
  <si>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</si>
  <si>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</si>
  <si>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</si>
  <si>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</si>
  <si>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</si>
  <si>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</si>
  <si>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</si>
  <si>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</si>
  <si>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</si>
  <si>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</si>
  <si>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</si>
  <si>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</si>
  <si>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</si>
  <si>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</si>
  <si>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</si>
  <si>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</si>
  <si>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</si>
  <si>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</si>
  <si>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</si>
  <si>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</si>
  <si>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</si>
  <si>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</si>
  <si>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</si>
  <si>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</si>
  <si>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IEI. N° 217 NIÑO JESÚS DE PRAGA</t>
  </si>
  <si>
    <t>INICIAL</t>
  </si>
  <si>
    <t>45464436</t>
  </si>
  <si>
    <t>VARAS RAMIREZ KATHERINE MARGOT</t>
  </si>
  <si>
    <t>01891857</t>
  </si>
  <si>
    <t>CCALLI CHINO ORESTES</t>
  </si>
  <si>
    <t>PILCUYO / 18 DE ENERO</t>
  </si>
  <si>
    <t>TRABAJO REMOTO POR DECRETO DE URGENCIA</t>
  </si>
  <si>
    <t>V° B° REPRESENTANTE CONEI</t>
  </si>
  <si>
    <t>DIRECTORA DE LA INSTITUCIÓN EDUCATIVA</t>
  </si>
  <si>
    <t>Pilcuyo, 05 de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</si>
</sst>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60">
    <xf numFmtId="0" fontId="0" fillId="0" borderId="0" xfId="0"/>
    <xf numFmtId="0" fontId="16" fillId="0" borderId="4" xfId="1" applyFont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3" fillId="0" borderId="0" xfId="2" applyFont="1" applyAlignment="1" applyProtection="1">
      <alignment horizontal="left"/>
      <protection hidden="1"/>
    </xf>
    <xf numFmtId="0" fontId="23" fillId="0" borderId="0" xfId="2" applyFont="1" applyProtection="1">
      <protection hidden="1"/>
    </xf>
    <xf numFmtId="0" fontId="28" fillId="0" borderId="6" xfId="2" applyFont="1" applyBorder="1" applyProtection="1">
      <protection hidden="1"/>
    </xf>
    <xf numFmtId="0" fontId="28" fillId="0" borderId="0" xfId="2" applyFont="1" applyProtection="1">
      <protection hidden="1"/>
    </xf>
    <xf numFmtId="0" fontId="28" fillId="0" borderId="0" xfId="4" applyFont="1" applyProtection="1">
      <protection hidden="1"/>
    </xf>
    <xf numFmtId="0" fontId="23" fillId="0" borderId="0" xfId="2" applyFont="1" applyAlignment="1" applyProtection="1">
      <alignment vertical="center"/>
      <protection hidden="1"/>
    </xf>
    <xf numFmtId="0" fontId="28" fillId="0" borderId="0" xfId="4" applyFont="1" applyAlignment="1" applyProtection="1">
      <alignment horizontal="center" vertical="center"/>
      <protection hidden="1"/>
    </xf>
    <xf numFmtId="0" fontId="23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29" fillId="0" borderId="0" xfId="2" applyFont="1" applyAlignment="1" applyProtection="1">
      <alignment horizontal="center" vertical="center"/>
      <protection hidden="1"/>
    </xf>
    <xf numFmtId="0" fontId="29" fillId="0" borderId="0" xfId="2" applyFont="1" applyProtection="1">
      <protection hidden="1"/>
    </xf>
    <xf numFmtId="165" fontId="23" fillId="0" borderId="0" xfId="2" applyNumberFormat="1" applyFont="1" applyProtection="1"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165" fontId="24" fillId="0" borderId="0" xfId="2" applyNumberFormat="1" applyFont="1" applyProtection="1">
      <protection hidden="1"/>
    </xf>
    <xf numFmtId="0" fontId="29" fillId="0" borderId="0" xfId="2" applyFont="1" applyAlignment="1" applyProtection="1">
      <alignment horizontal="left"/>
      <protection hidden="1"/>
    </xf>
    <xf numFmtId="165" fontId="23" fillId="0" borderId="0" xfId="2" applyNumberFormat="1" applyFont="1" applyAlignment="1" applyProtection="1">
      <alignment horizontal="left"/>
      <protection hidden="1"/>
    </xf>
    <xf numFmtId="0" fontId="26" fillId="0" borderId="0" xfId="2" applyFont="1" applyProtection="1">
      <protection hidden="1"/>
    </xf>
    <xf numFmtId="165" fontId="23" fillId="0" borderId="0" xfId="2" applyNumberFormat="1" applyFont="1" applyAlignment="1" applyProtection="1">
      <alignment horizontal="center"/>
      <protection hidden="1"/>
    </xf>
    <xf numFmtId="0" fontId="24" fillId="0" borderId="0" xfId="2" applyFont="1" applyAlignment="1" applyProtection="1">
      <alignment horizontal="left"/>
      <protection hidden="1"/>
    </xf>
    <xf numFmtId="0" fontId="24" fillId="0" borderId="0" xfId="2" applyFont="1" applyProtection="1">
      <protection hidden="1"/>
    </xf>
    <xf numFmtId="0" fontId="24" fillId="0" borderId="0" xfId="4" applyFont="1" applyProtection="1">
      <protection hidden="1"/>
    </xf>
    <xf numFmtId="0" fontId="25" fillId="0" borderId="0" xfId="4" applyFont="1" applyProtection="1">
      <protection hidden="1"/>
    </xf>
    <xf numFmtId="0" fontId="27" fillId="0" borderId="0" xfId="2" applyFont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2" fillId="6" borderId="12" xfId="8" applyFont="1" applyBorder="1" applyAlignment="1" applyProtection="1">
      <alignment horizontal="center" vertical="center"/>
      <protection hidden="1"/>
    </xf>
    <xf numFmtId="0" fontId="32" fillId="6" borderId="0" xfId="8" applyFont="1" applyBorder="1" applyAlignment="1" applyProtection="1">
      <alignment horizontal="center" vertical="center"/>
      <protection hidden="1"/>
    </xf>
    <xf numFmtId="0" fontId="32" fillId="6" borderId="15" xfId="8" applyFont="1" applyBorder="1" applyAlignment="1" applyProtection="1">
      <alignment horizontal="center" vertical="center"/>
      <protection hidden="1"/>
    </xf>
    <xf numFmtId="0" fontId="30" fillId="0" borderId="6" xfId="2" applyFont="1" applyBorder="1" applyProtection="1">
      <protection hidden="1"/>
    </xf>
    <xf numFmtId="0" fontId="30" fillId="0" borderId="0" xfId="2" applyFont="1" applyProtection="1">
      <protection hidden="1"/>
    </xf>
    <xf numFmtId="0" fontId="0" fillId="9" borderId="0" xfId="0" applyFill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6" xfId="2" applyFont="1" applyBorder="1" applyProtection="1">
      <protection locked="0"/>
    </xf>
    <xf numFmtId="0" fontId="5" fillId="0" borderId="0" xfId="2" applyFont="1" applyAlignment="1" applyProtection="1">
      <alignment horizontal="center"/>
      <protection hidden="1"/>
    </xf>
    <xf numFmtId="0" fontId="5" fillId="0" borderId="6" xfId="2" applyFont="1" applyBorder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8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21" fillId="0" borderId="6" xfId="0" applyFont="1" applyBorder="1" applyProtection="1">
      <protection hidden="1"/>
    </xf>
    <xf numFmtId="0" fontId="29" fillId="0" borderId="6" xfId="2" applyFont="1" applyBorder="1" applyProtection="1">
      <protection hidden="1"/>
    </xf>
    <xf numFmtId="166" fontId="0" fillId="0" borderId="0" xfId="0" applyNumberFormat="1" applyProtection="1">
      <protection locked="0"/>
    </xf>
    <xf numFmtId="0" fontId="34" fillId="0" borderId="0" xfId="8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4" xfId="0" applyFont="1" applyBorder="1" applyAlignment="1" applyProtection="1">
      <alignment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35" fillId="0" borderId="0" xfId="2" applyFo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30" fillId="0" borderId="3" xfId="2" applyFont="1" applyBorder="1" applyProtection="1">
      <protection hidden="1"/>
    </xf>
    <xf numFmtId="0" fontId="29" fillId="0" borderId="3" xfId="2" applyFont="1" applyBorder="1" applyProtection="1">
      <protection hidden="1"/>
    </xf>
    <xf numFmtId="0" fontId="29" fillId="0" borderId="3" xfId="2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7" fillId="0" borderId="4" xfId="1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vertical="center"/>
      <protection hidden="1"/>
    </xf>
    <xf numFmtId="0" fontId="41" fillId="0" borderId="0" xfId="8" applyFont="1" applyFill="1" applyBorder="1" applyAlignment="1" applyProtection="1">
      <alignment horizontal="center" vertical="center" wrapText="1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6" fillId="13" borderId="26" xfId="0" applyFont="1" applyFill="1" applyBorder="1" applyAlignment="1">
      <alignment horizontal="center" vertical="center" wrapText="1" readingOrder="1"/>
    </xf>
    <xf numFmtId="0" fontId="48" fillId="15" borderId="0" xfId="0" applyFont="1" applyFill="1" applyAlignment="1">
      <alignment horizontal="center" vertical="center" wrapText="1"/>
    </xf>
    <xf numFmtId="0" fontId="46" fillId="13" borderId="27" xfId="0" applyFont="1" applyFill="1" applyBorder="1" applyAlignment="1">
      <alignment horizontal="center" vertical="center" wrapText="1" readingOrder="1"/>
    </xf>
    <xf numFmtId="0" fontId="49" fillId="15" borderId="0" xfId="0" applyFont="1" applyFill="1" applyAlignment="1">
      <alignment horizontal="center" vertical="center" wrapText="1"/>
    </xf>
    <xf numFmtId="0" fontId="46" fillId="13" borderId="28" xfId="0" applyFont="1" applyFill="1" applyBorder="1" applyAlignment="1">
      <alignment horizontal="center" vertical="center" wrapText="1" readingOrder="1"/>
    </xf>
    <xf numFmtId="0" fontId="48" fillId="15" borderId="6" xfId="0" applyFont="1" applyFill="1" applyBorder="1" applyAlignment="1">
      <alignment horizontal="center" vertical="center" wrapText="1"/>
    </xf>
    <xf numFmtId="49" fontId="50" fillId="0" borderId="29" xfId="0" applyNumberFormat="1" applyFont="1" applyBorder="1" applyAlignment="1">
      <alignment horizontal="center" vertical="center" wrapText="1" readingOrder="1"/>
    </xf>
    <xf numFmtId="0" fontId="51" fillId="0" borderId="28" xfId="0" applyFont="1" applyBorder="1" applyAlignment="1">
      <alignment horizontal="center" vertical="center" wrapText="1" readingOrder="1"/>
    </xf>
    <xf numFmtId="0" fontId="50" fillId="0" borderId="29" xfId="0" applyFont="1" applyBorder="1" applyAlignment="1">
      <alignment horizontal="center" vertical="center" wrapText="1" readingOrder="1"/>
    </xf>
    <xf numFmtId="0" fontId="52" fillId="14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29" xfId="0" applyFont="1" applyBorder="1" applyAlignment="1">
      <alignment horizontal="left" vertical="center" wrapText="1" readingOrder="1"/>
    </xf>
    <xf numFmtId="0" fontId="53" fillId="14" borderId="0" xfId="0" applyFont="1" applyFill="1"/>
    <xf numFmtId="0" fontId="53" fillId="0" borderId="0" xfId="0" applyFont="1"/>
    <xf numFmtId="49" fontId="53" fillId="0" borderId="0" xfId="0" applyNumberFormat="1" applyFont="1"/>
    <xf numFmtId="0" fontId="50" fillId="12" borderId="29" xfId="0" applyFont="1" applyFill="1" applyBorder="1" applyAlignment="1">
      <alignment horizontal="center" vertical="center" wrapText="1" readingOrder="1"/>
    </xf>
    <xf numFmtId="0" fontId="50" fillId="12" borderId="29" xfId="0" applyFont="1" applyFill="1" applyBorder="1" applyAlignment="1">
      <alignment horizontal="left" vertical="center" wrapText="1" readingOrder="1"/>
    </xf>
    <xf numFmtId="0" fontId="25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4" fillId="17" borderId="0" xfId="8" applyFont="1" applyFill="1" applyBorder="1" applyAlignment="1" applyProtection="1">
      <alignment horizontal="center" vertical="center" wrapText="1"/>
      <protection hidden="1"/>
    </xf>
    <xf numFmtId="0" fontId="33" fillId="16" borderId="0" xfId="8" applyFont="1" applyFill="1" applyAlignment="1" applyProtection="1">
      <alignment wrapText="1"/>
      <protection hidden="1"/>
    </xf>
    <xf numFmtId="0" fontId="34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5" fillId="17" borderId="4" xfId="8" applyFont="1" applyFill="1" applyBorder="1" applyAlignment="1" applyProtection="1">
      <alignment horizontal="center" vertical="center" wrapText="1"/>
      <protection hidden="1"/>
    </xf>
    <xf numFmtId="0" fontId="33" fillId="17" borderId="0" xfId="8" applyFont="1" applyFill="1" applyAlignment="1" applyProtection="1">
      <alignment wrapText="1"/>
      <protection hidden="1"/>
    </xf>
    <xf numFmtId="0" fontId="35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31" fillId="0" borderId="0" xfId="2" applyFont="1" applyAlignment="1" applyProtection="1">
      <alignment horizontal="left"/>
      <protection hidden="1"/>
    </xf>
    <xf numFmtId="0" fontId="30" fillId="0" borderId="0" xfId="2" applyFont="1" applyAlignment="1" applyProtection="1">
      <alignment horizontal="left"/>
      <protection hidden="1"/>
    </xf>
    <xf numFmtId="0" fontId="28" fillId="0" borderId="6" xfId="0" applyFont="1" applyBorder="1" applyProtection="1">
      <protection hidden="1"/>
    </xf>
    <xf numFmtId="0" fontId="7" fillId="0" borderId="0" xfId="2" applyFont="1" applyProtection="1">
      <protection hidden="1"/>
    </xf>
    <xf numFmtId="165" fontId="7" fillId="0" borderId="0" xfId="2" applyNumberFormat="1" applyFont="1" applyAlignment="1" applyProtection="1">
      <alignment horizontal="center"/>
      <protection hidden="1"/>
    </xf>
    <xf numFmtId="0" fontId="9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4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4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28" fillId="0" borderId="3" xfId="0" applyFont="1" applyBorder="1" applyProtection="1">
      <protection hidden="1"/>
    </xf>
    <xf numFmtId="165" fontId="7" fillId="0" borderId="0" xfId="2" applyNumberFormat="1" applyFont="1" applyProtection="1">
      <protection hidden="1"/>
    </xf>
    <xf numFmtId="0" fontId="40" fillId="17" borderId="4" xfId="2" applyFont="1" applyFill="1" applyBorder="1" applyAlignment="1" applyProtection="1">
      <alignment horizontal="center" vertical="top" wrapText="1"/>
      <protection hidden="1"/>
    </xf>
    <xf numFmtId="0" fontId="40" fillId="0" borderId="0" xfId="2" applyFont="1" applyProtection="1">
      <protection hidden="1"/>
    </xf>
    <xf numFmtId="0" fontId="40" fillId="17" borderId="4" xfId="2" applyFont="1" applyFill="1" applyBorder="1" applyAlignment="1" applyProtection="1">
      <alignment horizontal="center" vertical="center" wrapText="1"/>
      <protection hidden="1"/>
    </xf>
    <xf numFmtId="0" fontId="40" fillId="0" borderId="0" xfId="2" applyFont="1" applyAlignment="1" applyProtection="1">
      <alignment horizontal="center" vertical="center"/>
      <protection hidden="1"/>
    </xf>
    <xf numFmtId="0" fontId="40" fillId="0" borderId="25" xfId="2" applyFont="1" applyBorder="1" applyProtection="1">
      <protection hidden="1"/>
    </xf>
    <xf numFmtId="0" fontId="5" fillId="17" borderId="0" xfId="2" applyFont="1" applyFill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34" fillId="0" borderId="7" xfId="0" applyFont="1" applyBorder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4" fillId="0" borderId="0" xfId="0" applyFont="1" applyProtection="1">
      <protection hidden="1"/>
    </xf>
    <xf numFmtId="0" fontId="37" fillId="0" borderId="0" xfId="0" applyFont="1" applyProtection="1">
      <protection hidden="1"/>
    </xf>
    <xf numFmtId="165" fontId="12" fillId="0" borderId="0" xfId="0" applyNumberFormat="1" applyFont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5" fillId="0" borderId="33" xfId="0" applyFont="1" applyBorder="1" applyProtection="1">
      <protection hidden="1"/>
    </xf>
    <xf numFmtId="0" fontId="35" fillId="0" borderId="34" xfId="0" applyFont="1" applyBorder="1" applyProtection="1">
      <protection hidden="1"/>
    </xf>
    <xf numFmtId="0" fontId="35" fillId="0" borderId="35" xfId="0" applyFont="1" applyBorder="1" applyProtection="1">
      <protection hidden="1"/>
    </xf>
    <xf numFmtId="0" fontId="35" fillId="0" borderId="4" xfId="0" applyFont="1" applyBorder="1" applyProtection="1">
      <protection hidden="1"/>
    </xf>
    <xf numFmtId="0" fontId="23" fillId="0" borderId="4" xfId="2" applyFont="1" applyBorder="1" applyProtection="1">
      <protection hidden="1"/>
    </xf>
    <xf numFmtId="0" fontId="23" fillId="0" borderId="4" xfId="2" applyFont="1" applyBorder="1" applyAlignment="1" applyProtection="1">
      <alignment horizontal="right"/>
      <protection hidden="1"/>
    </xf>
    <xf numFmtId="0" fontId="24" fillId="0" borderId="4" xfId="0" applyFont="1" applyBorder="1" applyAlignment="1" applyProtection="1">
      <alignment horizontal="center"/>
      <protection hidden="1"/>
    </xf>
    <xf numFmtId="0" fontId="29" fillId="0" borderId="4" xfId="2" applyFont="1" applyBorder="1" applyProtection="1">
      <protection hidden="1"/>
    </xf>
    <xf numFmtId="0" fontId="23" fillId="0" borderId="0" xfId="2" applyFont="1" applyAlignment="1" applyProtection="1">
      <alignment horizontal="right"/>
      <protection hidden="1"/>
    </xf>
    <xf numFmtId="0" fontId="34" fillId="17" borderId="1" xfId="8" applyFont="1" applyFill="1" applyBorder="1" applyAlignment="1" applyProtection="1">
      <alignment horizontal="center" vertical="center" wrapText="1"/>
      <protection hidden="1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1" xfId="8" applyFont="1" applyFill="1" applyBorder="1" applyAlignment="1" applyProtection="1">
      <alignment horizontal="center" vertical="center" textRotation="90" wrapText="1"/>
      <protection hidden="1"/>
    </xf>
    <xf numFmtId="0" fontId="34" fillId="17" borderId="4" xfId="8" applyFont="1" applyFill="1" applyBorder="1" applyAlignment="1" applyProtection="1">
      <alignment horizontal="center" vertical="center" textRotation="90" wrapText="1"/>
      <protection hidden="1"/>
    </xf>
    <xf numFmtId="0" fontId="40" fillId="17" borderId="4" xfId="2" applyFont="1" applyFill="1" applyBorder="1" applyAlignment="1" applyProtection="1">
      <alignment horizontal="center" vertical="center"/>
      <protection hidden="1"/>
    </xf>
    <xf numFmtId="0" fontId="41" fillId="17" borderId="4" xfId="8" applyFont="1" applyFill="1" applyBorder="1" applyAlignment="1" applyProtection="1">
      <alignment horizontal="center" vertical="center" wrapText="1"/>
      <protection hidden="1"/>
    </xf>
    <xf numFmtId="0" fontId="23" fillId="0" borderId="51" xfId="2" applyFont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12" fillId="0" borderId="0" xfId="0" applyFont="1" applyBorder="1" applyAlignment="1" applyProtection="1">
      <protection locked="0"/>
    </xf>
    <xf numFmtId="0" fontId="35" fillId="0" borderId="0" xfId="0" applyFont="1" applyAlignment="1" applyProtection="1">
      <alignment horizontal="center" wrapText="1"/>
      <protection hidden="1"/>
    </xf>
    <xf numFmtId="0" fontId="29" fillId="0" borderId="36" xfId="2" applyFont="1" applyBorder="1" applyAlignment="1" applyProtection="1">
      <alignment horizontal="left"/>
      <protection hidden="1"/>
    </xf>
    <xf numFmtId="0" fontId="29" fillId="0" borderId="37" xfId="2" applyFont="1" applyBorder="1" applyAlignment="1" applyProtection="1">
      <alignment horizontal="left"/>
      <protection hidden="1"/>
    </xf>
    <xf numFmtId="0" fontId="29" fillId="0" borderId="38" xfId="2" applyFont="1" applyBorder="1" applyAlignment="1" applyProtection="1">
      <alignment horizontal="left"/>
      <protection hidden="1"/>
    </xf>
    <xf numFmtId="0" fontId="29" fillId="0" borderId="39" xfId="2" applyFont="1" applyBorder="1" applyAlignment="1" applyProtection="1">
      <alignment horizontal="left"/>
      <protection hidden="1"/>
    </xf>
    <xf numFmtId="0" fontId="29" fillId="0" borderId="40" xfId="2" applyFont="1" applyBorder="1" applyAlignment="1" applyProtection="1">
      <alignment horizontal="left"/>
      <protection hidden="1"/>
    </xf>
    <xf numFmtId="0" fontId="29" fillId="0" borderId="41" xfId="2" applyFont="1" applyBorder="1" applyAlignment="1" applyProtection="1">
      <alignment horizontal="left"/>
      <protection hidden="1"/>
    </xf>
    <xf numFmtId="49" fontId="30" fillId="0" borderId="9" xfId="2" applyNumberFormat="1" applyFont="1" applyBorder="1" applyAlignment="1" applyProtection="1">
      <alignment horizontal="left"/>
      <protection locked="0"/>
    </xf>
    <xf numFmtId="49" fontId="30" fillId="0" borderId="4" xfId="2" applyNumberFormat="1" applyFont="1" applyBorder="1" applyAlignment="1" applyProtection="1">
      <alignment horizontal="left"/>
      <protection locked="0"/>
    </xf>
    <xf numFmtId="0" fontId="30" fillId="0" borderId="9" xfId="2" applyFont="1" applyBorder="1" applyAlignment="1" applyProtection="1">
      <alignment horizontal="left"/>
      <protection locked="0"/>
    </xf>
    <xf numFmtId="0" fontId="30" fillId="0" borderId="4" xfId="2" applyFont="1" applyBorder="1" applyAlignment="1" applyProtection="1">
      <alignment horizontal="left"/>
      <protection locked="0"/>
    </xf>
    <xf numFmtId="0" fontId="30" fillId="0" borderId="9" xfId="2" applyFont="1" applyBorder="1" applyAlignment="1" applyProtection="1">
      <alignment horizontal="left"/>
      <protection hidden="1"/>
    </xf>
    <xf numFmtId="0" fontId="30" fillId="0" borderId="4" xfId="2" applyFont="1" applyBorder="1" applyAlignment="1" applyProtection="1">
      <alignment horizontal="left"/>
      <protection hidden="1"/>
    </xf>
    <xf numFmtId="0" fontId="35" fillId="0" borderId="0" xfId="0" applyFont="1" applyAlignment="1" applyProtection="1">
      <alignment horizontal="center"/>
      <protection hidden="1"/>
    </xf>
    <xf numFmtId="0" fontId="24" fillId="0" borderId="54" xfId="2" applyFont="1" applyBorder="1" applyAlignment="1" applyProtection="1">
      <alignment horizontal="left"/>
      <protection hidden="1"/>
    </xf>
    <xf numFmtId="0" fontId="24" fillId="0" borderId="55" xfId="2" applyFont="1" applyBorder="1" applyAlignment="1" applyProtection="1">
      <alignment horizontal="left"/>
      <protection hidden="1"/>
    </xf>
    <xf numFmtId="0" fontId="24" fillId="0" borderId="56" xfId="2" applyFont="1" applyBorder="1" applyAlignment="1" applyProtection="1">
      <alignment horizontal="left"/>
      <protection hidden="1"/>
    </xf>
    <xf numFmtId="0" fontId="24" fillId="0" borderId="0" xfId="0" applyFont="1" applyAlignment="1" applyProtection="1">
      <alignment horizontal="center"/>
      <protection hidden="1"/>
    </xf>
    <xf numFmtId="0" fontId="23" fillId="0" borderId="0" xfId="2" applyFont="1" applyAlignment="1" applyProtection="1">
      <alignment horizontal="right"/>
      <protection hidden="1"/>
    </xf>
    <xf numFmtId="0" fontId="22" fillId="17" borderId="0" xfId="0" applyFont="1" applyFill="1" applyAlignment="1" applyProtection="1">
      <alignment horizontal="center" vertical="center"/>
      <protection hidden="1"/>
    </xf>
    <xf numFmtId="0" fontId="25" fillId="0" borderId="30" xfId="0" applyFont="1" applyBorder="1" applyAlignment="1" applyProtection="1">
      <alignment horizontal="center"/>
      <protection locked="0"/>
    </xf>
    <xf numFmtId="0" fontId="25" fillId="0" borderId="31" xfId="0" applyFont="1" applyBorder="1" applyAlignment="1" applyProtection="1">
      <alignment horizontal="center"/>
      <protection locked="0"/>
    </xf>
    <xf numFmtId="0" fontId="25" fillId="0" borderId="32" xfId="0" applyFont="1" applyBorder="1" applyAlignment="1" applyProtection="1">
      <alignment horizontal="center"/>
      <protection locked="0"/>
    </xf>
    <xf numFmtId="0" fontId="34" fillId="17" borderId="1" xfId="8" applyFont="1" applyFill="1" applyBorder="1" applyAlignment="1" applyProtection="1">
      <alignment horizontal="center" vertical="center" textRotation="90" wrapText="1"/>
      <protection hidden="1"/>
    </xf>
    <xf numFmtId="0" fontId="34" fillId="17" borderId="5" xfId="8" applyFont="1" applyFill="1" applyBorder="1" applyAlignment="1" applyProtection="1">
      <alignment horizontal="center" vertical="center" textRotation="90" wrapText="1"/>
      <protection hidden="1"/>
    </xf>
    <xf numFmtId="0" fontId="34" fillId="17" borderId="4" xfId="8" applyFont="1" applyFill="1" applyBorder="1" applyAlignment="1" applyProtection="1">
      <alignment horizontal="center" vertical="center" textRotation="90" wrapText="1"/>
      <protection hidden="1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1" xfId="8" applyFont="1" applyFill="1" applyBorder="1" applyAlignment="1" applyProtection="1">
      <alignment horizontal="center" vertical="center" wrapText="1"/>
      <protection hidden="1"/>
    </xf>
    <xf numFmtId="0" fontId="34" fillId="17" borderId="5" xfId="8" applyFont="1" applyFill="1" applyBorder="1" applyAlignment="1" applyProtection="1">
      <alignment horizontal="center" vertic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20" fillId="0" borderId="52" xfId="2" applyFont="1" applyBorder="1" applyAlignment="1" applyProtection="1">
      <alignment horizontal="center"/>
      <protection locked="0"/>
    </xf>
    <xf numFmtId="0" fontId="20" fillId="0" borderId="53" xfId="2" applyFont="1" applyBorder="1" applyAlignment="1" applyProtection="1">
      <alignment horizontal="center"/>
      <protection locked="0"/>
    </xf>
    <xf numFmtId="0" fontId="36" fillId="17" borderId="4" xfId="8" applyFont="1" applyFill="1" applyBorder="1" applyAlignment="1" applyProtection="1">
      <alignment horizontal="center" vertical="center" wrapText="1"/>
      <protection hidden="1"/>
    </xf>
    <xf numFmtId="0" fontId="43" fillId="17" borderId="4" xfId="0" applyFont="1" applyFill="1" applyBorder="1" applyAlignment="1" applyProtection="1">
      <alignment horizontal="left"/>
      <protection hidden="1"/>
    </xf>
    <xf numFmtId="0" fontId="43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55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54" fillId="0" borderId="23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57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24" fillId="0" borderId="4" xfId="2" applyFont="1" applyBorder="1" applyAlignment="1" applyProtection="1">
      <alignment horizontal="center"/>
      <protection hidden="1"/>
    </xf>
    <xf numFmtId="0" fontId="20" fillId="0" borderId="4" xfId="2" applyFont="1" applyBorder="1" applyAlignment="1" applyProtection="1">
      <alignment horizontal="lef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40" fillId="17" borderId="4" xfId="2" applyFont="1" applyFill="1" applyBorder="1" applyAlignment="1" applyProtection="1">
      <alignment horizontal="center" vertical="center"/>
      <protection hidden="1"/>
    </xf>
    <xf numFmtId="0" fontId="34" fillId="17" borderId="23" xfId="8" applyFont="1" applyFill="1" applyBorder="1" applyAlignment="1" applyProtection="1">
      <alignment horizontal="center" vertical="center" wrapText="1"/>
      <protection hidden="1"/>
    </xf>
    <xf numFmtId="0" fontId="34" fillId="17" borderId="7" xfId="8" applyFont="1" applyFill="1" applyBorder="1" applyAlignment="1" applyProtection="1">
      <alignment horizontal="center" vertical="center" wrapText="1"/>
      <protection hidden="1"/>
    </xf>
    <xf numFmtId="0" fontId="34" fillId="17" borderId="24" xfId="8" applyFont="1" applyFill="1" applyBorder="1" applyAlignment="1" applyProtection="1">
      <alignment horizontal="center" vertical="center" wrapText="1"/>
      <protection hidden="1"/>
    </xf>
    <xf numFmtId="0" fontId="34" fillId="17" borderId="17" xfId="8" applyFont="1" applyFill="1" applyBorder="1" applyAlignment="1" applyProtection="1">
      <alignment horizontal="center" vertical="center" wrapText="1"/>
      <protection hidden="1"/>
    </xf>
    <xf numFmtId="0" fontId="34" fillId="17" borderId="6" xfId="8" applyFont="1" applyFill="1" applyBorder="1" applyAlignment="1" applyProtection="1">
      <alignment horizontal="center" vertical="center" wrapText="1"/>
      <protection hidden="1"/>
    </xf>
    <xf numFmtId="0" fontId="34" fillId="17" borderId="18" xfId="8" applyFont="1" applyFill="1" applyBorder="1" applyAlignment="1" applyProtection="1">
      <alignment horizontal="center" vertical="center" wrapText="1"/>
      <protection hidden="1"/>
    </xf>
    <xf numFmtId="0" fontId="30" fillId="0" borderId="4" xfId="2" applyFont="1" applyBorder="1" applyAlignment="1" applyProtection="1">
      <alignment horizontal="center"/>
      <protection hidden="1"/>
    </xf>
    <xf numFmtId="0" fontId="44" fillId="17" borderId="4" xfId="2" applyFont="1" applyFill="1" applyBorder="1" applyAlignment="1" applyProtection="1">
      <alignment horizontal="center" vertical="center"/>
      <protection hidden="1"/>
    </xf>
    <xf numFmtId="0" fontId="41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23" xfId="0" applyFont="1" applyBorder="1" applyAlignment="1" applyProtection="1">
      <alignment horizontal="center"/>
      <protection locked="0"/>
    </xf>
    <xf numFmtId="0" fontId="22" fillId="17" borderId="0" xfId="0" applyFont="1" applyFill="1" applyAlignment="1" applyProtection="1">
      <alignment horizontal="center"/>
      <protection hidden="1"/>
    </xf>
    <xf numFmtId="0" fontId="30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2" fillId="6" borderId="20" xfId="8" applyFont="1" applyBorder="1" applyAlignment="1" applyProtection="1">
      <alignment horizontal="center" vertical="center" textRotation="90" wrapText="1"/>
      <protection hidden="1"/>
    </xf>
    <xf numFmtId="0" fontId="32" fillId="6" borderId="21" xfId="8" applyFont="1" applyBorder="1" applyAlignment="1" applyProtection="1">
      <alignment horizontal="center" vertical="center" textRotation="90" wrapText="1"/>
      <protection hidden="1"/>
    </xf>
    <xf numFmtId="0" fontId="32" fillId="6" borderId="22" xfId="8" applyFont="1" applyBorder="1" applyAlignment="1" applyProtection="1">
      <alignment horizontal="center" vertical="center" textRotation="90" wrapText="1"/>
      <protection hidden="1"/>
    </xf>
    <xf numFmtId="0" fontId="32" fillId="6" borderId="20" xfId="8" applyFont="1" applyBorder="1" applyAlignment="1" applyProtection="1">
      <alignment horizontal="center" vertical="center" textRotation="90"/>
      <protection hidden="1"/>
    </xf>
    <xf numFmtId="0" fontId="32" fillId="6" borderId="21" xfId="8" applyFont="1" applyBorder="1" applyAlignment="1" applyProtection="1">
      <alignment horizontal="center" vertical="center" textRotation="90"/>
      <protection hidden="1"/>
    </xf>
    <xf numFmtId="0" fontId="32" fillId="6" borderId="22" xfId="8" applyFont="1" applyBorder="1" applyAlignment="1" applyProtection="1">
      <alignment horizontal="center" vertical="center" textRotation="90"/>
      <protection hidden="1"/>
    </xf>
    <xf numFmtId="0" fontId="48" fillId="15" borderId="0" xfId="0" applyFont="1" applyFill="1" applyAlignment="1">
      <alignment horizontal="center" vertical="center" wrapText="1"/>
    </xf>
    <xf numFmtId="0" fontId="48" fillId="15" borderId="6" xfId="0" applyFont="1" applyFill="1" applyBorder="1" applyAlignment="1">
      <alignment horizontal="center" vertical="center" wrapText="1"/>
    </xf>
    <xf numFmtId="0" fontId="46" fillId="13" borderId="27" xfId="0" applyFont="1" applyFill="1" applyBorder="1" applyAlignment="1">
      <alignment horizontal="center" vertical="center" wrapText="1" readingOrder="1"/>
    </xf>
    <xf numFmtId="0" fontId="46" fillId="13" borderId="28" xfId="0" applyFont="1" applyFill="1" applyBorder="1" applyAlignment="1">
      <alignment horizontal="center" vertical="center" wrapText="1" readingOrder="1"/>
    </xf>
    <xf numFmtId="0" fontId="47" fillId="14" borderId="0" xfId="0" applyFont="1" applyFill="1" applyAlignment="1">
      <alignment horizontal="center" vertical="center" wrapText="1"/>
    </xf>
    <xf numFmtId="0" fontId="47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5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6</xdr:col>
      <xdr:colOff>447675</xdr:colOff>
      <xdr:row>31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3F0629-DD03-4D5B-8FB2-1A9FCE291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350"/>
          <a:ext cx="4733925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37</xdr:col>
      <xdr:colOff>0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111125</xdr:colOff>
      <xdr:row>17</xdr:row>
      <xdr:rowOff>142874</xdr:rowOff>
    </xdr:from>
    <xdr:to>
      <xdr:col>33</xdr:col>
      <xdr:colOff>137160</xdr:colOff>
      <xdr:row>23</xdr:row>
      <xdr:rowOff>23494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CrisscrossEtching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688" y="2786062"/>
          <a:ext cx="1994535" cy="7854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634</xdr:colOff>
      <xdr:row>19</xdr:row>
      <xdr:rowOff>32304</xdr:rowOff>
    </xdr:from>
    <xdr:to>
      <xdr:col>16</xdr:col>
      <xdr:colOff>230191</xdr:colOff>
      <xdr:row>24</xdr:row>
      <xdr:rowOff>7947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6919">
          <a:off x="6144259" y="2977117"/>
          <a:ext cx="1705932" cy="729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383860</xdr:colOff>
      <xdr:row>133</xdr:row>
      <xdr:rowOff>79179</xdr:rowOff>
    </xdr:from>
    <xdr:to>
      <xdr:col>20</xdr:col>
      <xdr:colOff>237739</xdr:colOff>
      <xdr:row>139</xdr:row>
      <xdr:rowOff>50262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6919">
          <a:off x="9218298" y="3448648"/>
          <a:ext cx="2437535" cy="1042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Normal="100" workbookViewId="0">
      <selection activeCell="G9" sqref="G9"/>
    </sheetView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WWY28"/>
  <sheetViews>
    <sheetView view="pageBreakPreview" zoomScale="120" zoomScaleNormal="100" zoomScaleSheetLayoutView="120" workbookViewId="0">
      <pane ySplit="13" topLeftCell="A14" activePane="bottomLeft" state="frozen"/>
      <selection pane="bottomLeft" activeCell="V24" sqref="V24"/>
    </sheetView>
  </sheetViews>
  <sheetFormatPr baseColWidth="10" defaultColWidth="0" defaultRowHeight="12.75" zeroHeight="1" x14ac:dyDescent="0.2"/>
  <cols>
    <col min="1" max="1" width="4" style="20" customWidth="1"/>
    <col min="2" max="2" width="5.7109375" style="20" hidden="1" customWidth="1"/>
    <col min="3" max="3" width="6.140625" style="20" hidden="1" customWidth="1"/>
    <col min="4" max="4" width="9.85546875" style="20" customWidth="1"/>
    <col min="5" max="5" width="36.5703125" style="20" customWidth="1"/>
    <col min="6" max="6" width="13.28515625" style="199" customWidth="1"/>
    <col min="7" max="7" width="11.140625" style="200" customWidth="1"/>
    <col min="8" max="8" width="9.7109375" style="20" customWidth="1"/>
    <col min="9" max="37" width="3.7109375" style="20" customWidth="1"/>
    <col min="38" max="42" width="3.7109375" style="20" hidden="1" customWidth="1"/>
    <col min="43" max="46" width="3.7109375" style="174" hidden="1" customWidth="1"/>
    <col min="47" max="47" width="5.140625" style="174" hidden="1" customWidth="1"/>
    <col min="48" max="64" width="3.7109375" style="174" hidden="1" customWidth="1"/>
    <col min="65" max="16171" width="3.7109375" style="174" hidden="1"/>
    <col min="16172" max="16384" width="11.42578125" style="174" hidden="1"/>
  </cols>
  <sheetData>
    <row r="1" spans="1:57" ht="13.15" customHeight="1" x14ac:dyDescent="0.2">
      <c r="A1" s="173"/>
      <c r="B1" s="173"/>
      <c r="C1" s="173"/>
      <c r="D1" s="173"/>
      <c r="E1" s="267" t="s">
        <v>928</v>
      </c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173"/>
      <c r="AK1" s="173"/>
      <c r="AL1" s="173"/>
      <c r="AM1" s="173"/>
      <c r="AN1" s="244"/>
      <c r="AO1" s="244"/>
      <c r="AP1" s="244"/>
      <c r="BC1" s="174" t="s">
        <v>92</v>
      </c>
      <c r="BD1" s="174" t="s">
        <v>25</v>
      </c>
      <c r="BE1" s="174" t="s">
        <v>124</v>
      </c>
    </row>
    <row r="2" spans="1:57" ht="13.15" customHeight="1" x14ac:dyDescent="0.2">
      <c r="A2" s="173"/>
      <c r="B2" s="173"/>
      <c r="C2" s="173"/>
      <c r="D2" s="173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173"/>
      <c r="AK2" s="173"/>
      <c r="AL2" s="173"/>
      <c r="AM2" s="173"/>
      <c r="AN2" s="244"/>
      <c r="AO2" s="244"/>
      <c r="AP2" s="244"/>
      <c r="BC2" s="174" t="s">
        <v>129</v>
      </c>
      <c r="BD2" s="174" t="s">
        <v>105</v>
      </c>
      <c r="BE2" s="174" t="s">
        <v>114</v>
      </c>
    </row>
    <row r="3" spans="1:57" ht="13.5" hidden="1" x14ac:dyDescent="0.25">
      <c r="A3" s="280" t="s">
        <v>90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69"/>
      <c r="AN3" s="69"/>
      <c r="AO3" s="69"/>
      <c r="AP3" s="69"/>
      <c r="BC3" s="174" t="s">
        <v>130</v>
      </c>
      <c r="BD3" s="174" t="s">
        <v>107</v>
      </c>
      <c r="BE3" s="174" t="s">
        <v>123</v>
      </c>
    </row>
    <row r="4" spans="1:57" ht="14.45" customHeight="1" thickBot="1" x14ac:dyDescent="0.3">
      <c r="B4" s="175"/>
      <c r="C4" s="175"/>
      <c r="D4" s="175"/>
      <c r="E4" s="286" t="s">
        <v>112</v>
      </c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175"/>
      <c r="AL4" s="175"/>
      <c r="AM4" s="175"/>
      <c r="AN4" s="175"/>
      <c r="AO4" s="175"/>
      <c r="AP4" s="175"/>
      <c r="BC4" s="174" t="s">
        <v>118</v>
      </c>
      <c r="BD4" s="174" t="s">
        <v>106</v>
      </c>
      <c r="BE4" s="174" t="s">
        <v>125</v>
      </c>
    </row>
    <row r="5" spans="1:57" s="111" customFormat="1" ht="18.600000000000001" customHeight="1" thickTop="1" thickBot="1" x14ac:dyDescent="0.3">
      <c r="A5" s="113"/>
      <c r="C5" s="69"/>
      <c r="D5" s="69"/>
      <c r="E5" s="113" t="s">
        <v>921</v>
      </c>
      <c r="F5" s="243" t="s">
        <v>38</v>
      </c>
      <c r="G5" s="297" t="s">
        <v>40</v>
      </c>
      <c r="H5" s="297"/>
      <c r="I5" s="297"/>
      <c r="J5" s="297"/>
      <c r="K5" s="298"/>
      <c r="L5" s="176">
        <f>VLOOKUP(G5,CALEND!$A$17:$B$28,2,FALSE)</f>
        <v>2</v>
      </c>
      <c r="M5" s="88"/>
      <c r="P5" s="245"/>
      <c r="Q5" s="285" t="s">
        <v>23</v>
      </c>
      <c r="R5" s="285"/>
      <c r="S5" s="284">
        <v>2024</v>
      </c>
      <c r="T5" s="284"/>
      <c r="U5" s="284"/>
      <c r="V5" s="112"/>
      <c r="W5" s="112"/>
      <c r="X5" s="118">
        <f>+AñoNatural</f>
        <v>2024</v>
      </c>
      <c r="Y5" s="112"/>
      <c r="Z5" s="70" t="s">
        <v>94</v>
      </c>
      <c r="AA5" s="71"/>
      <c r="AB5" s="112"/>
      <c r="AC5" s="287" t="s">
        <v>114</v>
      </c>
      <c r="AD5" s="288"/>
      <c r="AE5" s="288"/>
      <c r="AF5" s="288"/>
      <c r="AG5" s="288"/>
      <c r="AH5" s="288"/>
      <c r="AI5" s="289"/>
      <c r="AJ5" s="112"/>
      <c r="AK5" s="112"/>
      <c r="AL5" s="112"/>
      <c r="AM5" s="112"/>
      <c r="AN5" s="112"/>
      <c r="AO5" s="112"/>
      <c r="AP5" s="112"/>
      <c r="BC5" s="174" t="s">
        <v>122</v>
      </c>
      <c r="BD5" s="174" t="s">
        <v>115</v>
      </c>
      <c r="BE5" s="174" t="s">
        <v>925</v>
      </c>
    </row>
    <row r="6" spans="1:57" s="111" customFormat="1" ht="18" customHeight="1" thickTop="1" thickBot="1" x14ac:dyDescent="0.35">
      <c r="C6" s="69"/>
      <c r="D6" s="69"/>
      <c r="E6" s="228" t="s">
        <v>93</v>
      </c>
      <c r="F6" s="281" t="s">
        <v>933</v>
      </c>
      <c r="G6" s="282"/>
      <c r="H6" s="282"/>
      <c r="I6" s="282"/>
      <c r="J6" s="283"/>
      <c r="K6" s="283"/>
      <c r="L6" s="283"/>
      <c r="M6" s="283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99"/>
      <c r="AC6" s="99"/>
      <c r="AD6" s="99"/>
      <c r="AE6" s="99"/>
      <c r="AF6" s="99"/>
      <c r="AG6" s="99"/>
      <c r="AH6" s="99"/>
      <c r="AI6" s="71"/>
      <c r="AJ6" s="86"/>
      <c r="AK6" s="71"/>
      <c r="AL6" s="72"/>
      <c r="AM6" s="73"/>
      <c r="AN6" s="73"/>
      <c r="AO6" s="73"/>
      <c r="AP6" s="73"/>
      <c r="BC6" s="174" t="s">
        <v>116</v>
      </c>
      <c r="BD6" s="174" t="s">
        <v>932</v>
      </c>
    </row>
    <row r="7" spans="1:57" s="111" customFormat="1" ht="15.6" customHeight="1" x14ac:dyDescent="0.25">
      <c r="B7" s="69"/>
      <c r="C7" s="69"/>
      <c r="D7" s="69"/>
      <c r="E7" s="229" t="s">
        <v>110</v>
      </c>
      <c r="F7" s="278" t="s">
        <v>934</v>
      </c>
      <c r="G7" s="279"/>
      <c r="H7" s="279"/>
      <c r="I7" s="177"/>
      <c r="J7" s="268" t="s">
        <v>926</v>
      </c>
      <c r="K7" s="269"/>
      <c r="L7" s="269"/>
      <c r="M7" s="270"/>
      <c r="N7" s="276" t="s">
        <v>939</v>
      </c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B7" s="126"/>
      <c r="AC7" s="88"/>
      <c r="AD7" s="88"/>
      <c r="AE7" s="88"/>
      <c r="AF7" s="88"/>
      <c r="AG7" s="296"/>
      <c r="AH7" s="296"/>
      <c r="AI7" s="296"/>
      <c r="AJ7" s="296"/>
      <c r="AK7" s="296"/>
      <c r="AL7" s="71"/>
      <c r="AM7" s="92"/>
      <c r="AN7" s="92"/>
      <c r="AO7" s="92"/>
      <c r="AP7" s="92"/>
      <c r="AQ7" s="73"/>
      <c r="AR7" s="73"/>
      <c r="AS7" s="73"/>
      <c r="BC7" s="174" t="s">
        <v>117</v>
      </c>
      <c r="BD7" s="174"/>
    </row>
    <row r="8" spans="1:57" s="111" customFormat="1" ht="15.6" customHeight="1" thickBot="1" x14ac:dyDescent="0.3">
      <c r="A8" s="69"/>
      <c r="B8" s="70"/>
      <c r="C8" s="70"/>
      <c r="D8" s="70"/>
      <c r="E8" s="230" t="s">
        <v>108</v>
      </c>
      <c r="F8" s="274" t="s">
        <v>181</v>
      </c>
      <c r="G8" s="275"/>
      <c r="H8" s="275"/>
      <c r="I8" s="99"/>
      <c r="J8" s="271" t="s">
        <v>927</v>
      </c>
      <c r="K8" s="272"/>
      <c r="L8" s="272"/>
      <c r="M8" s="273"/>
      <c r="N8" s="278" t="str">
        <f>VLOOKUP($F$8,DATA!A4:D296,4,FALSE)</f>
        <v>PILCUYO / 18 DE ENERO</v>
      </c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178"/>
      <c r="AK8" s="92"/>
      <c r="AL8" s="73"/>
      <c r="AM8" s="69"/>
      <c r="AN8" s="69"/>
      <c r="AO8" s="69"/>
      <c r="AP8" s="69"/>
      <c r="BC8" s="111" t="s">
        <v>930</v>
      </c>
    </row>
    <row r="9" spans="1:57" ht="3.6" customHeight="1" x14ac:dyDescent="0.25">
      <c r="E9" s="179"/>
      <c r="F9" s="180"/>
      <c r="G9" s="181"/>
      <c r="H9" s="181"/>
      <c r="I9" s="181"/>
      <c r="J9" s="181"/>
      <c r="K9" s="181"/>
      <c r="L9" s="181"/>
      <c r="M9" s="181"/>
      <c r="O9" s="182"/>
      <c r="P9" s="182"/>
      <c r="Q9" s="182"/>
      <c r="R9" s="182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3"/>
      <c r="AD9" s="183"/>
      <c r="AE9" s="183"/>
      <c r="AF9" s="182"/>
      <c r="AG9" s="182"/>
      <c r="AH9" s="182"/>
      <c r="AI9" s="181"/>
      <c r="AJ9" s="181"/>
      <c r="AK9" s="181"/>
      <c r="AL9" s="181"/>
      <c r="AM9" s="181"/>
      <c r="AN9" s="181"/>
      <c r="AO9" s="181"/>
      <c r="AP9" s="181"/>
      <c r="AQ9" s="184"/>
      <c r="AR9" s="184"/>
      <c r="AS9" s="184"/>
      <c r="BC9" s="174" t="s">
        <v>120</v>
      </c>
    </row>
    <row r="10" spans="1:57" s="187" customFormat="1" ht="13.9" customHeight="1" x14ac:dyDescent="0.2">
      <c r="A10" s="293" t="s">
        <v>3</v>
      </c>
      <c r="B10" s="159"/>
      <c r="C10" s="159"/>
      <c r="D10" s="293" t="s">
        <v>1</v>
      </c>
      <c r="E10" s="293" t="s">
        <v>0</v>
      </c>
      <c r="F10" s="293" t="s">
        <v>92</v>
      </c>
      <c r="G10" s="299" t="s">
        <v>25</v>
      </c>
      <c r="H10" s="299" t="s">
        <v>113</v>
      </c>
      <c r="I10" s="302" t="s">
        <v>101</v>
      </c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185"/>
      <c r="AM10" s="185"/>
      <c r="AN10" s="185"/>
      <c r="AO10" s="185"/>
      <c r="AP10" s="185"/>
      <c r="AQ10" s="186"/>
      <c r="AR10" s="186"/>
      <c r="AS10" s="186"/>
      <c r="BC10" s="187" t="s">
        <v>931</v>
      </c>
    </row>
    <row r="11" spans="1:57" s="161" customFormat="1" ht="15.6" customHeight="1" x14ac:dyDescent="0.25">
      <c r="A11" s="293"/>
      <c r="B11" s="293" t="s">
        <v>37</v>
      </c>
      <c r="C11" s="292" t="s">
        <v>21</v>
      </c>
      <c r="D11" s="293"/>
      <c r="E11" s="293"/>
      <c r="F11" s="293"/>
      <c r="G11" s="299"/>
      <c r="H11" s="299"/>
      <c r="I11" s="238">
        <v>1</v>
      </c>
      <c r="J11" s="238">
        <v>2</v>
      </c>
      <c r="K11" s="238">
        <v>3</v>
      </c>
      <c r="L11" s="238">
        <v>4</v>
      </c>
      <c r="M11" s="238">
        <v>5</v>
      </c>
      <c r="N11" s="238">
        <v>6</v>
      </c>
      <c r="O11" s="238">
        <v>7</v>
      </c>
      <c r="P11" s="238">
        <v>8</v>
      </c>
      <c r="Q11" s="238">
        <v>9</v>
      </c>
      <c r="R11" s="238">
        <v>10</v>
      </c>
      <c r="S11" s="238">
        <v>11</v>
      </c>
      <c r="T11" s="238">
        <v>12</v>
      </c>
      <c r="U11" s="238">
        <v>13</v>
      </c>
      <c r="V11" s="238">
        <v>14</v>
      </c>
      <c r="W11" s="238">
        <v>15</v>
      </c>
      <c r="X11" s="238">
        <v>16</v>
      </c>
      <c r="Y11" s="238">
        <v>17</v>
      </c>
      <c r="Z11" s="238">
        <v>18</v>
      </c>
      <c r="AA11" s="238">
        <v>19</v>
      </c>
      <c r="AB11" s="238">
        <v>20</v>
      </c>
      <c r="AC11" s="238">
        <v>21</v>
      </c>
      <c r="AD11" s="238">
        <v>22</v>
      </c>
      <c r="AE11" s="238">
        <v>23</v>
      </c>
      <c r="AF11" s="238">
        <v>24</v>
      </c>
      <c r="AG11" s="238">
        <v>25</v>
      </c>
      <c r="AH11" s="238">
        <v>26</v>
      </c>
      <c r="AI11" s="238">
        <v>27</v>
      </c>
      <c r="AJ11" s="238">
        <v>28</v>
      </c>
      <c r="AK11" s="238">
        <v>29</v>
      </c>
      <c r="AL11" s="290" t="s">
        <v>56</v>
      </c>
      <c r="AM11" s="294" t="s">
        <v>18</v>
      </c>
      <c r="AN11" s="160"/>
      <c r="AO11" s="160"/>
      <c r="AP11" s="160"/>
      <c r="BC11" s="174" t="s">
        <v>119</v>
      </c>
    </row>
    <row r="12" spans="1:57" s="161" customFormat="1" ht="16.149999999999999" customHeight="1" x14ac:dyDescent="0.25">
      <c r="A12" s="293"/>
      <c r="B12" s="293"/>
      <c r="C12" s="292"/>
      <c r="D12" s="293"/>
      <c r="E12" s="293"/>
      <c r="F12" s="293"/>
      <c r="G12" s="299"/>
      <c r="H12" s="299"/>
      <c r="I12" s="162" t="str">
        <f>IF(LEN(VLOOKUP($L$5,CALEND!$A$2:$AF$13,I$11+1,FALSE))&gt;0,VLOOKUP($L$5,CALEND!$A$2:$AF$13,I$11+1,FALSE),"")</f>
        <v>ju.</v>
      </c>
      <c r="J12" s="162" t="str">
        <f>IF(LEN(VLOOKUP($L$5,CALEND!$A$2:$AF$13,J$11+1,FALSE))&gt;0,VLOOKUP($L$5,CALEND!$A$2:$AF$13,J$11+1,FALSE),"")</f>
        <v>vi.</v>
      </c>
      <c r="K12" s="162" t="str">
        <f>IF(LEN(VLOOKUP($L$5,CALEND!$A$2:$AF$13,K$11+1,FALSE))&gt;0,VLOOKUP($L$5,CALEND!$A$2:$AF$13,K$11+1,FALSE),"")</f>
        <v>sá.</v>
      </c>
      <c r="L12" s="162" t="str">
        <f>IF(LEN(VLOOKUP($L$5,CALEND!$A$2:$AF$13,L$11+1,FALSE))&gt;0,VLOOKUP($L$5,CALEND!$A$2:$AF$13,L$11+1,FALSE),"")</f>
        <v>do.</v>
      </c>
      <c r="M12" s="162" t="str">
        <f>IF(LEN(VLOOKUP($L$5,CALEND!$A$2:$AF$13,M$11+1,FALSE))&gt;0,VLOOKUP($L$5,CALEND!$A$2:$AF$13,M$11+1,FALSE),"")</f>
        <v>lu.</v>
      </c>
      <c r="N12" s="162" t="str">
        <f>IF(LEN(VLOOKUP($L$5,CALEND!$A$2:$AF$13,N$11+1,FALSE))&gt;0,VLOOKUP($L$5,CALEND!$A$2:$AF$13,N$11+1,FALSE),"")</f>
        <v>ma.</v>
      </c>
      <c r="O12" s="162" t="str">
        <f>IF(LEN(VLOOKUP($L$5,CALEND!$A$2:$AF$13,O$11+1,FALSE))&gt;0,VLOOKUP($L$5,CALEND!$A$2:$AF$13,O$11+1,FALSE),"")</f>
        <v>mi.</v>
      </c>
      <c r="P12" s="162" t="str">
        <f>IF(LEN(VLOOKUP($L$5,CALEND!$A$2:$AF$13,P$11+1,FALSE))&gt;0,VLOOKUP($L$5,CALEND!$A$2:$AF$13,P$11+1,FALSE),"")</f>
        <v>ju.</v>
      </c>
      <c r="Q12" s="162" t="str">
        <f>IF(LEN(VLOOKUP($L$5,CALEND!$A$2:$AF$13,Q$11+1,FALSE))&gt;0,VLOOKUP($L$5,CALEND!$A$2:$AF$13,Q$11+1,FALSE),"")</f>
        <v>vi.</v>
      </c>
      <c r="R12" s="162" t="str">
        <f>IF(LEN(VLOOKUP($L$5,CALEND!$A$2:$AF$13,R$11+1,FALSE))&gt;0,VLOOKUP($L$5,CALEND!$A$2:$AF$13,R$11+1,FALSE),"")</f>
        <v>sá.</v>
      </c>
      <c r="S12" s="162" t="str">
        <f>IF(LEN(VLOOKUP($L$5,CALEND!$A$2:$AF$13,S$11+1,FALSE))&gt;0,VLOOKUP($L$5,CALEND!$A$2:$AF$13,S$11+1,FALSE),"")</f>
        <v>do.</v>
      </c>
      <c r="T12" s="162" t="str">
        <f>IF(LEN(VLOOKUP($L$5,CALEND!$A$2:$AF$13,T$11+1,FALSE))&gt;0,VLOOKUP($L$5,CALEND!$A$2:$AF$13,T$11+1,FALSE),"")</f>
        <v>lu.</v>
      </c>
      <c r="U12" s="162" t="str">
        <f>IF(LEN(VLOOKUP($L$5,CALEND!$A$2:$AF$13,U$11+1,FALSE))&gt;0,VLOOKUP($L$5,CALEND!$A$2:$AF$13,U$11+1,FALSE),"")</f>
        <v>ma.</v>
      </c>
      <c r="V12" s="162" t="str">
        <f>IF(LEN(VLOOKUP($L$5,CALEND!$A$2:$AF$13,V$11+1,FALSE))&gt;0,VLOOKUP($L$5,CALEND!$A$2:$AF$13,V$11+1,FALSE),"")</f>
        <v>mi.</v>
      </c>
      <c r="W12" s="162" t="str">
        <f>IF(LEN(VLOOKUP($L$5,CALEND!$A$2:$AF$13,W$11+1,FALSE))&gt;0,VLOOKUP($L$5,CALEND!$A$2:$AF$13,W$11+1,FALSE),"")</f>
        <v>ju.</v>
      </c>
      <c r="X12" s="162" t="str">
        <f>IF(LEN(VLOOKUP($L$5,CALEND!$A$2:$AF$13,X$11+1,FALSE))&gt;0,VLOOKUP($L$5,CALEND!$A$2:$AF$13,X$11+1,FALSE),"")</f>
        <v>vi.</v>
      </c>
      <c r="Y12" s="162" t="str">
        <f>IF(LEN(VLOOKUP($L$5,CALEND!$A$2:$AF$13,Y$11+1,FALSE))&gt;0,VLOOKUP($L$5,CALEND!$A$2:$AF$13,Y$11+1,FALSE),"")</f>
        <v>sá.</v>
      </c>
      <c r="Z12" s="162" t="str">
        <f>IF(LEN(VLOOKUP($L$5,CALEND!$A$2:$AF$13,Z$11+1,FALSE))&gt;0,VLOOKUP($L$5,CALEND!$A$2:$AF$13,Z$11+1,FALSE),"")</f>
        <v>do.</v>
      </c>
      <c r="AA12" s="162" t="str">
        <f>IF(LEN(VLOOKUP($L$5,CALEND!$A$2:$AF$13,AA$11+1,FALSE))&gt;0,VLOOKUP($L$5,CALEND!$A$2:$AF$13,AA$11+1,FALSE),"")</f>
        <v>lu.</v>
      </c>
      <c r="AB12" s="162" t="str">
        <f>IF(LEN(VLOOKUP($L$5,CALEND!$A$2:$AF$13,AB$11+1,FALSE))&gt;0,VLOOKUP($L$5,CALEND!$A$2:$AF$13,AB$11+1,FALSE),"")</f>
        <v>ma.</v>
      </c>
      <c r="AC12" s="162" t="str">
        <f>IF(LEN(VLOOKUP($L$5,CALEND!$A$2:$AF$13,AC$11+1,FALSE))&gt;0,VLOOKUP($L$5,CALEND!$A$2:$AF$13,AC$11+1,FALSE),"")</f>
        <v>mi.</v>
      </c>
      <c r="AD12" s="162" t="str">
        <f>IF(LEN(VLOOKUP($L$5,CALEND!$A$2:$AF$13,AD$11+1,FALSE))&gt;0,VLOOKUP($L$5,CALEND!$A$2:$AF$13,AD$11+1,FALSE),"")</f>
        <v>ju.</v>
      </c>
      <c r="AE12" s="162" t="str">
        <f>IF(LEN(VLOOKUP($L$5,CALEND!$A$2:$AF$13,AE$11+1,FALSE))&gt;0,VLOOKUP($L$5,CALEND!$A$2:$AF$13,AE$11+1,FALSE),"")</f>
        <v>vi.</v>
      </c>
      <c r="AF12" s="162" t="str">
        <f>IF(LEN(VLOOKUP($L$5,CALEND!$A$2:$AF$13,AF$11+1,FALSE))&gt;0,VLOOKUP($L$5,CALEND!$A$2:$AF$13,AF$11+1,FALSE),"")</f>
        <v>sá.</v>
      </c>
      <c r="AG12" s="162" t="str">
        <f>IF(LEN(VLOOKUP($L$5,CALEND!$A$2:$AF$13,AG$11+1,FALSE))&gt;0,VLOOKUP($L$5,CALEND!$A$2:$AF$13,AG$11+1,FALSE),"")</f>
        <v>do.</v>
      </c>
      <c r="AH12" s="162" t="str">
        <f>IF(LEN(VLOOKUP($L$5,CALEND!$A$2:$AF$13,AH$11+1,FALSE))&gt;0,VLOOKUP($L$5,CALEND!$A$2:$AF$13,AH$11+1,FALSE),"")</f>
        <v>lu.</v>
      </c>
      <c r="AI12" s="162" t="str">
        <f>IF(LEN(VLOOKUP($L$5,CALEND!$A$2:$AF$13,AI$11+1,FALSE))&gt;0,VLOOKUP($L$5,CALEND!$A$2:$AF$13,AI$11+1,FALSE),"")</f>
        <v>ma.</v>
      </c>
      <c r="AJ12" s="162" t="str">
        <f>IF(LEN(VLOOKUP($L$5,CALEND!$A$2:$AF$13,AJ$11+1,FALSE))&gt;0,VLOOKUP($L$5,CALEND!$A$2:$AF$13,AJ$11+1,FALSE),"")</f>
        <v>mi.</v>
      </c>
      <c r="AK12" s="162" t="s">
        <v>77</v>
      </c>
      <c r="AL12" s="291"/>
      <c r="AM12" s="295"/>
      <c r="AN12" s="160"/>
      <c r="AO12" s="188" t="s">
        <v>8</v>
      </c>
      <c r="AP12" s="189" t="s">
        <v>139</v>
      </c>
      <c r="AQ12" s="189" t="s">
        <v>137</v>
      </c>
      <c r="AR12" s="190" t="s">
        <v>99</v>
      </c>
      <c r="AS12" s="190" t="s">
        <v>134</v>
      </c>
      <c r="AT12" s="190" t="s">
        <v>132</v>
      </c>
      <c r="AU12" s="190" t="s">
        <v>97</v>
      </c>
      <c r="BC12" s="187" t="s">
        <v>126</v>
      </c>
    </row>
    <row r="13" spans="1:57" s="197" customFormat="1" ht="14.25" hidden="1" x14ac:dyDescent="0.2">
      <c r="A13" s="163"/>
      <c r="B13" s="12" t="str">
        <f>IF(LEN(C13)&gt;0,VLOOKUP($F$6,DATA!$A:$S,2,FALSE),"")</f>
        <v/>
      </c>
      <c r="C13" s="11" t="str">
        <f t="shared" ref="C13:C15" si="0">IF(LEN(E13)&gt;0,$G$5,"")</f>
        <v/>
      </c>
      <c r="D13" s="11"/>
      <c r="E13" s="128"/>
      <c r="F13" s="191"/>
      <c r="G13" s="192"/>
      <c r="H13" s="193"/>
      <c r="I13" s="129" t="str">
        <f t="shared" ref="I13:AK13" si="1">IF(AND(LEN($E13)&gt;0,I$12&lt;&gt;"sá.",I$12&lt;&gt;"do.",I$12&lt;&gt;""),"C","")</f>
        <v/>
      </c>
      <c r="J13" s="129" t="str">
        <f t="shared" si="1"/>
        <v/>
      </c>
      <c r="K13" s="129" t="str">
        <f t="shared" si="1"/>
        <v/>
      </c>
      <c r="L13" s="129" t="str">
        <f t="shared" si="1"/>
        <v/>
      </c>
      <c r="M13" s="129" t="str">
        <f t="shared" si="1"/>
        <v/>
      </c>
      <c r="N13" s="129" t="str">
        <f t="shared" si="1"/>
        <v/>
      </c>
      <c r="O13" s="129" t="str">
        <f t="shared" si="1"/>
        <v/>
      </c>
      <c r="P13" s="129" t="str">
        <f t="shared" si="1"/>
        <v/>
      </c>
      <c r="Q13" s="129" t="str">
        <f t="shared" si="1"/>
        <v/>
      </c>
      <c r="R13" s="129" t="str">
        <f t="shared" si="1"/>
        <v/>
      </c>
      <c r="S13" s="129" t="str">
        <f t="shared" si="1"/>
        <v/>
      </c>
      <c r="T13" s="129" t="str">
        <f t="shared" si="1"/>
        <v/>
      </c>
      <c r="U13" s="129" t="str">
        <f t="shared" si="1"/>
        <v/>
      </c>
      <c r="V13" s="129" t="str">
        <f t="shared" si="1"/>
        <v/>
      </c>
      <c r="W13" s="129" t="str">
        <f t="shared" si="1"/>
        <v/>
      </c>
      <c r="X13" s="129" t="str">
        <f t="shared" si="1"/>
        <v/>
      </c>
      <c r="Y13" s="129" t="str">
        <f t="shared" si="1"/>
        <v/>
      </c>
      <c r="Z13" s="129" t="str">
        <f t="shared" si="1"/>
        <v/>
      </c>
      <c r="AA13" s="129" t="str">
        <f t="shared" si="1"/>
        <v/>
      </c>
      <c r="AB13" s="129" t="str">
        <f t="shared" si="1"/>
        <v/>
      </c>
      <c r="AC13" s="129" t="str">
        <f t="shared" si="1"/>
        <v/>
      </c>
      <c r="AD13" s="129" t="str">
        <f t="shared" si="1"/>
        <v/>
      </c>
      <c r="AE13" s="129" t="str">
        <f t="shared" si="1"/>
        <v/>
      </c>
      <c r="AF13" s="129" t="str">
        <f t="shared" si="1"/>
        <v/>
      </c>
      <c r="AG13" s="129" t="str">
        <f t="shared" si="1"/>
        <v/>
      </c>
      <c r="AH13" s="129" t="str">
        <f t="shared" si="1"/>
        <v/>
      </c>
      <c r="AI13" s="129" t="str">
        <f t="shared" si="1"/>
        <v/>
      </c>
      <c r="AJ13" s="129" t="str">
        <f t="shared" si="1"/>
        <v/>
      </c>
      <c r="AK13" s="129" t="str">
        <f t="shared" si="1"/>
        <v/>
      </c>
      <c r="AL13" s="128" t="str">
        <f>IF(OR(COUNTIF($I13:$AK13,"X")&gt;0,COUNTIF($I13:$AK13,"L")&gt;0),COUNTIF($I13:$AK13,"X")+COUNTIF($I13:$AK13,"L"),"")</f>
        <v/>
      </c>
      <c r="AM13" s="194"/>
      <c r="AN13" s="195"/>
      <c r="AO13" s="196">
        <f>COUNTIF(J13:AK13,$AM$9)</f>
        <v>0</v>
      </c>
      <c r="AP13" s="196">
        <f>COUNTIF(J13:AK13,$AN$9)</f>
        <v>0</v>
      </c>
      <c r="AQ13" s="196">
        <f>COUNTIF(J13:AK13,$AO$9)</f>
        <v>0</v>
      </c>
      <c r="AR13" s="196">
        <f>COUNTIF(J13:AK13,$AP$9)</f>
        <v>0</v>
      </c>
      <c r="AS13" s="196">
        <f>COUNTIF(J13:AK13,$AQ$9)</f>
        <v>0</v>
      </c>
      <c r="AT13" s="196">
        <f>COUNTIF(J13:AK13,$AR$9)</f>
        <v>0</v>
      </c>
      <c r="BC13" s="187" t="s">
        <v>121</v>
      </c>
    </row>
    <row r="14" spans="1:57" s="197" customFormat="1" ht="14.65" customHeight="1" x14ac:dyDescent="0.2">
      <c r="A14" s="163">
        <v>1</v>
      </c>
      <c r="B14" s="12" t="str">
        <f>IF(LEN(C14)&gt;0,VLOOKUP($F$8,DATA!$A$4:$A$296,1,FALSE),"")</f>
        <v>0474585</v>
      </c>
      <c r="C14" s="11" t="str">
        <f t="shared" si="0"/>
        <v>FEBRERO</v>
      </c>
      <c r="D14" s="207" t="s">
        <v>935</v>
      </c>
      <c r="E14" s="124" t="s">
        <v>936</v>
      </c>
      <c r="F14" s="135" t="s">
        <v>129</v>
      </c>
      <c r="G14" s="134" t="s">
        <v>105</v>
      </c>
      <c r="H14" s="125">
        <v>40</v>
      </c>
      <c r="I14" s="258" t="s">
        <v>100</v>
      </c>
      <c r="J14" s="258" t="s">
        <v>100</v>
      </c>
      <c r="K14" s="258"/>
      <c r="L14" s="258"/>
      <c r="M14" s="258" t="s">
        <v>100</v>
      </c>
      <c r="N14" s="258" t="s">
        <v>100</v>
      </c>
      <c r="O14" s="258" t="s">
        <v>100</v>
      </c>
      <c r="P14" s="258" t="s">
        <v>100</v>
      </c>
      <c r="Q14" s="258" t="s">
        <v>100</v>
      </c>
      <c r="R14" s="258"/>
      <c r="S14" s="258"/>
      <c r="T14" s="258" t="s">
        <v>100</v>
      </c>
      <c r="U14" s="258" t="s">
        <v>100</v>
      </c>
      <c r="V14" s="258" t="s">
        <v>100</v>
      </c>
      <c r="W14" s="258" t="s">
        <v>100</v>
      </c>
      <c r="X14" s="258" t="s">
        <v>100</v>
      </c>
      <c r="Y14" s="258"/>
      <c r="Z14" s="258"/>
      <c r="AA14" s="258" t="s">
        <v>100</v>
      </c>
      <c r="AB14" s="258" t="s">
        <v>100</v>
      </c>
      <c r="AC14" s="258" t="s">
        <v>100</v>
      </c>
      <c r="AD14" s="258" t="s">
        <v>100</v>
      </c>
      <c r="AE14" s="258" t="s">
        <v>100</v>
      </c>
      <c r="AF14" s="258"/>
      <c r="AG14" s="258"/>
      <c r="AH14" s="258" t="s">
        <v>100</v>
      </c>
      <c r="AI14" s="258" t="s">
        <v>100</v>
      </c>
      <c r="AJ14" s="258" t="s">
        <v>100</v>
      </c>
      <c r="AK14" s="258" t="s">
        <v>100</v>
      </c>
      <c r="AL14" s="258"/>
      <c r="AM14" s="194"/>
      <c r="AN14" s="195"/>
      <c r="AO14" s="196"/>
      <c r="AP14" s="196"/>
      <c r="AQ14" s="196"/>
      <c r="AR14" s="196"/>
      <c r="AS14" s="196"/>
      <c r="AT14" s="196"/>
      <c r="AU14" s="196"/>
      <c r="BC14" s="187"/>
    </row>
    <row r="15" spans="1:57" s="197" customFormat="1" ht="14.65" customHeight="1" x14ac:dyDescent="0.2">
      <c r="A15" s="163">
        <v>5</v>
      </c>
      <c r="B15" s="12" t="str">
        <f>IF(LEN(C15)&gt;0,VLOOKUP($F$8,DATA!$A$4:$A$296,1,FALSE),"")</f>
        <v>0474585</v>
      </c>
      <c r="C15" s="11" t="str">
        <f t="shared" si="0"/>
        <v>FEBRERO</v>
      </c>
      <c r="D15" s="207" t="s">
        <v>937</v>
      </c>
      <c r="E15" s="124" t="s">
        <v>938</v>
      </c>
      <c r="F15" s="135" t="s">
        <v>119</v>
      </c>
      <c r="G15" s="134" t="s">
        <v>105</v>
      </c>
      <c r="H15" s="125">
        <v>40</v>
      </c>
      <c r="I15" s="258" t="s">
        <v>100</v>
      </c>
      <c r="J15" s="258" t="s">
        <v>100</v>
      </c>
      <c r="K15" s="258"/>
      <c r="L15" s="258"/>
      <c r="M15" s="258" t="s">
        <v>100</v>
      </c>
      <c r="N15" s="258" t="s">
        <v>100</v>
      </c>
      <c r="O15" s="258" t="s">
        <v>100</v>
      </c>
      <c r="P15" s="258" t="s">
        <v>100</v>
      </c>
      <c r="Q15" s="258" t="s">
        <v>100</v>
      </c>
      <c r="R15" s="258"/>
      <c r="S15" s="258"/>
      <c r="T15" s="258" t="s">
        <v>100</v>
      </c>
      <c r="U15" s="258" t="s">
        <v>100</v>
      </c>
      <c r="V15" s="258" t="s">
        <v>100</v>
      </c>
      <c r="W15" s="258" t="s">
        <v>100</v>
      </c>
      <c r="X15" s="258" t="s">
        <v>100</v>
      </c>
      <c r="Y15" s="258"/>
      <c r="Z15" s="258"/>
      <c r="AA15" s="258" t="s">
        <v>100</v>
      </c>
      <c r="AB15" s="258" t="s">
        <v>100</v>
      </c>
      <c r="AC15" s="258" t="s">
        <v>100</v>
      </c>
      <c r="AD15" s="258" t="s">
        <v>100</v>
      </c>
      <c r="AE15" s="258" t="s">
        <v>100</v>
      </c>
      <c r="AF15" s="258"/>
      <c r="AG15" s="258"/>
      <c r="AH15" s="258" t="s">
        <v>100</v>
      </c>
      <c r="AI15" s="258" t="s">
        <v>100</v>
      </c>
      <c r="AJ15" s="258" t="s">
        <v>100</v>
      </c>
      <c r="AK15" s="258" t="s">
        <v>100</v>
      </c>
      <c r="AL15" s="258"/>
      <c r="AM15" s="194"/>
      <c r="AN15" s="195"/>
      <c r="AO15" s="196"/>
      <c r="AP15" s="196"/>
      <c r="AQ15" s="196"/>
      <c r="AR15" s="196"/>
      <c r="AS15" s="196"/>
      <c r="AT15" s="196"/>
      <c r="AU15" s="196"/>
      <c r="BC15" s="174"/>
    </row>
    <row r="16" spans="1:57" ht="14.25" customHeight="1" thickBot="1" x14ac:dyDescent="0.25">
      <c r="A16" s="198" t="s">
        <v>19</v>
      </c>
      <c r="B16" s="13" t="str">
        <f>IF(LEN(C16)&gt;0,VLOOKUP($F$6,DATA!$A:$S,2,FALSE),"")</f>
        <v/>
      </c>
      <c r="X16" s="201" t="s">
        <v>95</v>
      </c>
      <c r="Y16" s="312" t="s">
        <v>943</v>
      </c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BA16" s="197"/>
      <c r="BB16" s="197"/>
    </row>
    <row r="17" spans="1:54" s="253" customFormat="1" ht="12" customHeight="1" thickBot="1" x14ac:dyDescent="0.3">
      <c r="A17" s="202" t="s">
        <v>100</v>
      </c>
      <c r="B17" s="164"/>
      <c r="C17" s="165" t="s">
        <v>72</v>
      </c>
      <c r="D17" s="300" t="s">
        <v>131</v>
      </c>
      <c r="E17" s="300"/>
      <c r="F17" s="300"/>
      <c r="G17" s="300"/>
      <c r="H17" s="20"/>
      <c r="I17" s="247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9"/>
      <c r="AK17" s="249"/>
      <c r="AL17" s="250"/>
      <c r="AM17" s="251"/>
      <c r="AN17" s="252"/>
      <c r="AO17" s="252"/>
      <c r="AP17" s="252"/>
      <c r="AS17" s="252"/>
      <c r="AT17" s="252"/>
      <c r="BA17" s="254"/>
      <c r="BB17" s="254"/>
    </row>
    <row r="18" spans="1:54" s="253" customFormat="1" ht="12" customHeight="1" x14ac:dyDescent="0.25">
      <c r="A18" s="202" t="s">
        <v>132</v>
      </c>
      <c r="B18" s="164"/>
      <c r="C18" s="166" t="s">
        <v>68</v>
      </c>
      <c r="D18" s="300" t="s">
        <v>940</v>
      </c>
      <c r="E18" s="300"/>
      <c r="F18" s="300"/>
      <c r="G18" s="300"/>
      <c r="H18" s="20"/>
      <c r="I18" s="255"/>
      <c r="J18" s="303" t="s">
        <v>942</v>
      </c>
      <c r="K18" s="304"/>
      <c r="L18" s="304"/>
      <c r="M18" s="304"/>
      <c r="N18" s="304"/>
      <c r="O18" s="304"/>
      <c r="P18" s="304"/>
      <c r="Q18" s="304"/>
      <c r="R18" s="305"/>
      <c r="S18" s="256"/>
      <c r="T18" s="256"/>
      <c r="U18" s="256"/>
      <c r="V18" s="256"/>
      <c r="W18" s="256"/>
      <c r="X18" s="256"/>
      <c r="Y18" s="256"/>
      <c r="Z18" s="313" t="s">
        <v>941</v>
      </c>
      <c r="AA18" s="314"/>
      <c r="AB18" s="314"/>
      <c r="AC18" s="314"/>
      <c r="AD18" s="314"/>
      <c r="AE18" s="314"/>
      <c r="AF18" s="314"/>
      <c r="AG18" s="314"/>
      <c r="AH18" s="315"/>
      <c r="AI18" s="266"/>
      <c r="AJ18" s="252"/>
      <c r="AK18" s="252"/>
      <c r="AL18" s="262"/>
      <c r="AM18" s="251" t="s">
        <v>20</v>
      </c>
      <c r="AN18" s="252"/>
      <c r="AO18" s="252"/>
      <c r="AP18" s="252"/>
      <c r="AS18" s="252"/>
      <c r="AT18" s="252"/>
      <c r="BA18" s="254"/>
      <c r="BB18" s="254"/>
    </row>
    <row r="19" spans="1:54" s="253" customFormat="1" ht="12" customHeight="1" x14ac:dyDescent="0.25">
      <c r="A19" s="202" t="s">
        <v>134</v>
      </c>
      <c r="B19" s="164"/>
      <c r="C19" s="167" t="s">
        <v>8</v>
      </c>
      <c r="D19" s="300" t="s">
        <v>133</v>
      </c>
      <c r="E19" s="300"/>
      <c r="F19" s="300"/>
      <c r="G19" s="300"/>
      <c r="H19" s="20"/>
      <c r="I19" s="255"/>
      <c r="J19" s="306"/>
      <c r="K19" s="307"/>
      <c r="L19" s="307"/>
      <c r="M19" s="307"/>
      <c r="N19" s="307"/>
      <c r="O19" s="307"/>
      <c r="P19" s="307"/>
      <c r="Q19" s="307"/>
      <c r="R19" s="308"/>
      <c r="S19" s="256"/>
      <c r="T19" s="256"/>
      <c r="U19" s="256"/>
      <c r="V19" s="256"/>
      <c r="W19" s="256"/>
      <c r="X19" s="256"/>
      <c r="Y19" s="256"/>
      <c r="Z19" s="316"/>
      <c r="AA19" s="307"/>
      <c r="AB19" s="307"/>
      <c r="AC19" s="307"/>
      <c r="AD19" s="307"/>
      <c r="AE19" s="307"/>
      <c r="AF19" s="307"/>
      <c r="AG19" s="307"/>
      <c r="AH19" s="317"/>
      <c r="AI19" s="266"/>
      <c r="AJ19" s="252"/>
      <c r="AK19" s="252"/>
      <c r="AL19" s="262"/>
      <c r="AM19" s="251" t="s">
        <v>24</v>
      </c>
      <c r="AN19" s="252"/>
      <c r="AO19" s="252"/>
      <c r="AP19" s="252"/>
      <c r="AS19" s="252"/>
      <c r="AT19" s="252"/>
      <c r="BA19" s="254"/>
      <c r="BB19" s="254"/>
    </row>
    <row r="20" spans="1:54" s="253" customFormat="1" ht="12" customHeight="1" x14ac:dyDescent="0.25">
      <c r="A20" s="202" t="s">
        <v>99</v>
      </c>
      <c r="B20" s="164"/>
      <c r="C20" s="168" t="s">
        <v>6</v>
      </c>
      <c r="D20" s="300" t="s">
        <v>135</v>
      </c>
      <c r="E20" s="300"/>
      <c r="F20" s="300"/>
      <c r="G20" s="300"/>
      <c r="H20" s="20"/>
      <c r="I20" s="255"/>
      <c r="J20" s="306"/>
      <c r="K20" s="307"/>
      <c r="L20" s="307"/>
      <c r="M20" s="307"/>
      <c r="N20" s="307"/>
      <c r="O20" s="307"/>
      <c r="P20" s="307"/>
      <c r="Q20" s="307"/>
      <c r="R20" s="308"/>
      <c r="S20" s="256"/>
      <c r="T20" s="256"/>
      <c r="U20" s="256"/>
      <c r="V20" s="256"/>
      <c r="W20" s="256"/>
      <c r="X20" s="256"/>
      <c r="Y20" s="256"/>
      <c r="Z20" s="316"/>
      <c r="AA20" s="307"/>
      <c r="AB20" s="307"/>
      <c r="AC20" s="307"/>
      <c r="AD20" s="307"/>
      <c r="AE20" s="307"/>
      <c r="AF20" s="307"/>
      <c r="AG20" s="307"/>
      <c r="AH20" s="317"/>
      <c r="AI20" s="266"/>
      <c r="AJ20" s="252"/>
      <c r="AK20" s="252"/>
      <c r="AL20" s="262"/>
      <c r="AM20" s="251" t="s">
        <v>52</v>
      </c>
      <c r="AN20" s="252"/>
      <c r="AO20" s="252"/>
      <c r="AP20" s="252"/>
      <c r="AS20" s="252"/>
      <c r="AT20" s="252"/>
      <c r="BA20" s="254"/>
      <c r="BB20" s="254"/>
    </row>
    <row r="21" spans="1:54" s="253" customFormat="1" ht="12" customHeight="1" x14ac:dyDescent="0.25">
      <c r="A21" s="202" t="s">
        <v>8</v>
      </c>
      <c r="B21" s="164"/>
      <c r="C21" s="169" t="s">
        <v>73</v>
      </c>
      <c r="D21" s="300" t="s">
        <v>156</v>
      </c>
      <c r="E21" s="300"/>
      <c r="F21" s="300"/>
      <c r="G21" s="300"/>
      <c r="H21" s="20"/>
      <c r="I21" s="255"/>
      <c r="J21" s="306"/>
      <c r="K21" s="307"/>
      <c r="L21" s="307"/>
      <c r="M21" s="307"/>
      <c r="N21" s="307"/>
      <c r="O21" s="307"/>
      <c r="P21" s="307"/>
      <c r="Q21" s="307"/>
      <c r="R21" s="308"/>
      <c r="S21" s="256"/>
      <c r="T21" s="263"/>
      <c r="U21" s="256"/>
      <c r="V21" s="256"/>
      <c r="W21" s="256"/>
      <c r="X21" s="256"/>
      <c r="Y21" s="256"/>
      <c r="Z21" s="316"/>
      <c r="AA21" s="307"/>
      <c r="AB21" s="307"/>
      <c r="AC21" s="307"/>
      <c r="AD21" s="307"/>
      <c r="AE21" s="307"/>
      <c r="AF21" s="307"/>
      <c r="AG21" s="307"/>
      <c r="AH21" s="317"/>
      <c r="AI21" s="266"/>
      <c r="AJ21" s="252"/>
      <c r="AK21" s="252"/>
      <c r="AL21" s="257"/>
      <c r="AM21" s="256"/>
      <c r="AN21" s="256"/>
      <c r="AO21" s="256"/>
      <c r="AP21" s="256"/>
      <c r="BA21" s="254"/>
      <c r="BB21" s="254"/>
    </row>
    <row r="22" spans="1:54" s="253" customFormat="1" ht="12" customHeight="1" x14ac:dyDescent="0.25">
      <c r="A22" s="202" t="s">
        <v>97</v>
      </c>
      <c r="B22" s="164"/>
      <c r="C22" s="170"/>
      <c r="D22" s="300" t="s">
        <v>136</v>
      </c>
      <c r="E22" s="300"/>
      <c r="F22" s="300"/>
      <c r="G22" s="300"/>
      <c r="H22" s="20"/>
      <c r="I22" s="255"/>
      <c r="J22" s="306"/>
      <c r="K22" s="307"/>
      <c r="L22" s="307"/>
      <c r="M22" s="307"/>
      <c r="N22" s="307"/>
      <c r="O22" s="307"/>
      <c r="P22" s="307"/>
      <c r="Q22" s="307"/>
      <c r="R22" s="308"/>
      <c r="S22" s="256"/>
      <c r="T22" s="256"/>
      <c r="U22" s="256"/>
      <c r="V22" s="256"/>
      <c r="W22" s="256"/>
      <c r="X22" s="256"/>
      <c r="Y22" s="256"/>
      <c r="Z22" s="316"/>
      <c r="AA22" s="307"/>
      <c r="AB22" s="307"/>
      <c r="AC22" s="307"/>
      <c r="AD22" s="307"/>
      <c r="AE22" s="307"/>
      <c r="AF22" s="307"/>
      <c r="AG22" s="307"/>
      <c r="AH22" s="317"/>
      <c r="AI22" s="266"/>
      <c r="AJ22" s="256"/>
      <c r="AK22" s="256"/>
      <c r="AL22" s="257"/>
      <c r="AM22" s="256"/>
      <c r="AN22" s="256"/>
      <c r="AO22" s="256"/>
      <c r="AP22" s="256"/>
      <c r="BA22" s="254"/>
      <c r="BB22" s="254"/>
    </row>
    <row r="23" spans="1:54" s="253" customFormat="1" ht="12" customHeight="1" x14ac:dyDescent="0.25">
      <c r="A23" s="202" t="s">
        <v>137</v>
      </c>
      <c r="B23" s="164"/>
      <c r="C23" s="170"/>
      <c r="D23" s="300" t="s">
        <v>138</v>
      </c>
      <c r="E23" s="300"/>
      <c r="F23" s="300"/>
      <c r="G23" s="300"/>
      <c r="H23" s="20"/>
      <c r="I23" s="255"/>
      <c r="J23" s="306"/>
      <c r="K23" s="307"/>
      <c r="L23" s="307"/>
      <c r="M23" s="307"/>
      <c r="N23" s="307"/>
      <c r="O23" s="307"/>
      <c r="P23" s="307"/>
      <c r="Q23" s="307"/>
      <c r="R23" s="308"/>
      <c r="S23" s="256"/>
      <c r="T23" s="256"/>
      <c r="U23" s="256"/>
      <c r="V23" s="256"/>
      <c r="W23" s="256"/>
      <c r="X23" s="256"/>
      <c r="Y23" s="256"/>
      <c r="Z23" s="316"/>
      <c r="AA23" s="307"/>
      <c r="AB23" s="307"/>
      <c r="AC23" s="307"/>
      <c r="AD23" s="307"/>
      <c r="AE23" s="307"/>
      <c r="AF23" s="307"/>
      <c r="AG23" s="307"/>
      <c r="AH23" s="317"/>
      <c r="AI23" s="266"/>
      <c r="AJ23" s="256"/>
      <c r="AK23" s="256"/>
      <c r="AL23" s="257"/>
      <c r="AM23" s="256"/>
      <c r="AN23" s="256"/>
      <c r="AO23" s="256"/>
      <c r="AP23" s="256"/>
      <c r="BA23" s="254"/>
      <c r="BB23" s="254"/>
    </row>
    <row r="24" spans="1:54" s="253" customFormat="1" ht="12" customHeight="1" x14ac:dyDescent="0.25">
      <c r="A24" s="202" t="s">
        <v>139</v>
      </c>
      <c r="B24" s="170"/>
      <c r="C24" s="170"/>
      <c r="D24" s="300" t="s">
        <v>140</v>
      </c>
      <c r="E24" s="300"/>
      <c r="F24" s="300"/>
      <c r="G24" s="300"/>
      <c r="H24" s="20"/>
      <c r="I24" s="255"/>
      <c r="J24" s="306"/>
      <c r="K24" s="307"/>
      <c r="L24" s="307"/>
      <c r="M24" s="307"/>
      <c r="N24" s="307"/>
      <c r="O24" s="307"/>
      <c r="P24" s="307"/>
      <c r="Q24" s="307"/>
      <c r="R24" s="308"/>
      <c r="S24" s="256"/>
      <c r="T24" s="256"/>
      <c r="U24" s="256"/>
      <c r="V24" s="256"/>
      <c r="W24" s="256"/>
      <c r="X24" s="256"/>
      <c r="Y24" s="256"/>
      <c r="Z24" s="316"/>
      <c r="AA24" s="307"/>
      <c r="AB24" s="307"/>
      <c r="AC24" s="307"/>
      <c r="AD24" s="307"/>
      <c r="AE24" s="307"/>
      <c r="AF24" s="307"/>
      <c r="AG24" s="307"/>
      <c r="AH24" s="317"/>
      <c r="AI24" s="266"/>
      <c r="AJ24" s="256"/>
      <c r="AK24" s="256"/>
      <c r="AL24" s="257"/>
      <c r="AM24" s="256"/>
      <c r="AN24" s="256"/>
      <c r="AO24" s="256"/>
      <c r="AP24" s="256"/>
      <c r="BA24" s="254"/>
      <c r="BB24" s="254"/>
    </row>
    <row r="25" spans="1:54" s="253" customFormat="1" ht="12" customHeight="1" thickBot="1" x14ac:dyDescent="0.3">
      <c r="A25" s="202" t="s">
        <v>98</v>
      </c>
      <c r="B25" s="170"/>
      <c r="C25" s="170"/>
      <c r="D25" s="300" t="s">
        <v>141</v>
      </c>
      <c r="E25" s="300"/>
      <c r="F25" s="300"/>
      <c r="G25" s="300"/>
      <c r="H25" s="20"/>
      <c r="I25" s="255"/>
      <c r="J25" s="309"/>
      <c r="K25" s="310"/>
      <c r="L25" s="310"/>
      <c r="M25" s="310"/>
      <c r="N25" s="310"/>
      <c r="O25" s="310"/>
      <c r="P25" s="310"/>
      <c r="Q25" s="310"/>
      <c r="R25" s="311"/>
      <c r="S25" s="256"/>
      <c r="T25" s="256"/>
      <c r="U25" s="256"/>
      <c r="V25" s="256"/>
      <c r="W25" s="256"/>
      <c r="X25" s="256"/>
      <c r="Y25" s="256"/>
      <c r="Z25" s="318"/>
      <c r="AA25" s="319"/>
      <c r="AB25" s="319"/>
      <c r="AC25" s="319"/>
      <c r="AD25" s="319"/>
      <c r="AE25" s="319"/>
      <c r="AF25" s="319"/>
      <c r="AG25" s="319"/>
      <c r="AH25" s="320"/>
      <c r="AI25" s="266"/>
      <c r="AJ25" s="256"/>
      <c r="AK25" s="256"/>
      <c r="AL25" s="257"/>
      <c r="AM25" s="256"/>
      <c r="AN25" s="256"/>
      <c r="AO25" s="256"/>
      <c r="AP25" s="256"/>
      <c r="BA25" s="254"/>
      <c r="BB25" s="254"/>
    </row>
    <row r="26" spans="1:54" ht="12" customHeight="1" x14ac:dyDescent="0.25">
      <c r="A26" s="202" t="s">
        <v>96</v>
      </c>
      <c r="B26" s="170"/>
      <c r="C26" s="170"/>
      <c r="D26" s="300" t="s">
        <v>142</v>
      </c>
      <c r="E26" s="300"/>
      <c r="F26" s="300"/>
      <c r="G26" s="300"/>
      <c r="I26" s="255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46"/>
      <c r="AB26" s="246"/>
      <c r="AC26" s="246"/>
      <c r="AD26" s="246"/>
      <c r="AE26" s="246"/>
      <c r="AF26" s="246"/>
      <c r="AG26" s="246"/>
      <c r="AH26" s="246"/>
      <c r="AI26" s="256"/>
      <c r="AJ26" s="256"/>
      <c r="AK26" s="256"/>
      <c r="AL26" s="257"/>
      <c r="BA26" s="197"/>
      <c r="BB26" s="197"/>
    </row>
    <row r="27" spans="1:54" ht="12" customHeight="1" thickBot="1" x14ac:dyDescent="0.3">
      <c r="A27" s="205" t="s">
        <v>73</v>
      </c>
      <c r="B27" s="140"/>
      <c r="C27" s="140"/>
      <c r="D27" s="301" t="s">
        <v>158</v>
      </c>
      <c r="E27" s="301"/>
      <c r="F27" s="301"/>
      <c r="G27" s="301"/>
      <c r="H27" s="20" t="s">
        <v>924</v>
      </c>
      <c r="I27" s="259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1"/>
      <c r="BA27" s="197"/>
      <c r="BB27" s="197"/>
    </row>
    <row r="28" spans="1:54" hidden="1" x14ac:dyDescent="0.2">
      <c r="A28" s="139"/>
      <c r="B28" s="139"/>
      <c r="C28" s="139"/>
      <c r="D28" s="139"/>
      <c r="E28" s="139"/>
      <c r="F28" s="206"/>
    </row>
  </sheetData>
  <mergeCells count="40">
    <mergeCell ref="D25:G25"/>
    <mergeCell ref="D27:G27"/>
    <mergeCell ref="I10:AK10"/>
    <mergeCell ref="F10:F12"/>
    <mergeCell ref="D23:G23"/>
    <mergeCell ref="D26:G26"/>
    <mergeCell ref="D24:G24"/>
    <mergeCell ref="J18:R25"/>
    <mergeCell ref="D21:G21"/>
    <mergeCell ref="D22:G22"/>
    <mergeCell ref="D19:G19"/>
    <mergeCell ref="D20:G20"/>
    <mergeCell ref="Y16:AK16"/>
    <mergeCell ref="D17:G17"/>
    <mergeCell ref="D18:G18"/>
    <mergeCell ref="Z18:AH25"/>
    <mergeCell ref="A10:A12"/>
    <mergeCell ref="AG7:AK7"/>
    <mergeCell ref="G5:K5"/>
    <mergeCell ref="E10:E12"/>
    <mergeCell ref="H10:H12"/>
    <mergeCell ref="G10:G12"/>
    <mergeCell ref="AL11:AL12"/>
    <mergeCell ref="C11:C12"/>
    <mergeCell ref="B11:B12"/>
    <mergeCell ref="AM11:AM12"/>
    <mergeCell ref="D10:D12"/>
    <mergeCell ref="E1:AI2"/>
    <mergeCell ref="J7:M7"/>
    <mergeCell ref="J8:M8"/>
    <mergeCell ref="F8:H8"/>
    <mergeCell ref="N7:Z7"/>
    <mergeCell ref="N8:Z8"/>
    <mergeCell ref="A3:AL3"/>
    <mergeCell ref="F6:Z6"/>
    <mergeCell ref="F7:H7"/>
    <mergeCell ref="S5:U5"/>
    <mergeCell ref="Q5:R5"/>
    <mergeCell ref="E4:AJ4"/>
    <mergeCell ref="AC5:AI5"/>
  </mergeCells>
  <conditionalFormatting sqref="I12:AK12">
    <cfRule type="cellIs" dxfId="30" priority="121" operator="equal">
      <formula>"do."</formula>
    </cfRule>
    <cfRule type="cellIs" dxfId="29" priority="124" operator="equal">
      <formula>"D"</formula>
    </cfRule>
    <cfRule type="containsText" dxfId="28" priority="125" operator="containsText" text="S">
      <formula>NOT(ISERROR(SEARCH("S",I12)))</formula>
    </cfRule>
  </conditionalFormatting>
  <conditionalFormatting sqref="I14:AL15">
    <cfRule type="cellIs" dxfId="27" priority="75" operator="equal">
      <formula>"F"</formula>
    </cfRule>
    <cfRule type="cellIs" dxfId="26" priority="76" operator="equal">
      <formula>"P"</formula>
    </cfRule>
    <cfRule type="cellIs" dxfId="25" priority="77" operator="equal">
      <formula>"LS"</formula>
    </cfRule>
    <cfRule type="cellIs" dxfId="24" priority="78" operator="equal">
      <formula>"T"</formula>
    </cfRule>
    <cfRule type="cellIs" dxfId="23" priority="79" operator="equal">
      <formula>"I"</formula>
    </cfRule>
  </conditionalFormatting>
  <conditionalFormatting sqref="N7:Z7 F8:H8">
    <cfRule type="cellIs" dxfId="22" priority="86" operator="equal">
      <formula>0</formula>
    </cfRule>
  </conditionalFormatting>
  <conditionalFormatting sqref="AC5:AI5">
    <cfRule type="cellIs" dxfId="21" priority="80" operator="equal">
      <formula>0</formula>
    </cfRule>
  </conditionalFormatting>
  <conditionalFormatting sqref="I13:AL15">
    <cfRule type="cellIs" dxfId="20" priority="374" operator="equal">
      <formula>$C$17</formula>
    </cfRule>
    <cfRule type="cellIs" dxfId="19" priority="375" operator="equal">
      <formula>$C$17</formula>
    </cfRule>
  </conditionalFormatting>
  <conditionalFormatting sqref="AL14:AL15 I13:AK15">
    <cfRule type="cellIs" dxfId="18" priority="398" operator="equal">
      <formula>$C$21</formula>
    </cfRule>
    <cfRule type="cellIs" dxfId="17" priority="399" operator="equal">
      <formula>$C$20</formula>
    </cfRule>
    <cfRule type="cellIs" dxfId="16" priority="400" operator="equal">
      <formula>$C$19</formula>
    </cfRule>
    <cfRule type="cellIs" dxfId="15" priority="401" operator="equal">
      <formula>$C$18</formula>
    </cfRule>
    <cfRule type="cellIs" dxfId="14" priority="402" operator="equal">
      <formula>$I$12="S"</formula>
    </cfRule>
    <cfRule type="cellIs" dxfId="13" priority="403" operator="equal">
      <formula>$G$18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3:C15 C16:D16" xr:uid="{00000000-0002-0000-0100-000001000000}">
      <formula1>$B$185:$B$196</formula1>
    </dataValidation>
    <dataValidation type="list" allowBlank="1" showInputMessage="1" showErrorMessage="1" sqref="AC5" xr:uid="{00000000-0002-0000-0100-000002000000}">
      <formula1>$BE$2:$BE$5</formula1>
    </dataValidation>
    <dataValidation type="list" allowBlank="1" showInputMessage="1" sqref="F14:F15" xr:uid="{00000000-0002-0000-0100-000003000000}">
      <formula1>$BC$2:$BC$15</formula1>
    </dataValidation>
    <dataValidation type="list" allowBlank="1" showInputMessage="1" showErrorMessage="1" sqref="G14:G15" xr:uid="{00000000-0002-0000-0100-000004000000}">
      <formula1>$BD$2:$BD$6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AL13 I13:AK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C28:D574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69"/>
  <sheetViews>
    <sheetView view="pageBreakPreview" zoomScale="80" zoomScaleNormal="100" zoomScaleSheetLayoutView="80" workbookViewId="0">
      <pane ySplit="12" topLeftCell="A13" activePane="bottomLeft" state="frozen"/>
      <selection pane="bottomLeft" activeCell="AB135" sqref="AB135"/>
    </sheetView>
  </sheetViews>
  <sheetFormatPr baseColWidth="10" defaultColWidth="0" defaultRowHeight="12.75" x14ac:dyDescent="0.2"/>
  <cols>
    <col min="1" max="1" width="4" style="20" bestFit="1" customWidth="1"/>
    <col min="2" max="2" width="8.28515625" style="20" hidden="1" customWidth="1"/>
    <col min="3" max="3" width="4.28515625" style="20" hidden="1" customWidth="1"/>
    <col min="4" max="4" width="11" style="20" customWidth="1"/>
    <col min="5" max="5" width="39.42578125" style="20" customWidth="1"/>
    <col min="6" max="6" width="14.28515625" style="222" customWidth="1"/>
    <col min="7" max="7" width="10.5703125" style="20" customWidth="1"/>
    <col min="8" max="8" width="9.7109375" style="20" customWidth="1"/>
    <col min="9" max="9" width="2.28515625" style="20" customWidth="1"/>
    <col min="10" max="10" width="13.85546875" style="20" customWidth="1"/>
    <col min="11" max="11" width="2" style="20" customWidth="1"/>
    <col min="12" max="12" width="8" style="20" customWidth="1"/>
    <col min="13" max="13" width="8.28515625" style="20" customWidth="1"/>
    <col min="14" max="14" width="6.5703125" style="20" customWidth="1"/>
    <col min="15" max="15" width="2.5703125" style="20" customWidth="1"/>
    <col min="16" max="16" width="14.140625" style="20" customWidth="1"/>
    <col min="17" max="17" width="2.28515625" style="20" customWidth="1"/>
    <col min="18" max="18" width="9.42578125" style="20" customWidth="1"/>
    <col min="19" max="19" width="2.140625" style="20" customWidth="1"/>
    <col min="20" max="21" width="10.7109375" style="20" customWidth="1"/>
    <col min="22" max="22" width="2" style="20" customWidth="1"/>
    <col min="23" max="23" width="8.85546875" style="20" customWidth="1"/>
    <col min="24" max="24" width="11.140625" style="20" customWidth="1"/>
    <col min="25" max="25" width="2.28515625" style="20" customWidth="1"/>
    <col min="26" max="26" width="11.28515625" style="20" customWidth="1"/>
    <col min="27" max="27" width="1.85546875" style="20" customWidth="1"/>
    <col min="28" max="35" width="3.7109375" style="20" customWidth="1"/>
    <col min="36" max="36" width="13.7109375" style="20" customWidth="1"/>
    <col min="37" max="37" width="4.7109375" style="20" hidden="1" customWidth="1"/>
    <col min="38" max="38" width="6.85546875" style="20" hidden="1" customWidth="1"/>
    <col min="39" max="43" width="0" style="174" hidden="1" customWidth="1"/>
    <col min="44" max="251" width="11.5703125" style="174" hidden="1"/>
    <col min="252" max="252" width="3.28515625" style="174" hidden="1"/>
    <col min="253" max="253" width="30.28515625" style="174" hidden="1"/>
    <col min="254" max="254" width="5" style="174" hidden="1"/>
    <col min="255" max="255" width="5.28515625" style="174" hidden="1"/>
    <col min="256" max="263" width="2.5703125" style="174" hidden="1"/>
    <col min="264" max="264" width="3.5703125" style="174" hidden="1"/>
    <col min="265" max="265" width="3" style="174" hidden="1"/>
    <col min="266" max="266" width="3.42578125" style="174" hidden="1"/>
    <col min="267" max="267" width="3.28515625" style="174" hidden="1"/>
    <col min="268" max="269" width="2.7109375" style="174" hidden="1"/>
    <col min="270" max="270" width="3" style="174" hidden="1"/>
    <col min="271" max="272" width="2.7109375" style="174" hidden="1"/>
    <col min="273" max="273" width="3" style="174" hidden="1"/>
    <col min="274" max="274" width="2.7109375" style="174" hidden="1"/>
    <col min="275" max="275" width="3" style="174" hidden="1"/>
    <col min="276" max="277" width="2.7109375" style="174" hidden="1"/>
    <col min="278" max="279" width="3" style="174" hidden="1"/>
    <col min="280" max="280" width="2.7109375" style="174" hidden="1"/>
    <col min="281" max="281" width="3.42578125" style="174" hidden="1"/>
    <col min="282" max="282" width="2.7109375" style="174" hidden="1"/>
    <col min="283" max="283" width="3" style="174" hidden="1"/>
    <col min="284" max="285" width="3.28515625" style="174" hidden="1"/>
    <col min="286" max="286" width="2.7109375" style="174" hidden="1"/>
    <col min="287" max="287" width="6.5703125" style="174" hidden="1"/>
    <col min="288" max="288" width="20" style="174" hidden="1"/>
    <col min="289" max="507" width="11.5703125" style="174" hidden="1"/>
    <col min="508" max="508" width="3.28515625" style="174" hidden="1"/>
    <col min="509" max="509" width="30.28515625" style="174" hidden="1"/>
    <col min="510" max="510" width="5" style="174" hidden="1"/>
    <col min="511" max="511" width="5.28515625" style="174" hidden="1"/>
    <col min="512" max="519" width="2.5703125" style="174" hidden="1"/>
    <col min="520" max="520" width="3.5703125" style="174" hidden="1"/>
    <col min="521" max="521" width="3" style="174" hidden="1"/>
    <col min="522" max="522" width="3.42578125" style="174" hidden="1"/>
    <col min="523" max="523" width="3.28515625" style="174" hidden="1"/>
    <col min="524" max="525" width="2.7109375" style="174" hidden="1"/>
    <col min="526" max="526" width="3" style="174" hidden="1"/>
    <col min="527" max="528" width="2.7109375" style="174" hidden="1"/>
    <col min="529" max="529" width="3" style="174" hidden="1"/>
    <col min="530" max="530" width="2.7109375" style="174" hidden="1"/>
    <col min="531" max="531" width="3" style="174" hidden="1"/>
    <col min="532" max="533" width="2.7109375" style="174" hidden="1"/>
    <col min="534" max="535" width="3" style="174" hidden="1"/>
    <col min="536" max="536" width="2.7109375" style="174" hidden="1"/>
    <col min="537" max="537" width="3.42578125" style="174" hidden="1"/>
    <col min="538" max="538" width="2.7109375" style="174" hidden="1"/>
    <col min="539" max="539" width="3" style="174" hidden="1"/>
    <col min="540" max="541" width="3.28515625" style="174" hidden="1"/>
    <col min="542" max="542" width="2.7109375" style="174" hidden="1"/>
    <col min="543" max="543" width="6.5703125" style="174" hidden="1"/>
    <col min="544" max="544" width="20" style="174" hidden="1"/>
    <col min="545" max="763" width="11.5703125" style="174" hidden="1"/>
    <col min="764" max="764" width="3.28515625" style="174" hidden="1"/>
    <col min="765" max="765" width="30.28515625" style="174" hidden="1"/>
    <col min="766" max="766" width="5" style="174" hidden="1"/>
    <col min="767" max="767" width="5.28515625" style="174" hidden="1"/>
    <col min="768" max="775" width="2.5703125" style="174" hidden="1"/>
    <col min="776" max="776" width="3.5703125" style="174" hidden="1"/>
    <col min="777" max="777" width="3" style="174" hidden="1"/>
    <col min="778" max="778" width="3.42578125" style="174" hidden="1"/>
    <col min="779" max="779" width="3.28515625" style="174" hidden="1"/>
    <col min="780" max="781" width="2.7109375" style="174" hidden="1"/>
    <col min="782" max="782" width="3" style="174" hidden="1"/>
    <col min="783" max="784" width="2.7109375" style="174" hidden="1"/>
    <col min="785" max="785" width="3" style="174" hidden="1"/>
    <col min="786" max="786" width="2.7109375" style="174" hidden="1"/>
    <col min="787" max="787" width="3" style="174" hidden="1"/>
    <col min="788" max="789" width="2.7109375" style="174" hidden="1"/>
    <col min="790" max="791" width="3" style="174" hidden="1"/>
    <col min="792" max="792" width="2.7109375" style="174" hidden="1"/>
    <col min="793" max="793" width="3.42578125" style="174" hidden="1"/>
    <col min="794" max="794" width="2.7109375" style="174" hidden="1"/>
    <col min="795" max="795" width="3" style="174" hidden="1"/>
    <col min="796" max="797" width="3.28515625" style="174" hidden="1"/>
    <col min="798" max="798" width="2.7109375" style="174" hidden="1"/>
    <col min="799" max="799" width="6.5703125" style="174" hidden="1"/>
    <col min="800" max="800" width="20" style="174" hidden="1"/>
    <col min="801" max="1019" width="11.5703125" style="174" hidden="1"/>
    <col min="1020" max="1020" width="3.28515625" style="174" hidden="1"/>
    <col min="1021" max="1021" width="30.28515625" style="174" hidden="1"/>
    <col min="1022" max="1022" width="5" style="174" hidden="1"/>
    <col min="1023" max="1023" width="5.28515625" style="174" hidden="1"/>
    <col min="1024" max="1031" width="2.5703125" style="174" hidden="1"/>
    <col min="1032" max="1032" width="3.5703125" style="174" hidden="1"/>
    <col min="1033" max="1033" width="3" style="174" hidden="1"/>
    <col min="1034" max="1034" width="3.42578125" style="174" hidden="1"/>
    <col min="1035" max="1035" width="3.28515625" style="174" hidden="1"/>
    <col min="1036" max="1037" width="2.7109375" style="174" hidden="1"/>
    <col min="1038" max="1038" width="3" style="174" hidden="1"/>
    <col min="1039" max="1040" width="2.7109375" style="174" hidden="1"/>
    <col min="1041" max="1041" width="3" style="174" hidden="1"/>
    <col min="1042" max="1042" width="2.7109375" style="174" hidden="1"/>
    <col min="1043" max="1043" width="3" style="174" hidden="1"/>
    <col min="1044" max="1045" width="2.7109375" style="174" hidden="1"/>
    <col min="1046" max="1047" width="3" style="174" hidden="1"/>
    <col min="1048" max="1048" width="2.7109375" style="174" hidden="1"/>
    <col min="1049" max="1049" width="3.42578125" style="174" hidden="1"/>
    <col min="1050" max="1050" width="2.7109375" style="174" hidden="1"/>
    <col min="1051" max="1051" width="3" style="174" hidden="1"/>
    <col min="1052" max="1053" width="3.28515625" style="174" hidden="1"/>
    <col min="1054" max="1054" width="2.7109375" style="174" hidden="1"/>
    <col min="1055" max="1055" width="6.5703125" style="174" hidden="1"/>
    <col min="1056" max="1056" width="20" style="174" hidden="1"/>
    <col min="1057" max="1275" width="11.5703125" style="174" hidden="1"/>
    <col min="1276" max="1276" width="3.28515625" style="174" hidden="1"/>
    <col min="1277" max="1277" width="30.28515625" style="174" hidden="1"/>
    <col min="1278" max="1278" width="5" style="174" hidden="1"/>
    <col min="1279" max="1279" width="5.28515625" style="174" hidden="1"/>
    <col min="1280" max="1287" width="2.5703125" style="174" hidden="1"/>
    <col min="1288" max="1288" width="3.5703125" style="174" hidden="1"/>
    <col min="1289" max="1289" width="3" style="174" hidden="1"/>
    <col min="1290" max="1290" width="3.42578125" style="174" hidden="1"/>
    <col min="1291" max="1291" width="3.28515625" style="174" hidden="1"/>
    <col min="1292" max="1293" width="2.7109375" style="174" hidden="1"/>
    <col min="1294" max="1294" width="3" style="174" hidden="1"/>
    <col min="1295" max="1296" width="2.7109375" style="174" hidden="1"/>
    <col min="1297" max="1297" width="3" style="174" hidden="1"/>
    <col min="1298" max="1298" width="2.7109375" style="174" hidden="1"/>
    <col min="1299" max="1299" width="3" style="174" hidden="1"/>
    <col min="1300" max="1301" width="2.7109375" style="174" hidden="1"/>
    <col min="1302" max="1303" width="3" style="174" hidden="1"/>
    <col min="1304" max="1304" width="2.7109375" style="174" hidden="1"/>
    <col min="1305" max="1305" width="3.42578125" style="174" hidden="1"/>
    <col min="1306" max="1306" width="2.7109375" style="174" hidden="1"/>
    <col min="1307" max="1307" width="3" style="174" hidden="1"/>
    <col min="1308" max="1309" width="3.28515625" style="174" hidden="1"/>
    <col min="1310" max="1310" width="2.7109375" style="174" hidden="1"/>
    <col min="1311" max="1311" width="6.5703125" style="174" hidden="1"/>
    <col min="1312" max="1312" width="20" style="174" hidden="1"/>
    <col min="1313" max="1531" width="11.5703125" style="174" hidden="1"/>
    <col min="1532" max="1532" width="3.28515625" style="174" hidden="1"/>
    <col min="1533" max="1533" width="30.28515625" style="174" hidden="1"/>
    <col min="1534" max="1534" width="5" style="174" hidden="1"/>
    <col min="1535" max="1535" width="5.28515625" style="174" hidden="1"/>
    <col min="1536" max="1543" width="2.5703125" style="174" hidden="1"/>
    <col min="1544" max="1544" width="3.5703125" style="174" hidden="1"/>
    <col min="1545" max="1545" width="3" style="174" hidden="1"/>
    <col min="1546" max="1546" width="3.42578125" style="174" hidden="1"/>
    <col min="1547" max="1547" width="3.28515625" style="174" hidden="1"/>
    <col min="1548" max="1549" width="2.7109375" style="174" hidden="1"/>
    <col min="1550" max="1550" width="3" style="174" hidden="1"/>
    <col min="1551" max="1552" width="2.7109375" style="174" hidden="1"/>
    <col min="1553" max="1553" width="3" style="174" hidden="1"/>
    <col min="1554" max="1554" width="2.7109375" style="174" hidden="1"/>
    <col min="1555" max="1555" width="3" style="174" hidden="1"/>
    <col min="1556" max="1557" width="2.7109375" style="174" hidden="1"/>
    <col min="1558" max="1559" width="3" style="174" hidden="1"/>
    <col min="1560" max="1560" width="2.7109375" style="174" hidden="1"/>
    <col min="1561" max="1561" width="3.42578125" style="174" hidden="1"/>
    <col min="1562" max="1562" width="2.7109375" style="174" hidden="1"/>
    <col min="1563" max="1563" width="3" style="174" hidden="1"/>
    <col min="1564" max="1565" width="3.28515625" style="174" hidden="1"/>
    <col min="1566" max="1566" width="2.7109375" style="174" hidden="1"/>
    <col min="1567" max="1567" width="6.5703125" style="174" hidden="1"/>
    <col min="1568" max="1568" width="20" style="174" hidden="1"/>
    <col min="1569" max="1787" width="11.5703125" style="174" hidden="1"/>
    <col min="1788" max="1788" width="3.28515625" style="174" hidden="1"/>
    <col min="1789" max="1789" width="30.28515625" style="174" hidden="1"/>
    <col min="1790" max="1790" width="5" style="174" hidden="1"/>
    <col min="1791" max="1791" width="5.28515625" style="174" hidden="1"/>
    <col min="1792" max="1799" width="2.5703125" style="174" hidden="1"/>
    <col min="1800" max="1800" width="3.5703125" style="174" hidden="1"/>
    <col min="1801" max="1801" width="3" style="174" hidden="1"/>
    <col min="1802" max="1802" width="3.42578125" style="174" hidden="1"/>
    <col min="1803" max="1803" width="3.28515625" style="174" hidden="1"/>
    <col min="1804" max="1805" width="2.7109375" style="174" hidden="1"/>
    <col min="1806" max="1806" width="3" style="174" hidden="1"/>
    <col min="1807" max="1808" width="2.7109375" style="174" hidden="1"/>
    <col min="1809" max="1809" width="3" style="174" hidden="1"/>
    <col min="1810" max="1810" width="2.7109375" style="174" hidden="1"/>
    <col min="1811" max="1811" width="3" style="174" hidden="1"/>
    <col min="1812" max="1813" width="2.7109375" style="174" hidden="1"/>
    <col min="1814" max="1815" width="3" style="174" hidden="1"/>
    <col min="1816" max="1816" width="2.7109375" style="174" hidden="1"/>
    <col min="1817" max="1817" width="3.42578125" style="174" hidden="1"/>
    <col min="1818" max="1818" width="2.7109375" style="174" hidden="1"/>
    <col min="1819" max="1819" width="3" style="174" hidden="1"/>
    <col min="1820" max="1821" width="3.28515625" style="174" hidden="1"/>
    <col min="1822" max="1822" width="2.7109375" style="174" hidden="1"/>
    <col min="1823" max="1823" width="6.5703125" style="174" hidden="1"/>
    <col min="1824" max="1824" width="20" style="174" hidden="1"/>
    <col min="1825" max="2043" width="11.5703125" style="174" hidden="1"/>
    <col min="2044" max="2044" width="3.28515625" style="174" hidden="1"/>
    <col min="2045" max="2045" width="30.28515625" style="174" hidden="1"/>
    <col min="2046" max="2046" width="5" style="174" hidden="1"/>
    <col min="2047" max="2047" width="5.28515625" style="174" hidden="1"/>
    <col min="2048" max="2055" width="2.5703125" style="174" hidden="1"/>
    <col min="2056" max="2056" width="3.5703125" style="174" hidden="1"/>
    <col min="2057" max="2057" width="3" style="174" hidden="1"/>
    <col min="2058" max="2058" width="3.42578125" style="174" hidden="1"/>
    <col min="2059" max="2059" width="3.28515625" style="174" hidden="1"/>
    <col min="2060" max="2061" width="2.7109375" style="174" hidden="1"/>
    <col min="2062" max="2062" width="3" style="174" hidden="1"/>
    <col min="2063" max="2064" width="2.7109375" style="174" hidden="1"/>
    <col min="2065" max="2065" width="3" style="174" hidden="1"/>
    <col min="2066" max="2066" width="2.7109375" style="174" hidden="1"/>
    <col min="2067" max="2067" width="3" style="174" hidden="1"/>
    <col min="2068" max="2069" width="2.7109375" style="174" hidden="1"/>
    <col min="2070" max="2071" width="3" style="174" hidden="1"/>
    <col min="2072" max="2072" width="2.7109375" style="174" hidden="1"/>
    <col min="2073" max="2073" width="3.42578125" style="174" hidden="1"/>
    <col min="2074" max="2074" width="2.7109375" style="174" hidden="1"/>
    <col min="2075" max="2075" width="3" style="174" hidden="1"/>
    <col min="2076" max="2077" width="3.28515625" style="174" hidden="1"/>
    <col min="2078" max="2078" width="2.7109375" style="174" hidden="1"/>
    <col min="2079" max="2079" width="6.5703125" style="174" hidden="1"/>
    <col min="2080" max="2080" width="20" style="174" hidden="1"/>
    <col min="2081" max="2299" width="11.5703125" style="174" hidden="1"/>
    <col min="2300" max="2300" width="3.28515625" style="174" hidden="1"/>
    <col min="2301" max="2301" width="30.28515625" style="174" hidden="1"/>
    <col min="2302" max="2302" width="5" style="174" hidden="1"/>
    <col min="2303" max="2303" width="5.28515625" style="174" hidden="1"/>
    <col min="2304" max="2311" width="2.5703125" style="174" hidden="1"/>
    <col min="2312" max="2312" width="3.5703125" style="174" hidden="1"/>
    <col min="2313" max="2313" width="3" style="174" hidden="1"/>
    <col min="2314" max="2314" width="3.42578125" style="174" hidden="1"/>
    <col min="2315" max="2315" width="3.28515625" style="174" hidden="1"/>
    <col min="2316" max="2317" width="2.7109375" style="174" hidden="1"/>
    <col min="2318" max="2318" width="3" style="174" hidden="1"/>
    <col min="2319" max="2320" width="2.7109375" style="174" hidden="1"/>
    <col min="2321" max="2321" width="3" style="174" hidden="1"/>
    <col min="2322" max="2322" width="2.7109375" style="174" hidden="1"/>
    <col min="2323" max="2323" width="3" style="174" hidden="1"/>
    <col min="2324" max="2325" width="2.7109375" style="174" hidden="1"/>
    <col min="2326" max="2327" width="3" style="174" hidden="1"/>
    <col min="2328" max="2328" width="2.7109375" style="174" hidden="1"/>
    <col min="2329" max="2329" width="3.42578125" style="174" hidden="1"/>
    <col min="2330" max="2330" width="2.7109375" style="174" hidden="1"/>
    <col min="2331" max="2331" width="3" style="174" hidden="1"/>
    <col min="2332" max="2333" width="3.28515625" style="174" hidden="1"/>
    <col min="2334" max="2334" width="2.7109375" style="174" hidden="1"/>
    <col min="2335" max="2335" width="6.5703125" style="174" hidden="1"/>
    <col min="2336" max="2336" width="20" style="174" hidden="1"/>
    <col min="2337" max="2555" width="11.5703125" style="174" hidden="1"/>
    <col min="2556" max="2556" width="3.28515625" style="174" hidden="1"/>
    <col min="2557" max="2557" width="30.28515625" style="174" hidden="1"/>
    <col min="2558" max="2558" width="5" style="174" hidden="1"/>
    <col min="2559" max="2559" width="5.28515625" style="174" hidden="1"/>
    <col min="2560" max="2567" width="2.5703125" style="174" hidden="1"/>
    <col min="2568" max="2568" width="3.5703125" style="174" hidden="1"/>
    <col min="2569" max="2569" width="3" style="174" hidden="1"/>
    <col min="2570" max="2570" width="3.42578125" style="174" hidden="1"/>
    <col min="2571" max="2571" width="3.28515625" style="174" hidden="1"/>
    <col min="2572" max="2573" width="2.7109375" style="174" hidden="1"/>
    <col min="2574" max="2574" width="3" style="174" hidden="1"/>
    <col min="2575" max="2576" width="2.7109375" style="174" hidden="1"/>
    <col min="2577" max="2577" width="3" style="174" hidden="1"/>
    <col min="2578" max="2578" width="2.7109375" style="174" hidden="1"/>
    <col min="2579" max="2579" width="3" style="174" hidden="1"/>
    <col min="2580" max="2581" width="2.7109375" style="174" hidden="1"/>
    <col min="2582" max="2583" width="3" style="174" hidden="1"/>
    <col min="2584" max="2584" width="2.7109375" style="174" hidden="1"/>
    <col min="2585" max="2585" width="3.42578125" style="174" hidden="1"/>
    <col min="2586" max="2586" width="2.7109375" style="174" hidden="1"/>
    <col min="2587" max="2587" width="3" style="174" hidden="1"/>
    <col min="2588" max="2589" width="3.28515625" style="174" hidden="1"/>
    <col min="2590" max="2590" width="2.7109375" style="174" hidden="1"/>
    <col min="2591" max="2591" width="6.5703125" style="174" hidden="1"/>
    <col min="2592" max="2592" width="20" style="174" hidden="1"/>
    <col min="2593" max="2811" width="11.5703125" style="174" hidden="1"/>
    <col min="2812" max="2812" width="3.28515625" style="174" hidden="1"/>
    <col min="2813" max="2813" width="30.28515625" style="174" hidden="1"/>
    <col min="2814" max="2814" width="5" style="174" hidden="1"/>
    <col min="2815" max="2815" width="5.28515625" style="174" hidden="1"/>
    <col min="2816" max="2823" width="2.5703125" style="174" hidden="1"/>
    <col min="2824" max="2824" width="3.5703125" style="174" hidden="1"/>
    <col min="2825" max="2825" width="3" style="174" hidden="1"/>
    <col min="2826" max="2826" width="3.42578125" style="174" hidden="1"/>
    <col min="2827" max="2827" width="3.28515625" style="174" hidden="1"/>
    <col min="2828" max="2829" width="2.7109375" style="174" hidden="1"/>
    <col min="2830" max="2830" width="3" style="174" hidden="1"/>
    <col min="2831" max="2832" width="2.7109375" style="174" hidden="1"/>
    <col min="2833" max="2833" width="3" style="174" hidden="1"/>
    <col min="2834" max="2834" width="2.7109375" style="174" hidden="1"/>
    <col min="2835" max="2835" width="3" style="174" hidden="1"/>
    <col min="2836" max="2837" width="2.7109375" style="174" hidden="1"/>
    <col min="2838" max="2839" width="3" style="174" hidden="1"/>
    <col min="2840" max="2840" width="2.7109375" style="174" hidden="1"/>
    <col min="2841" max="2841" width="3.42578125" style="174" hidden="1"/>
    <col min="2842" max="2842" width="2.7109375" style="174" hidden="1"/>
    <col min="2843" max="2843" width="3" style="174" hidden="1"/>
    <col min="2844" max="2845" width="3.28515625" style="174" hidden="1"/>
    <col min="2846" max="2846" width="2.7109375" style="174" hidden="1"/>
    <col min="2847" max="2847" width="6.5703125" style="174" hidden="1"/>
    <col min="2848" max="2848" width="20" style="174" hidden="1"/>
    <col min="2849" max="3067" width="11.5703125" style="174" hidden="1"/>
    <col min="3068" max="3068" width="3.28515625" style="174" hidden="1"/>
    <col min="3069" max="3069" width="30.28515625" style="174" hidden="1"/>
    <col min="3070" max="3070" width="5" style="174" hidden="1"/>
    <col min="3071" max="3071" width="5.28515625" style="174" hidden="1"/>
    <col min="3072" max="3079" width="2.5703125" style="174" hidden="1"/>
    <col min="3080" max="3080" width="3.5703125" style="174" hidden="1"/>
    <col min="3081" max="3081" width="3" style="174" hidden="1"/>
    <col min="3082" max="3082" width="3.42578125" style="174" hidden="1"/>
    <col min="3083" max="3083" width="3.28515625" style="174" hidden="1"/>
    <col min="3084" max="3085" width="2.7109375" style="174" hidden="1"/>
    <col min="3086" max="3086" width="3" style="174" hidden="1"/>
    <col min="3087" max="3088" width="2.7109375" style="174" hidden="1"/>
    <col min="3089" max="3089" width="3" style="174" hidden="1"/>
    <col min="3090" max="3090" width="2.7109375" style="174" hidden="1"/>
    <col min="3091" max="3091" width="3" style="174" hidden="1"/>
    <col min="3092" max="3093" width="2.7109375" style="174" hidden="1"/>
    <col min="3094" max="3095" width="3" style="174" hidden="1"/>
    <col min="3096" max="3096" width="2.7109375" style="174" hidden="1"/>
    <col min="3097" max="3097" width="3.42578125" style="174" hidden="1"/>
    <col min="3098" max="3098" width="2.7109375" style="174" hidden="1"/>
    <col min="3099" max="3099" width="3" style="174" hidden="1"/>
    <col min="3100" max="3101" width="3.28515625" style="174" hidden="1"/>
    <col min="3102" max="3102" width="2.7109375" style="174" hidden="1"/>
    <col min="3103" max="3103" width="6.5703125" style="174" hidden="1"/>
    <col min="3104" max="3104" width="20" style="174" hidden="1"/>
    <col min="3105" max="3323" width="11.5703125" style="174" hidden="1"/>
    <col min="3324" max="3324" width="3.28515625" style="174" hidden="1"/>
    <col min="3325" max="3325" width="30.28515625" style="174" hidden="1"/>
    <col min="3326" max="3326" width="5" style="174" hidden="1"/>
    <col min="3327" max="3327" width="5.28515625" style="174" hidden="1"/>
    <col min="3328" max="3335" width="2.5703125" style="174" hidden="1"/>
    <col min="3336" max="3336" width="3.5703125" style="174" hidden="1"/>
    <col min="3337" max="3337" width="3" style="174" hidden="1"/>
    <col min="3338" max="3338" width="3.42578125" style="174" hidden="1"/>
    <col min="3339" max="3339" width="3.28515625" style="174" hidden="1"/>
    <col min="3340" max="3341" width="2.7109375" style="174" hidden="1"/>
    <col min="3342" max="3342" width="3" style="174" hidden="1"/>
    <col min="3343" max="3344" width="2.7109375" style="174" hidden="1"/>
    <col min="3345" max="3345" width="3" style="174" hidden="1"/>
    <col min="3346" max="3346" width="2.7109375" style="174" hidden="1"/>
    <col min="3347" max="3347" width="3" style="174" hidden="1"/>
    <col min="3348" max="3349" width="2.7109375" style="174" hidden="1"/>
    <col min="3350" max="3351" width="3" style="174" hidden="1"/>
    <col min="3352" max="3352" width="2.7109375" style="174" hidden="1"/>
    <col min="3353" max="3353" width="3.42578125" style="174" hidden="1"/>
    <col min="3354" max="3354" width="2.7109375" style="174" hidden="1"/>
    <col min="3355" max="3355" width="3" style="174" hidden="1"/>
    <col min="3356" max="3357" width="3.28515625" style="174" hidden="1"/>
    <col min="3358" max="3358" width="2.7109375" style="174" hidden="1"/>
    <col min="3359" max="3359" width="6.5703125" style="174" hidden="1"/>
    <col min="3360" max="3360" width="20" style="174" hidden="1"/>
    <col min="3361" max="3579" width="11.5703125" style="174" hidden="1"/>
    <col min="3580" max="3580" width="3.28515625" style="174" hidden="1"/>
    <col min="3581" max="3581" width="30.28515625" style="174" hidden="1"/>
    <col min="3582" max="3582" width="5" style="174" hidden="1"/>
    <col min="3583" max="3583" width="5.28515625" style="174" hidden="1"/>
    <col min="3584" max="3591" width="2.5703125" style="174" hidden="1"/>
    <col min="3592" max="3592" width="3.5703125" style="174" hidden="1"/>
    <col min="3593" max="3593" width="3" style="174" hidden="1"/>
    <col min="3594" max="3594" width="3.42578125" style="174" hidden="1"/>
    <col min="3595" max="3595" width="3.28515625" style="174" hidden="1"/>
    <col min="3596" max="3597" width="2.7109375" style="174" hidden="1"/>
    <col min="3598" max="3598" width="3" style="174" hidden="1"/>
    <col min="3599" max="3600" width="2.7109375" style="174" hidden="1"/>
    <col min="3601" max="3601" width="3" style="174" hidden="1"/>
    <col min="3602" max="3602" width="2.7109375" style="174" hidden="1"/>
    <col min="3603" max="3603" width="3" style="174" hidden="1"/>
    <col min="3604" max="3605" width="2.7109375" style="174" hidden="1"/>
    <col min="3606" max="3607" width="3" style="174" hidden="1"/>
    <col min="3608" max="3608" width="2.7109375" style="174" hidden="1"/>
    <col min="3609" max="3609" width="3.42578125" style="174" hidden="1"/>
    <col min="3610" max="3610" width="2.7109375" style="174" hidden="1"/>
    <col min="3611" max="3611" width="3" style="174" hidden="1"/>
    <col min="3612" max="3613" width="3.28515625" style="174" hidden="1"/>
    <col min="3614" max="3614" width="2.7109375" style="174" hidden="1"/>
    <col min="3615" max="3615" width="6.5703125" style="174" hidden="1"/>
    <col min="3616" max="3616" width="20" style="174" hidden="1"/>
    <col min="3617" max="3835" width="11.5703125" style="174" hidden="1"/>
    <col min="3836" max="3836" width="3.28515625" style="174" hidden="1"/>
    <col min="3837" max="3837" width="30.28515625" style="174" hidden="1"/>
    <col min="3838" max="3838" width="5" style="174" hidden="1"/>
    <col min="3839" max="3839" width="5.28515625" style="174" hidden="1"/>
    <col min="3840" max="3847" width="2.5703125" style="174" hidden="1"/>
    <col min="3848" max="3848" width="3.5703125" style="174" hidden="1"/>
    <col min="3849" max="3849" width="3" style="174" hidden="1"/>
    <col min="3850" max="3850" width="3.42578125" style="174" hidden="1"/>
    <col min="3851" max="3851" width="3.28515625" style="174" hidden="1"/>
    <col min="3852" max="3853" width="2.7109375" style="174" hidden="1"/>
    <col min="3854" max="3854" width="3" style="174" hidden="1"/>
    <col min="3855" max="3856" width="2.7109375" style="174" hidden="1"/>
    <col min="3857" max="3857" width="3" style="174" hidden="1"/>
    <col min="3858" max="3858" width="2.7109375" style="174" hidden="1"/>
    <col min="3859" max="3859" width="3" style="174" hidden="1"/>
    <col min="3860" max="3861" width="2.7109375" style="174" hidden="1"/>
    <col min="3862" max="3863" width="3" style="174" hidden="1"/>
    <col min="3864" max="3864" width="2.7109375" style="174" hidden="1"/>
    <col min="3865" max="3865" width="3.42578125" style="174" hidden="1"/>
    <col min="3866" max="3866" width="2.7109375" style="174" hidden="1"/>
    <col min="3867" max="3867" width="3" style="174" hidden="1"/>
    <col min="3868" max="3869" width="3.28515625" style="174" hidden="1"/>
    <col min="3870" max="3870" width="2.7109375" style="174" hidden="1"/>
    <col min="3871" max="3871" width="6.5703125" style="174" hidden="1"/>
    <col min="3872" max="3872" width="20" style="174" hidden="1"/>
    <col min="3873" max="4091" width="11.5703125" style="174" hidden="1"/>
    <col min="4092" max="4092" width="3.28515625" style="174" hidden="1"/>
    <col min="4093" max="4093" width="30.28515625" style="174" hidden="1"/>
    <col min="4094" max="4094" width="5" style="174" hidden="1"/>
    <col min="4095" max="4095" width="5.28515625" style="174" hidden="1"/>
    <col min="4096" max="4103" width="2.5703125" style="174" hidden="1"/>
    <col min="4104" max="4104" width="3.5703125" style="174" hidden="1"/>
    <col min="4105" max="4105" width="3" style="174" hidden="1"/>
    <col min="4106" max="4106" width="3.42578125" style="174" hidden="1"/>
    <col min="4107" max="4107" width="3.28515625" style="174" hidden="1"/>
    <col min="4108" max="4109" width="2.7109375" style="174" hidden="1"/>
    <col min="4110" max="4110" width="3" style="174" hidden="1"/>
    <col min="4111" max="4112" width="2.7109375" style="174" hidden="1"/>
    <col min="4113" max="4113" width="3" style="174" hidden="1"/>
    <col min="4114" max="4114" width="2.7109375" style="174" hidden="1"/>
    <col min="4115" max="4115" width="3" style="174" hidden="1"/>
    <col min="4116" max="4117" width="2.7109375" style="174" hidden="1"/>
    <col min="4118" max="4119" width="3" style="174" hidden="1"/>
    <col min="4120" max="4120" width="2.7109375" style="174" hidden="1"/>
    <col min="4121" max="4121" width="3.42578125" style="174" hidden="1"/>
    <col min="4122" max="4122" width="2.7109375" style="174" hidden="1"/>
    <col min="4123" max="4123" width="3" style="174" hidden="1"/>
    <col min="4124" max="4125" width="3.28515625" style="174" hidden="1"/>
    <col min="4126" max="4126" width="2.7109375" style="174" hidden="1"/>
    <col min="4127" max="4127" width="6.5703125" style="174" hidden="1"/>
    <col min="4128" max="4128" width="20" style="174" hidden="1"/>
    <col min="4129" max="4347" width="11.5703125" style="174" hidden="1"/>
    <col min="4348" max="4348" width="3.28515625" style="174" hidden="1"/>
    <col min="4349" max="4349" width="30.28515625" style="174" hidden="1"/>
    <col min="4350" max="4350" width="5" style="174" hidden="1"/>
    <col min="4351" max="4351" width="5.28515625" style="174" hidden="1"/>
    <col min="4352" max="4359" width="2.5703125" style="174" hidden="1"/>
    <col min="4360" max="4360" width="3.5703125" style="174" hidden="1"/>
    <col min="4361" max="4361" width="3" style="174" hidden="1"/>
    <col min="4362" max="4362" width="3.42578125" style="174" hidden="1"/>
    <col min="4363" max="4363" width="3.28515625" style="174" hidden="1"/>
    <col min="4364" max="4365" width="2.7109375" style="174" hidden="1"/>
    <col min="4366" max="4366" width="3" style="174" hidden="1"/>
    <col min="4367" max="4368" width="2.7109375" style="174" hidden="1"/>
    <col min="4369" max="4369" width="3" style="174" hidden="1"/>
    <col min="4370" max="4370" width="2.7109375" style="174" hidden="1"/>
    <col min="4371" max="4371" width="3" style="174" hidden="1"/>
    <col min="4372" max="4373" width="2.7109375" style="174" hidden="1"/>
    <col min="4374" max="4375" width="3" style="174" hidden="1"/>
    <col min="4376" max="4376" width="2.7109375" style="174" hidden="1"/>
    <col min="4377" max="4377" width="3.42578125" style="174" hidden="1"/>
    <col min="4378" max="4378" width="2.7109375" style="174" hidden="1"/>
    <col min="4379" max="4379" width="3" style="174" hidden="1"/>
    <col min="4380" max="4381" width="3.28515625" style="174" hidden="1"/>
    <col min="4382" max="4382" width="2.7109375" style="174" hidden="1"/>
    <col min="4383" max="4383" width="6.5703125" style="174" hidden="1"/>
    <col min="4384" max="4384" width="20" style="174" hidden="1"/>
    <col min="4385" max="4603" width="11.5703125" style="174" hidden="1"/>
    <col min="4604" max="4604" width="3.28515625" style="174" hidden="1"/>
    <col min="4605" max="4605" width="30.28515625" style="174" hidden="1"/>
    <col min="4606" max="4606" width="5" style="174" hidden="1"/>
    <col min="4607" max="4607" width="5.28515625" style="174" hidden="1"/>
    <col min="4608" max="4615" width="2.5703125" style="174" hidden="1"/>
    <col min="4616" max="4616" width="3.5703125" style="174" hidden="1"/>
    <col min="4617" max="4617" width="3" style="174" hidden="1"/>
    <col min="4618" max="4618" width="3.42578125" style="174" hidden="1"/>
    <col min="4619" max="4619" width="3.28515625" style="174" hidden="1"/>
    <col min="4620" max="4621" width="2.7109375" style="174" hidden="1"/>
    <col min="4622" max="4622" width="3" style="174" hidden="1"/>
    <col min="4623" max="4624" width="2.7109375" style="174" hidden="1"/>
    <col min="4625" max="4625" width="3" style="174" hidden="1"/>
    <col min="4626" max="4626" width="2.7109375" style="174" hidden="1"/>
    <col min="4627" max="4627" width="3" style="174" hidden="1"/>
    <col min="4628" max="4629" width="2.7109375" style="174" hidden="1"/>
    <col min="4630" max="4631" width="3" style="174" hidden="1"/>
    <col min="4632" max="4632" width="2.7109375" style="174" hidden="1"/>
    <col min="4633" max="4633" width="3.42578125" style="174" hidden="1"/>
    <col min="4634" max="4634" width="2.7109375" style="174" hidden="1"/>
    <col min="4635" max="4635" width="3" style="174" hidden="1"/>
    <col min="4636" max="4637" width="3.28515625" style="174" hidden="1"/>
    <col min="4638" max="4638" width="2.7109375" style="174" hidden="1"/>
    <col min="4639" max="4639" width="6.5703125" style="174" hidden="1"/>
    <col min="4640" max="4640" width="20" style="174" hidden="1"/>
    <col min="4641" max="4859" width="11.5703125" style="174" hidden="1"/>
    <col min="4860" max="4860" width="3.28515625" style="174" hidden="1"/>
    <col min="4861" max="4861" width="30.28515625" style="174" hidden="1"/>
    <col min="4862" max="4862" width="5" style="174" hidden="1"/>
    <col min="4863" max="4863" width="5.28515625" style="174" hidden="1"/>
    <col min="4864" max="4871" width="2.5703125" style="174" hidden="1"/>
    <col min="4872" max="4872" width="3.5703125" style="174" hidden="1"/>
    <col min="4873" max="4873" width="3" style="174" hidden="1"/>
    <col min="4874" max="4874" width="3.42578125" style="174" hidden="1"/>
    <col min="4875" max="4875" width="3.28515625" style="174" hidden="1"/>
    <col min="4876" max="4877" width="2.7109375" style="174" hidden="1"/>
    <col min="4878" max="4878" width="3" style="174" hidden="1"/>
    <col min="4879" max="4880" width="2.7109375" style="174" hidden="1"/>
    <col min="4881" max="4881" width="3" style="174" hidden="1"/>
    <col min="4882" max="4882" width="2.7109375" style="174" hidden="1"/>
    <col min="4883" max="4883" width="3" style="174" hidden="1"/>
    <col min="4884" max="4885" width="2.7109375" style="174" hidden="1"/>
    <col min="4886" max="4887" width="3" style="174" hidden="1"/>
    <col min="4888" max="4888" width="2.7109375" style="174" hidden="1"/>
    <col min="4889" max="4889" width="3.42578125" style="174" hidden="1"/>
    <col min="4890" max="4890" width="2.7109375" style="174" hidden="1"/>
    <col min="4891" max="4891" width="3" style="174" hidden="1"/>
    <col min="4892" max="4893" width="3.28515625" style="174" hidden="1"/>
    <col min="4894" max="4894" width="2.7109375" style="174" hidden="1"/>
    <col min="4895" max="4895" width="6.5703125" style="174" hidden="1"/>
    <col min="4896" max="4896" width="20" style="174" hidden="1"/>
    <col min="4897" max="5115" width="11.5703125" style="174" hidden="1"/>
    <col min="5116" max="5116" width="3.28515625" style="174" hidden="1"/>
    <col min="5117" max="5117" width="30.28515625" style="174" hidden="1"/>
    <col min="5118" max="5118" width="5" style="174" hidden="1"/>
    <col min="5119" max="5119" width="5.28515625" style="174" hidden="1"/>
    <col min="5120" max="5127" width="2.5703125" style="174" hidden="1"/>
    <col min="5128" max="5128" width="3.5703125" style="174" hidden="1"/>
    <col min="5129" max="5129" width="3" style="174" hidden="1"/>
    <col min="5130" max="5130" width="3.42578125" style="174" hidden="1"/>
    <col min="5131" max="5131" width="3.28515625" style="174" hidden="1"/>
    <col min="5132" max="5133" width="2.7109375" style="174" hidden="1"/>
    <col min="5134" max="5134" width="3" style="174" hidden="1"/>
    <col min="5135" max="5136" width="2.7109375" style="174" hidden="1"/>
    <col min="5137" max="5137" width="3" style="174" hidden="1"/>
    <col min="5138" max="5138" width="2.7109375" style="174" hidden="1"/>
    <col min="5139" max="5139" width="3" style="174" hidden="1"/>
    <col min="5140" max="5141" width="2.7109375" style="174" hidden="1"/>
    <col min="5142" max="5143" width="3" style="174" hidden="1"/>
    <col min="5144" max="5144" width="2.7109375" style="174" hidden="1"/>
    <col min="5145" max="5145" width="3.42578125" style="174" hidden="1"/>
    <col min="5146" max="5146" width="2.7109375" style="174" hidden="1"/>
    <col min="5147" max="5147" width="3" style="174" hidden="1"/>
    <col min="5148" max="5149" width="3.28515625" style="174" hidden="1"/>
    <col min="5150" max="5150" width="2.7109375" style="174" hidden="1"/>
    <col min="5151" max="5151" width="6.5703125" style="174" hidden="1"/>
    <col min="5152" max="5152" width="20" style="174" hidden="1"/>
    <col min="5153" max="5371" width="11.5703125" style="174" hidden="1"/>
    <col min="5372" max="5372" width="3.28515625" style="174" hidden="1"/>
    <col min="5373" max="5373" width="30.28515625" style="174" hidden="1"/>
    <col min="5374" max="5374" width="5" style="174" hidden="1"/>
    <col min="5375" max="5375" width="5.28515625" style="174" hidden="1"/>
    <col min="5376" max="5383" width="2.5703125" style="174" hidden="1"/>
    <col min="5384" max="5384" width="3.5703125" style="174" hidden="1"/>
    <col min="5385" max="5385" width="3" style="174" hidden="1"/>
    <col min="5386" max="5386" width="3.42578125" style="174" hidden="1"/>
    <col min="5387" max="5387" width="3.28515625" style="174" hidden="1"/>
    <col min="5388" max="5389" width="2.7109375" style="174" hidden="1"/>
    <col min="5390" max="5390" width="3" style="174" hidden="1"/>
    <col min="5391" max="5392" width="2.7109375" style="174" hidden="1"/>
    <col min="5393" max="5393" width="3" style="174" hidden="1"/>
    <col min="5394" max="5394" width="2.7109375" style="174" hidden="1"/>
    <col min="5395" max="5395" width="3" style="174" hidden="1"/>
    <col min="5396" max="5397" width="2.7109375" style="174" hidden="1"/>
    <col min="5398" max="5399" width="3" style="174" hidden="1"/>
    <col min="5400" max="5400" width="2.7109375" style="174" hidden="1"/>
    <col min="5401" max="5401" width="3.42578125" style="174" hidden="1"/>
    <col min="5402" max="5402" width="2.7109375" style="174" hidden="1"/>
    <col min="5403" max="5403" width="3" style="174" hidden="1"/>
    <col min="5404" max="5405" width="3.28515625" style="174" hidden="1"/>
    <col min="5406" max="5406" width="2.7109375" style="174" hidden="1"/>
    <col min="5407" max="5407" width="6.5703125" style="174" hidden="1"/>
    <col min="5408" max="5408" width="20" style="174" hidden="1"/>
    <col min="5409" max="5627" width="11.5703125" style="174" hidden="1"/>
    <col min="5628" max="5628" width="3.28515625" style="174" hidden="1"/>
    <col min="5629" max="5629" width="30.28515625" style="174" hidden="1"/>
    <col min="5630" max="5630" width="5" style="174" hidden="1"/>
    <col min="5631" max="5631" width="5.28515625" style="174" hidden="1"/>
    <col min="5632" max="5639" width="2.5703125" style="174" hidden="1"/>
    <col min="5640" max="5640" width="3.5703125" style="174" hidden="1"/>
    <col min="5641" max="5641" width="3" style="174" hidden="1"/>
    <col min="5642" max="5642" width="3.42578125" style="174" hidden="1"/>
    <col min="5643" max="5643" width="3.28515625" style="174" hidden="1"/>
    <col min="5644" max="5645" width="2.7109375" style="174" hidden="1"/>
    <col min="5646" max="5646" width="3" style="174" hidden="1"/>
    <col min="5647" max="5648" width="2.7109375" style="174" hidden="1"/>
    <col min="5649" max="5649" width="3" style="174" hidden="1"/>
    <col min="5650" max="5650" width="2.7109375" style="174" hidden="1"/>
    <col min="5651" max="5651" width="3" style="174" hidden="1"/>
    <col min="5652" max="5653" width="2.7109375" style="174" hidden="1"/>
    <col min="5654" max="5655" width="3" style="174" hidden="1"/>
    <col min="5656" max="5656" width="2.7109375" style="174" hidden="1"/>
    <col min="5657" max="5657" width="3.42578125" style="174" hidden="1"/>
    <col min="5658" max="5658" width="2.7109375" style="174" hidden="1"/>
    <col min="5659" max="5659" width="3" style="174" hidden="1"/>
    <col min="5660" max="5661" width="3.28515625" style="174" hidden="1"/>
    <col min="5662" max="5662" width="2.7109375" style="174" hidden="1"/>
    <col min="5663" max="5663" width="6.5703125" style="174" hidden="1"/>
    <col min="5664" max="5664" width="20" style="174" hidden="1"/>
    <col min="5665" max="5883" width="11.5703125" style="174" hidden="1"/>
    <col min="5884" max="5884" width="3.28515625" style="174" hidden="1"/>
    <col min="5885" max="5885" width="30.28515625" style="174" hidden="1"/>
    <col min="5886" max="5886" width="5" style="174" hidden="1"/>
    <col min="5887" max="5887" width="5.28515625" style="174" hidden="1"/>
    <col min="5888" max="5895" width="2.5703125" style="174" hidden="1"/>
    <col min="5896" max="5896" width="3.5703125" style="174" hidden="1"/>
    <col min="5897" max="5897" width="3" style="174" hidden="1"/>
    <col min="5898" max="5898" width="3.42578125" style="174" hidden="1"/>
    <col min="5899" max="5899" width="3.28515625" style="174" hidden="1"/>
    <col min="5900" max="5901" width="2.7109375" style="174" hidden="1"/>
    <col min="5902" max="5902" width="3" style="174" hidden="1"/>
    <col min="5903" max="5904" width="2.7109375" style="174" hidden="1"/>
    <col min="5905" max="5905" width="3" style="174" hidden="1"/>
    <col min="5906" max="5906" width="2.7109375" style="174" hidden="1"/>
    <col min="5907" max="5907" width="3" style="174" hidden="1"/>
    <col min="5908" max="5909" width="2.7109375" style="174" hidden="1"/>
    <col min="5910" max="5911" width="3" style="174" hidden="1"/>
    <col min="5912" max="5912" width="2.7109375" style="174" hidden="1"/>
    <col min="5913" max="5913" width="3.42578125" style="174" hidden="1"/>
    <col min="5914" max="5914" width="2.7109375" style="174" hidden="1"/>
    <col min="5915" max="5915" width="3" style="174" hidden="1"/>
    <col min="5916" max="5917" width="3.28515625" style="174" hidden="1"/>
    <col min="5918" max="5918" width="2.7109375" style="174" hidden="1"/>
    <col min="5919" max="5919" width="6.5703125" style="174" hidden="1"/>
    <col min="5920" max="5920" width="20" style="174" hidden="1"/>
    <col min="5921" max="6139" width="11.5703125" style="174" hidden="1"/>
    <col min="6140" max="6140" width="3.28515625" style="174" hidden="1"/>
    <col min="6141" max="6141" width="30.28515625" style="174" hidden="1"/>
    <col min="6142" max="6142" width="5" style="174" hidden="1"/>
    <col min="6143" max="6143" width="5.28515625" style="174" hidden="1"/>
    <col min="6144" max="6151" width="2.5703125" style="174" hidden="1"/>
    <col min="6152" max="6152" width="3.5703125" style="174" hidden="1"/>
    <col min="6153" max="6153" width="3" style="174" hidden="1"/>
    <col min="6154" max="6154" width="3.42578125" style="174" hidden="1"/>
    <col min="6155" max="6155" width="3.28515625" style="174" hidden="1"/>
    <col min="6156" max="6157" width="2.7109375" style="174" hidden="1"/>
    <col min="6158" max="6158" width="3" style="174" hidden="1"/>
    <col min="6159" max="6160" width="2.7109375" style="174" hidden="1"/>
    <col min="6161" max="6161" width="3" style="174" hidden="1"/>
    <col min="6162" max="6162" width="2.7109375" style="174" hidden="1"/>
    <col min="6163" max="6163" width="3" style="174" hidden="1"/>
    <col min="6164" max="6165" width="2.7109375" style="174" hidden="1"/>
    <col min="6166" max="6167" width="3" style="174" hidden="1"/>
    <col min="6168" max="6168" width="2.7109375" style="174" hidden="1"/>
    <col min="6169" max="6169" width="3.42578125" style="174" hidden="1"/>
    <col min="6170" max="6170" width="2.7109375" style="174" hidden="1"/>
    <col min="6171" max="6171" width="3" style="174" hidden="1"/>
    <col min="6172" max="6173" width="3.28515625" style="174" hidden="1"/>
    <col min="6174" max="6174" width="2.7109375" style="174" hidden="1"/>
    <col min="6175" max="6175" width="6.5703125" style="174" hidden="1"/>
    <col min="6176" max="6176" width="20" style="174" hidden="1"/>
    <col min="6177" max="6395" width="11.5703125" style="174" hidden="1"/>
    <col min="6396" max="6396" width="3.28515625" style="174" hidden="1"/>
    <col min="6397" max="6397" width="30.28515625" style="174" hidden="1"/>
    <col min="6398" max="6398" width="5" style="174" hidden="1"/>
    <col min="6399" max="6399" width="5.28515625" style="174" hidden="1"/>
    <col min="6400" max="6407" width="2.5703125" style="174" hidden="1"/>
    <col min="6408" max="6408" width="3.5703125" style="174" hidden="1"/>
    <col min="6409" max="6409" width="3" style="174" hidden="1"/>
    <col min="6410" max="6410" width="3.42578125" style="174" hidden="1"/>
    <col min="6411" max="6411" width="3.28515625" style="174" hidden="1"/>
    <col min="6412" max="6413" width="2.7109375" style="174" hidden="1"/>
    <col min="6414" max="6414" width="3" style="174" hidden="1"/>
    <col min="6415" max="6416" width="2.7109375" style="174" hidden="1"/>
    <col min="6417" max="6417" width="3" style="174" hidden="1"/>
    <col min="6418" max="6418" width="2.7109375" style="174" hidden="1"/>
    <col min="6419" max="6419" width="3" style="174" hidden="1"/>
    <col min="6420" max="6421" width="2.7109375" style="174" hidden="1"/>
    <col min="6422" max="6423" width="3" style="174" hidden="1"/>
    <col min="6424" max="6424" width="2.7109375" style="174" hidden="1"/>
    <col min="6425" max="6425" width="3.42578125" style="174" hidden="1"/>
    <col min="6426" max="6426" width="2.7109375" style="174" hidden="1"/>
    <col min="6427" max="6427" width="3" style="174" hidden="1"/>
    <col min="6428" max="6429" width="3.28515625" style="174" hidden="1"/>
    <col min="6430" max="6430" width="2.7109375" style="174" hidden="1"/>
    <col min="6431" max="6431" width="6.5703125" style="174" hidden="1"/>
    <col min="6432" max="6432" width="20" style="174" hidden="1"/>
    <col min="6433" max="6651" width="11.5703125" style="174" hidden="1"/>
    <col min="6652" max="6652" width="3.28515625" style="174" hidden="1"/>
    <col min="6653" max="6653" width="30.28515625" style="174" hidden="1"/>
    <col min="6654" max="6654" width="5" style="174" hidden="1"/>
    <col min="6655" max="6655" width="5.28515625" style="174" hidden="1"/>
    <col min="6656" max="6663" width="2.5703125" style="174" hidden="1"/>
    <col min="6664" max="6664" width="3.5703125" style="174" hidden="1"/>
    <col min="6665" max="6665" width="3" style="174" hidden="1"/>
    <col min="6666" max="6666" width="3.42578125" style="174" hidden="1"/>
    <col min="6667" max="6667" width="3.28515625" style="174" hidden="1"/>
    <col min="6668" max="6669" width="2.7109375" style="174" hidden="1"/>
    <col min="6670" max="6670" width="3" style="174" hidden="1"/>
    <col min="6671" max="6672" width="2.7109375" style="174" hidden="1"/>
    <col min="6673" max="6673" width="3" style="174" hidden="1"/>
    <col min="6674" max="6674" width="2.7109375" style="174" hidden="1"/>
    <col min="6675" max="6675" width="3" style="174" hidden="1"/>
    <col min="6676" max="6677" width="2.7109375" style="174" hidden="1"/>
    <col min="6678" max="6679" width="3" style="174" hidden="1"/>
    <col min="6680" max="6680" width="2.7109375" style="174" hidden="1"/>
    <col min="6681" max="6681" width="3.42578125" style="174" hidden="1"/>
    <col min="6682" max="6682" width="2.7109375" style="174" hidden="1"/>
    <col min="6683" max="6683" width="3" style="174" hidden="1"/>
    <col min="6684" max="6685" width="3.28515625" style="174" hidden="1"/>
    <col min="6686" max="6686" width="2.7109375" style="174" hidden="1"/>
    <col min="6687" max="6687" width="6.5703125" style="174" hidden="1"/>
    <col min="6688" max="6688" width="20" style="174" hidden="1"/>
    <col min="6689" max="6907" width="11.5703125" style="174" hidden="1"/>
    <col min="6908" max="6908" width="3.28515625" style="174" hidden="1"/>
    <col min="6909" max="6909" width="30.28515625" style="174" hidden="1"/>
    <col min="6910" max="6910" width="5" style="174" hidden="1"/>
    <col min="6911" max="6911" width="5.28515625" style="174" hidden="1"/>
    <col min="6912" max="6919" width="2.5703125" style="174" hidden="1"/>
    <col min="6920" max="6920" width="3.5703125" style="174" hidden="1"/>
    <col min="6921" max="6921" width="3" style="174" hidden="1"/>
    <col min="6922" max="6922" width="3.42578125" style="174" hidden="1"/>
    <col min="6923" max="6923" width="3.28515625" style="174" hidden="1"/>
    <col min="6924" max="6925" width="2.7109375" style="174" hidden="1"/>
    <col min="6926" max="6926" width="3" style="174" hidden="1"/>
    <col min="6927" max="6928" width="2.7109375" style="174" hidden="1"/>
    <col min="6929" max="6929" width="3" style="174" hidden="1"/>
    <col min="6930" max="6930" width="2.7109375" style="174" hidden="1"/>
    <col min="6931" max="6931" width="3" style="174" hidden="1"/>
    <col min="6932" max="6933" width="2.7109375" style="174" hidden="1"/>
    <col min="6934" max="6935" width="3" style="174" hidden="1"/>
    <col min="6936" max="6936" width="2.7109375" style="174" hidden="1"/>
    <col min="6937" max="6937" width="3.42578125" style="174" hidden="1"/>
    <col min="6938" max="6938" width="2.7109375" style="174" hidden="1"/>
    <col min="6939" max="6939" width="3" style="174" hidden="1"/>
    <col min="6940" max="6941" width="3.28515625" style="174" hidden="1"/>
    <col min="6942" max="6942" width="2.7109375" style="174" hidden="1"/>
    <col min="6943" max="6943" width="6.5703125" style="174" hidden="1"/>
    <col min="6944" max="6944" width="20" style="174" hidden="1"/>
    <col min="6945" max="7163" width="11.5703125" style="174" hidden="1"/>
    <col min="7164" max="7164" width="3.28515625" style="174" hidden="1"/>
    <col min="7165" max="7165" width="30.28515625" style="174" hidden="1"/>
    <col min="7166" max="7166" width="5" style="174" hidden="1"/>
    <col min="7167" max="7167" width="5.28515625" style="174" hidden="1"/>
    <col min="7168" max="7175" width="2.5703125" style="174" hidden="1"/>
    <col min="7176" max="7176" width="3.5703125" style="174" hidden="1"/>
    <col min="7177" max="7177" width="3" style="174" hidden="1"/>
    <col min="7178" max="7178" width="3.42578125" style="174" hidden="1"/>
    <col min="7179" max="7179" width="3.28515625" style="174" hidden="1"/>
    <col min="7180" max="7181" width="2.7109375" style="174" hidden="1"/>
    <col min="7182" max="7182" width="3" style="174" hidden="1"/>
    <col min="7183" max="7184" width="2.7109375" style="174" hidden="1"/>
    <col min="7185" max="7185" width="3" style="174" hidden="1"/>
    <col min="7186" max="7186" width="2.7109375" style="174" hidden="1"/>
    <col min="7187" max="7187" width="3" style="174" hidden="1"/>
    <col min="7188" max="7189" width="2.7109375" style="174" hidden="1"/>
    <col min="7190" max="7191" width="3" style="174" hidden="1"/>
    <col min="7192" max="7192" width="2.7109375" style="174" hidden="1"/>
    <col min="7193" max="7193" width="3.42578125" style="174" hidden="1"/>
    <col min="7194" max="7194" width="2.7109375" style="174" hidden="1"/>
    <col min="7195" max="7195" width="3" style="174" hidden="1"/>
    <col min="7196" max="7197" width="3.28515625" style="174" hidden="1"/>
    <col min="7198" max="7198" width="2.7109375" style="174" hidden="1"/>
    <col min="7199" max="7199" width="6.5703125" style="174" hidden="1"/>
    <col min="7200" max="7200" width="20" style="174" hidden="1"/>
    <col min="7201" max="7419" width="11.5703125" style="174" hidden="1"/>
    <col min="7420" max="7420" width="3.28515625" style="174" hidden="1"/>
    <col min="7421" max="7421" width="30.28515625" style="174" hidden="1"/>
    <col min="7422" max="7422" width="5" style="174" hidden="1"/>
    <col min="7423" max="7423" width="5.28515625" style="174" hidden="1"/>
    <col min="7424" max="7431" width="2.5703125" style="174" hidden="1"/>
    <col min="7432" max="7432" width="3.5703125" style="174" hidden="1"/>
    <col min="7433" max="7433" width="3" style="174" hidden="1"/>
    <col min="7434" max="7434" width="3.42578125" style="174" hidden="1"/>
    <col min="7435" max="7435" width="3.28515625" style="174" hidden="1"/>
    <col min="7436" max="7437" width="2.7109375" style="174" hidden="1"/>
    <col min="7438" max="7438" width="3" style="174" hidden="1"/>
    <col min="7439" max="7440" width="2.7109375" style="174" hidden="1"/>
    <col min="7441" max="7441" width="3" style="174" hidden="1"/>
    <col min="7442" max="7442" width="2.7109375" style="174" hidden="1"/>
    <col min="7443" max="7443" width="3" style="174" hidden="1"/>
    <col min="7444" max="7445" width="2.7109375" style="174" hidden="1"/>
    <col min="7446" max="7447" width="3" style="174" hidden="1"/>
    <col min="7448" max="7448" width="2.7109375" style="174" hidden="1"/>
    <col min="7449" max="7449" width="3.42578125" style="174" hidden="1"/>
    <col min="7450" max="7450" width="2.7109375" style="174" hidden="1"/>
    <col min="7451" max="7451" width="3" style="174" hidden="1"/>
    <col min="7452" max="7453" width="3.28515625" style="174" hidden="1"/>
    <col min="7454" max="7454" width="2.7109375" style="174" hidden="1"/>
    <col min="7455" max="7455" width="6.5703125" style="174" hidden="1"/>
    <col min="7456" max="7456" width="20" style="174" hidden="1"/>
    <col min="7457" max="7675" width="11.5703125" style="174" hidden="1"/>
    <col min="7676" max="7676" width="3.28515625" style="174" hidden="1"/>
    <col min="7677" max="7677" width="30.28515625" style="174" hidden="1"/>
    <col min="7678" max="7678" width="5" style="174" hidden="1"/>
    <col min="7679" max="7679" width="5.28515625" style="174" hidden="1"/>
    <col min="7680" max="7687" width="2.5703125" style="174" hidden="1"/>
    <col min="7688" max="7688" width="3.5703125" style="174" hidden="1"/>
    <col min="7689" max="7689" width="3" style="174" hidden="1"/>
    <col min="7690" max="7690" width="3.42578125" style="174" hidden="1"/>
    <col min="7691" max="7691" width="3.28515625" style="174" hidden="1"/>
    <col min="7692" max="7693" width="2.7109375" style="174" hidden="1"/>
    <col min="7694" max="7694" width="3" style="174" hidden="1"/>
    <col min="7695" max="7696" width="2.7109375" style="174" hidden="1"/>
    <col min="7697" max="7697" width="3" style="174" hidden="1"/>
    <col min="7698" max="7698" width="2.7109375" style="174" hidden="1"/>
    <col min="7699" max="7699" width="3" style="174" hidden="1"/>
    <col min="7700" max="7701" width="2.7109375" style="174" hidden="1"/>
    <col min="7702" max="7703" width="3" style="174" hidden="1"/>
    <col min="7704" max="7704" width="2.7109375" style="174" hidden="1"/>
    <col min="7705" max="7705" width="3.42578125" style="174" hidden="1"/>
    <col min="7706" max="7706" width="2.7109375" style="174" hidden="1"/>
    <col min="7707" max="7707" width="3" style="174" hidden="1"/>
    <col min="7708" max="7709" width="3.28515625" style="174" hidden="1"/>
    <col min="7710" max="7710" width="2.7109375" style="174" hidden="1"/>
    <col min="7711" max="7711" width="6.5703125" style="174" hidden="1"/>
    <col min="7712" max="7712" width="20" style="174" hidden="1"/>
    <col min="7713" max="7931" width="11.5703125" style="174" hidden="1"/>
    <col min="7932" max="7932" width="3.28515625" style="174" hidden="1"/>
    <col min="7933" max="7933" width="30.28515625" style="174" hidden="1"/>
    <col min="7934" max="7934" width="5" style="174" hidden="1"/>
    <col min="7935" max="7935" width="5.28515625" style="174" hidden="1"/>
    <col min="7936" max="7943" width="2.5703125" style="174" hidden="1"/>
    <col min="7944" max="7944" width="3.5703125" style="174" hidden="1"/>
    <col min="7945" max="7945" width="3" style="174" hidden="1"/>
    <col min="7946" max="7946" width="3.42578125" style="174" hidden="1"/>
    <col min="7947" max="7947" width="3.28515625" style="174" hidden="1"/>
    <col min="7948" max="7949" width="2.7109375" style="174" hidden="1"/>
    <col min="7950" max="7950" width="3" style="174" hidden="1"/>
    <col min="7951" max="7952" width="2.7109375" style="174" hidden="1"/>
    <col min="7953" max="7953" width="3" style="174" hidden="1"/>
    <col min="7954" max="7954" width="2.7109375" style="174" hidden="1"/>
    <col min="7955" max="7955" width="3" style="174" hidden="1"/>
    <col min="7956" max="7957" width="2.7109375" style="174" hidden="1"/>
    <col min="7958" max="7959" width="3" style="174" hidden="1"/>
    <col min="7960" max="7960" width="2.7109375" style="174" hidden="1"/>
    <col min="7961" max="7961" width="3.42578125" style="174" hidden="1"/>
    <col min="7962" max="7962" width="2.7109375" style="174" hidden="1"/>
    <col min="7963" max="7963" width="3" style="174" hidden="1"/>
    <col min="7964" max="7965" width="3.28515625" style="174" hidden="1"/>
    <col min="7966" max="7966" width="2.7109375" style="174" hidden="1"/>
    <col min="7967" max="7967" width="6.5703125" style="174" hidden="1"/>
    <col min="7968" max="7968" width="20" style="174" hidden="1"/>
    <col min="7969" max="8187" width="11.5703125" style="174" hidden="1"/>
    <col min="8188" max="8188" width="3.28515625" style="174" hidden="1"/>
    <col min="8189" max="8189" width="30.28515625" style="174" hidden="1"/>
    <col min="8190" max="8190" width="5" style="174" hidden="1"/>
    <col min="8191" max="8191" width="5.28515625" style="174" hidden="1"/>
    <col min="8192" max="8199" width="2.5703125" style="174" hidden="1"/>
    <col min="8200" max="8200" width="3.5703125" style="174" hidden="1"/>
    <col min="8201" max="8201" width="3" style="174" hidden="1"/>
    <col min="8202" max="8202" width="3.42578125" style="174" hidden="1"/>
    <col min="8203" max="8203" width="3.28515625" style="174" hidden="1"/>
    <col min="8204" max="8205" width="2.7109375" style="174" hidden="1"/>
    <col min="8206" max="8206" width="3" style="174" hidden="1"/>
    <col min="8207" max="8208" width="2.7109375" style="174" hidden="1"/>
    <col min="8209" max="8209" width="3" style="174" hidden="1"/>
    <col min="8210" max="8210" width="2.7109375" style="174" hidden="1"/>
    <col min="8211" max="8211" width="3" style="174" hidden="1"/>
    <col min="8212" max="8213" width="2.7109375" style="174" hidden="1"/>
    <col min="8214" max="8215" width="3" style="174" hidden="1"/>
    <col min="8216" max="8216" width="2.7109375" style="174" hidden="1"/>
    <col min="8217" max="8217" width="3.42578125" style="174" hidden="1"/>
    <col min="8218" max="8218" width="2.7109375" style="174" hidden="1"/>
    <col min="8219" max="8219" width="3" style="174" hidden="1"/>
    <col min="8220" max="8221" width="3.28515625" style="174" hidden="1"/>
    <col min="8222" max="8222" width="2.7109375" style="174" hidden="1"/>
    <col min="8223" max="8223" width="6.5703125" style="174" hidden="1"/>
    <col min="8224" max="8224" width="20" style="174" hidden="1"/>
    <col min="8225" max="8443" width="11.5703125" style="174" hidden="1"/>
    <col min="8444" max="8444" width="3.28515625" style="174" hidden="1"/>
    <col min="8445" max="8445" width="30.28515625" style="174" hidden="1"/>
    <col min="8446" max="8446" width="5" style="174" hidden="1"/>
    <col min="8447" max="8447" width="5.28515625" style="174" hidden="1"/>
    <col min="8448" max="8455" width="2.5703125" style="174" hidden="1"/>
    <col min="8456" max="8456" width="3.5703125" style="174" hidden="1"/>
    <col min="8457" max="8457" width="3" style="174" hidden="1"/>
    <col min="8458" max="8458" width="3.42578125" style="174" hidden="1"/>
    <col min="8459" max="8459" width="3.28515625" style="174" hidden="1"/>
    <col min="8460" max="8461" width="2.7109375" style="174" hidden="1"/>
    <col min="8462" max="8462" width="3" style="174" hidden="1"/>
    <col min="8463" max="8464" width="2.7109375" style="174" hidden="1"/>
    <col min="8465" max="8465" width="3" style="174" hidden="1"/>
    <col min="8466" max="8466" width="2.7109375" style="174" hidden="1"/>
    <col min="8467" max="8467" width="3" style="174" hidden="1"/>
    <col min="8468" max="8469" width="2.7109375" style="174" hidden="1"/>
    <col min="8470" max="8471" width="3" style="174" hidden="1"/>
    <col min="8472" max="8472" width="2.7109375" style="174" hidden="1"/>
    <col min="8473" max="8473" width="3.42578125" style="174" hidden="1"/>
    <col min="8474" max="8474" width="2.7109375" style="174" hidden="1"/>
    <col min="8475" max="8475" width="3" style="174" hidden="1"/>
    <col min="8476" max="8477" width="3.28515625" style="174" hidden="1"/>
    <col min="8478" max="8478" width="2.7109375" style="174" hidden="1"/>
    <col min="8479" max="8479" width="6.5703125" style="174" hidden="1"/>
    <col min="8480" max="8480" width="20" style="174" hidden="1"/>
    <col min="8481" max="8699" width="11.5703125" style="174" hidden="1"/>
    <col min="8700" max="8700" width="3.28515625" style="174" hidden="1"/>
    <col min="8701" max="8701" width="30.28515625" style="174" hidden="1"/>
    <col min="8702" max="8702" width="5" style="174" hidden="1"/>
    <col min="8703" max="8703" width="5.28515625" style="174" hidden="1"/>
    <col min="8704" max="8711" width="2.5703125" style="174" hidden="1"/>
    <col min="8712" max="8712" width="3.5703125" style="174" hidden="1"/>
    <col min="8713" max="8713" width="3" style="174" hidden="1"/>
    <col min="8714" max="8714" width="3.42578125" style="174" hidden="1"/>
    <col min="8715" max="8715" width="3.28515625" style="174" hidden="1"/>
    <col min="8716" max="8717" width="2.7109375" style="174" hidden="1"/>
    <col min="8718" max="8718" width="3" style="174" hidden="1"/>
    <col min="8719" max="8720" width="2.7109375" style="174" hidden="1"/>
    <col min="8721" max="8721" width="3" style="174" hidden="1"/>
    <col min="8722" max="8722" width="2.7109375" style="174" hidden="1"/>
    <col min="8723" max="8723" width="3" style="174" hidden="1"/>
    <col min="8724" max="8725" width="2.7109375" style="174" hidden="1"/>
    <col min="8726" max="8727" width="3" style="174" hidden="1"/>
    <col min="8728" max="8728" width="2.7109375" style="174" hidden="1"/>
    <col min="8729" max="8729" width="3.42578125" style="174" hidden="1"/>
    <col min="8730" max="8730" width="2.7109375" style="174" hidden="1"/>
    <col min="8731" max="8731" width="3" style="174" hidden="1"/>
    <col min="8732" max="8733" width="3.28515625" style="174" hidden="1"/>
    <col min="8734" max="8734" width="2.7109375" style="174" hidden="1"/>
    <col min="8735" max="8735" width="6.5703125" style="174" hidden="1"/>
    <col min="8736" max="8736" width="20" style="174" hidden="1"/>
    <col min="8737" max="8955" width="11.5703125" style="174" hidden="1"/>
    <col min="8956" max="8956" width="3.28515625" style="174" hidden="1"/>
    <col min="8957" max="8957" width="30.28515625" style="174" hidden="1"/>
    <col min="8958" max="8958" width="5" style="174" hidden="1"/>
    <col min="8959" max="8959" width="5.28515625" style="174" hidden="1"/>
    <col min="8960" max="8967" width="2.5703125" style="174" hidden="1"/>
    <col min="8968" max="8968" width="3.5703125" style="174" hidden="1"/>
    <col min="8969" max="8969" width="3" style="174" hidden="1"/>
    <col min="8970" max="8970" width="3.42578125" style="174" hidden="1"/>
    <col min="8971" max="8971" width="3.28515625" style="174" hidden="1"/>
    <col min="8972" max="8973" width="2.7109375" style="174" hidden="1"/>
    <col min="8974" max="8974" width="3" style="174" hidden="1"/>
    <col min="8975" max="8976" width="2.7109375" style="174" hidden="1"/>
    <col min="8977" max="8977" width="3" style="174" hidden="1"/>
    <col min="8978" max="8978" width="2.7109375" style="174" hidden="1"/>
    <col min="8979" max="8979" width="3" style="174" hidden="1"/>
    <col min="8980" max="8981" width="2.7109375" style="174" hidden="1"/>
    <col min="8982" max="8983" width="3" style="174" hidden="1"/>
    <col min="8984" max="8984" width="2.7109375" style="174" hidden="1"/>
    <col min="8985" max="8985" width="3.42578125" style="174" hidden="1"/>
    <col min="8986" max="8986" width="2.7109375" style="174" hidden="1"/>
    <col min="8987" max="8987" width="3" style="174" hidden="1"/>
    <col min="8988" max="8989" width="3.28515625" style="174" hidden="1"/>
    <col min="8990" max="8990" width="2.7109375" style="174" hidden="1"/>
    <col min="8991" max="8991" width="6.5703125" style="174" hidden="1"/>
    <col min="8992" max="8992" width="20" style="174" hidden="1"/>
    <col min="8993" max="9211" width="11.5703125" style="174" hidden="1"/>
    <col min="9212" max="9212" width="3.28515625" style="174" hidden="1"/>
    <col min="9213" max="9213" width="30.28515625" style="174" hidden="1"/>
    <col min="9214" max="9214" width="5" style="174" hidden="1"/>
    <col min="9215" max="9215" width="5.28515625" style="174" hidden="1"/>
    <col min="9216" max="9223" width="2.5703125" style="174" hidden="1"/>
    <col min="9224" max="9224" width="3.5703125" style="174" hidden="1"/>
    <col min="9225" max="9225" width="3" style="174" hidden="1"/>
    <col min="9226" max="9226" width="3.42578125" style="174" hidden="1"/>
    <col min="9227" max="9227" width="3.28515625" style="174" hidden="1"/>
    <col min="9228" max="9229" width="2.7109375" style="174" hidden="1"/>
    <col min="9230" max="9230" width="3" style="174" hidden="1"/>
    <col min="9231" max="9232" width="2.7109375" style="174" hidden="1"/>
    <col min="9233" max="9233" width="3" style="174" hidden="1"/>
    <col min="9234" max="9234" width="2.7109375" style="174" hidden="1"/>
    <col min="9235" max="9235" width="3" style="174" hidden="1"/>
    <col min="9236" max="9237" width="2.7109375" style="174" hidden="1"/>
    <col min="9238" max="9239" width="3" style="174" hidden="1"/>
    <col min="9240" max="9240" width="2.7109375" style="174" hidden="1"/>
    <col min="9241" max="9241" width="3.42578125" style="174" hidden="1"/>
    <col min="9242" max="9242" width="2.7109375" style="174" hidden="1"/>
    <col min="9243" max="9243" width="3" style="174" hidden="1"/>
    <col min="9244" max="9245" width="3.28515625" style="174" hidden="1"/>
    <col min="9246" max="9246" width="2.7109375" style="174" hidden="1"/>
    <col min="9247" max="9247" width="6.5703125" style="174" hidden="1"/>
    <col min="9248" max="9248" width="20" style="174" hidden="1"/>
    <col min="9249" max="9467" width="11.5703125" style="174" hidden="1"/>
    <col min="9468" max="9468" width="3.28515625" style="174" hidden="1"/>
    <col min="9469" max="9469" width="30.28515625" style="174" hidden="1"/>
    <col min="9470" max="9470" width="5" style="174" hidden="1"/>
    <col min="9471" max="9471" width="5.28515625" style="174" hidden="1"/>
    <col min="9472" max="9479" width="2.5703125" style="174" hidden="1"/>
    <col min="9480" max="9480" width="3.5703125" style="174" hidden="1"/>
    <col min="9481" max="9481" width="3" style="174" hidden="1"/>
    <col min="9482" max="9482" width="3.42578125" style="174" hidden="1"/>
    <col min="9483" max="9483" width="3.28515625" style="174" hidden="1"/>
    <col min="9484" max="9485" width="2.7109375" style="174" hidden="1"/>
    <col min="9486" max="9486" width="3" style="174" hidden="1"/>
    <col min="9487" max="9488" width="2.7109375" style="174" hidden="1"/>
    <col min="9489" max="9489" width="3" style="174" hidden="1"/>
    <col min="9490" max="9490" width="2.7109375" style="174" hidden="1"/>
    <col min="9491" max="9491" width="3" style="174" hidden="1"/>
    <col min="9492" max="9493" width="2.7109375" style="174" hidden="1"/>
    <col min="9494" max="9495" width="3" style="174" hidden="1"/>
    <col min="9496" max="9496" width="2.7109375" style="174" hidden="1"/>
    <col min="9497" max="9497" width="3.42578125" style="174" hidden="1"/>
    <col min="9498" max="9498" width="2.7109375" style="174" hidden="1"/>
    <col min="9499" max="9499" width="3" style="174" hidden="1"/>
    <col min="9500" max="9501" width="3.28515625" style="174" hidden="1"/>
    <col min="9502" max="9502" width="2.7109375" style="174" hidden="1"/>
    <col min="9503" max="9503" width="6.5703125" style="174" hidden="1"/>
    <col min="9504" max="9504" width="20" style="174" hidden="1"/>
    <col min="9505" max="9723" width="11.5703125" style="174" hidden="1"/>
    <col min="9724" max="9724" width="3.28515625" style="174" hidden="1"/>
    <col min="9725" max="9725" width="30.28515625" style="174" hidden="1"/>
    <col min="9726" max="9726" width="5" style="174" hidden="1"/>
    <col min="9727" max="9727" width="5.28515625" style="174" hidden="1"/>
    <col min="9728" max="9735" width="2.5703125" style="174" hidden="1"/>
    <col min="9736" max="9736" width="3.5703125" style="174" hidden="1"/>
    <col min="9737" max="9737" width="3" style="174" hidden="1"/>
    <col min="9738" max="9738" width="3.42578125" style="174" hidden="1"/>
    <col min="9739" max="9739" width="3.28515625" style="174" hidden="1"/>
    <col min="9740" max="9741" width="2.7109375" style="174" hidden="1"/>
    <col min="9742" max="9742" width="3" style="174" hidden="1"/>
    <col min="9743" max="9744" width="2.7109375" style="174" hidden="1"/>
    <col min="9745" max="9745" width="3" style="174" hidden="1"/>
    <col min="9746" max="9746" width="2.7109375" style="174" hidden="1"/>
    <col min="9747" max="9747" width="3" style="174" hidden="1"/>
    <col min="9748" max="9749" width="2.7109375" style="174" hidden="1"/>
    <col min="9750" max="9751" width="3" style="174" hidden="1"/>
    <col min="9752" max="9752" width="2.7109375" style="174" hidden="1"/>
    <col min="9753" max="9753" width="3.42578125" style="174" hidden="1"/>
    <col min="9754" max="9754" width="2.7109375" style="174" hidden="1"/>
    <col min="9755" max="9755" width="3" style="174" hidden="1"/>
    <col min="9756" max="9757" width="3.28515625" style="174" hidden="1"/>
    <col min="9758" max="9758" width="2.7109375" style="174" hidden="1"/>
    <col min="9759" max="9759" width="6.5703125" style="174" hidden="1"/>
    <col min="9760" max="9760" width="20" style="174" hidden="1"/>
    <col min="9761" max="9979" width="11.5703125" style="174" hidden="1"/>
    <col min="9980" max="9980" width="3.28515625" style="174" hidden="1"/>
    <col min="9981" max="9981" width="30.28515625" style="174" hidden="1"/>
    <col min="9982" max="9982" width="5" style="174" hidden="1"/>
    <col min="9983" max="9983" width="5.28515625" style="174" hidden="1"/>
    <col min="9984" max="9991" width="2.5703125" style="174" hidden="1"/>
    <col min="9992" max="9992" width="3.5703125" style="174" hidden="1"/>
    <col min="9993" max="9993" width="3" style="174" hidden="1"/>
    <col min="9994" max="9994" width="3.42578125" style="174" hidden="1"/>
    <col min="9995" max="9995" width="3.28515625" style="174" hidden="1"/>
    <col min="9996" max="9997" width="2.7109375" style="174" hidden="1"/>
    <col min="9998" max="9998" width="3" style="174" hidden="1"/>
    <col min="9999" max="10000" width="2.7109375" style="174" hidden="1"/>
    <col min="10001" max="10001" width="3" style="174" hidden="1"/>
    <col min="10002" max="10002" width="2.7109375" style="174" hidden="1"/>
    <col min="10003" max="10003" width="3" style="174" hidden="1"/>
    <col min="10004" max="10005" width="2.7109375" style="174" hidden="1"/>
    <col min="10006" max="10007" width="3" style="174" hidden="1"/>
    <col min="10008" max="10008" width="2.7109375" style="174" hidden="1"/>
    <col min="10009" max="10009" width="3.42578125" style="174" hidden="1"/>
    <col min="10010" max="10010" width="2.7109375" style="174" hidden="1"/>
    <col min="10011" max="10011" width="3" style="174" hidden="1"/>
    <col min="10012" max="10013" width="3.28515625" style="174" hidden="1"/>
    <col min="10014" max="10014" width="2.7109375" style="174" hidden="1"/>
    <col min="10015" max="10015" width="6.5703125" style="174" hidden="1"/>
    <col min="10016" max="10016" width="20" style="174" hidden="1"/>
    <col min="10017" max="10235" width="11.5703125" style="174" hidden="1"/>
    <col min="10236" max="10236" width="3.28515625" style="174" hidden="1"/>
    <col min="10237" max="10237" width="30.28515625" style="174" hidden="1"/>
    <col min="10238" max="10238" width="5" style="174" hidden="1"/>
    <col min="10239" max="10239" width="5.28515625" style="174" hidden="1"/>
    <col min="10240" max="10247" width="2.5703125" style="174" hidden="1"/>
    <col min="10248" max="10248" width="3.5703125" style="174" hidden="1"/>
    <col min="10249" max="10249" width="3" style="174" hidden="1"/>
    <col min="10250" max="10250" width="3.42578125" style="174" hidden="1"/>
    <col min="10251" max="10251" width="3.28515625" style="174" hidden="1"/>
    <col min="10252" max="10253" width="2.7109375" style="174" hidden="1"/>
    <col min="10254" max="10254" width="3" style="174" hidden="1"/>
    <col min="10255" max="10256" width="2.7109375" style="174" hidden="1"/>
    <col min="10257" max="10257" width="3" style="174" hidden="1"/>
    <col min="10258" max="10258" width="2.7109375" style="174" hidden="1"/>
    <col min="10259" max="10259" width="3" style="174" hidden="1"/>
    <col min="10260" max="10261" width="2.7109375" style="174" hidden="1"/>
    <col min="10262" max="10263" width="3" style="174" hidden="1"/>
    <col min="10264" max="10264" width="2.7109375" style="174" hidden="1"/>
    <col min="10265" max="10265" width="3.42578125" style="174" hidden="1"/>
    <col min="10266" max="10266" width="2.7109375" style="174" hidden="1"/>
    <col min="10267" max="10267" width="3" style="174" hidden="1"/>
    <col min="10268" max="10269" width="3.28515625" style="174" hidden="1"/>
    <col min="10270" max="10270" width="2.7109375" style="174" hidden="1"/>
    <col min="10271" max="10271" width="6.5703125" style="174" hidden="1"/>
    <col min="10272" max="10272" width="20" style="174" hidden="1"/>
    <col min="10273" max="10491" width="11.5703125" style="174" hidden="1"/>
    <col min="10492" max="10492" width="3.28515625" style="174" hidden="1"/>
    <col min="10493" max="10493" width="30.28515625" style="174" hidden="1"/>
    <col min="10494" max="10494" width="5" style="174" hidden="1"/>
    <col min="10495" max="10495" width="5.28515625" style="174" hidden="1"/>
    <col min="10496" max="10503" width="2.5703125" style="174" hidden="1"/>
    <col min="10504" max="10504" width="3.5703125" style="174" hidden="1"/>
    <col min="10505" max="10505" width="3" style="174" hidden="1"/>
    <col min="10506" max="10506" width="3.42578125" style="174" hidden="1"/>
    <col min="10507" max="10507" width="3.28515625" style="174" hidden="1"/>
    <col min="10508" max="10509" width="2.7109375" style="174" hidden="1"/>
    <col min="10510" max="10510" width="3" style="174" hidden="1"/>
    <col min="10511" max="10512" width="2.7109375" style="174" hidden="1"/>
    <col min="10513" max="10513" width="3" style="174" hidden="1"/>
    <col min="10514" max="10514" width="2.7109375" style="174" hidden="1"/>
    <col min="10515" max="10515" width="3" style="174" hidden="1"/>
    <col min="10516" max="10517" width="2.7109375" style="174" hidden="1"/>
    <col min="10518" max="10519" width="3" style="174" hidden="1"/>
    <col min="10520" max="10520" width="2.7109375" style="174" hidden="1"/>
    <col min="10521" max="10521" width="3.42578125" style="174" hidden="1"/>
    <col min="10522" max="10522" width="2.7109375" style="174" hidden="1"/>
    <col min="10523" max="10523" width="3" style="174" hidden="1"/>
    <col min="10524" max="10525" width="3.28515625" style="174" hidden="1"/>
    <col min="10526" max="10526" width="2.7109375" style="174" hidden="1"/>
    <col min="10527" max="10527" width="6.5703125" style="174" hidden="1"/>
    <col min="10528" max="10528" width="20" style="174" hidden="1"/>
    <col min="10529" max="10747" width="11.5703125" style="174" hidden="1"/>
    <col min="10748" max="10748" width="3.28515625" style="174" hidden="1"/>
    <col min="10749" max="10749" width="30.28515625" style="174" hidden="1"/>
    <col min="10750" max="10750" width="5" style="174" hidden="1"/>
    <col min="10751" max="10751" width="5.28515625" style="174" hidden="1"/>
    <col min="10752" max="10759" width="2.5703125" style="174" hidden="1"/>
    <col min="10760" max="10760" width="3.5703125" style="174" hidden="1"/>
    <col min="10761" max="10761" width="3" style="174" hidden="1"/>
    <col min="10762" max="10762" width="3.42578125" style="174" hidden="1"/>
    <col min="10763" max="10763" width="3.28515625" style="174" hidden="1"/>
    <col min="10764" max="10765" width="2.7109375" style="174" hidden="1"/>
    <col min="10766" max="10766" width="3" style="174" hidden="1"/>
    <col min="10767" max="10768" width="2.7109375" style="174" hidden="1"/>
    <col min="10769" max="10769" width="3" style="174" hidden="1"/>
    <col min="10770" max="10770" width="2.7109375" style="174" hidden="1"/>
    <col min="10771" max="10771" width="3" style="174" hidden="1"/>
    <col min="10772" max="10773" width="2.7109375" style="174" hidden="1"/>
    <col min="10774" max="10775" width="3" style="174" hidden="1"/>
    <col min="10776" max="10776" width="2.7109375" style="174" hidden="1"/>
    <col min="10777" max="10777" width="3.42578125" style="174" hidden="1"/>
    <col min="10778" max="10778" width="2.7109375" style="174" hidden="1"/>
    <col min="10779" max="10779" width="3" style="174" hidden="1"/>
    <col min="10780" max="10781" width="3.28515625" style="174" hidden="1"/>
    <col min="10782" max="10782" width="2.7109375" style="174" hidden="1"/>
    <col min="10783" max="10783" width="6.5703125" style="174" hidden="1"/>
    <col min="10784" max="10784" width="20" style="174" hidden="1"/>
    <col min="10785" max="11003" width="11.5703125" style="174" hidden="1"/>
    <col min="11004" max="11004" width="3.28515625" style="174" hidden="1"/>
    <col min="11005" max="11005" width="30.28515625" style="174" hidden="1"/>
    <col min="11006" max="11006" width="5" style="174" hidden="1"/>
    <col min="11007" max="11007" width="5.28515625" style="174" hidden="1"/>
    <col min="11008" max="11015" width="2.5703125" style="174" hidden="1"/>
    <col min="11016" max="11016" width="3.5703125" style="174" hidden="1"/>
    <col min="11017" max="11017" width="3" style="174" hidden="1"/>
    <col min="11018" max="11018" width="3.42578125" style="174" hidden="1"/>
    <col min="11019" max="11019" width="3.28515625" style="174" hidden="1"/>
    <col min="11020" max="11021" width="2.7109375" style="174" hidden="1"/>
    <col min="11022" max="11022" width="3" style="174" hidden="1"/>
    <col min="11023" max="11024" width="2.7109375" style="174" hidden="1"/>
    <col min="11025" max="11025" width="3" style="174" hidden="1"/>
    <col min="11026" max="11026" width="2.7109375" style="174" hidden="1"/>
    <col min="11027" max="11027" width="3" style="174" hidden="1"/>
    <col min="11028" max="11029" width="2.7109375" style="174" hidden="1"/>
    <col min="11030" max="11031" width="3" style="174" hidden="1"/>
    <col min="11032" max="11032" width="2.7109375" style="174" hidden="1"/>
    <col min="11033" max="11033" width="3.42578125" style="174" hidden="1"/>
    <col min="11034" max="11034" width="2.7109375" style="174" hidden="1"/>
    <col min="11035" max="11035" width="3" style="174" hidden="1"/>
    <col min="11036" max="11037" width="3.28515625" style="174" hidden="1"/>
    <col min="11038" max="11038" width="2.7109375" style="174" hidden="1"/>
    <col min="11039" max="11039" width="6.5703125" style="174" hidden="1"/>
    <col min="11040" max="11040" width="20" style="174" hidden="1"/>
    <col min="11041" max="11259" width="11.5703125" style="174" hidden="1"/>
    <col min="11260" max="11260" width="3.28515625" style="174" hidden="1"/>
    <col min="11261" max="11261" width="30.28515625" style="174" hidden="1"/>
    <col min="11262" max="11262" width="5" style="174" hidden="1"/>
    <col min="11263" max="11263" width="5.28515625" style="174" hidden="1"/>
    <col min="11264" max="11271" width="2.5703125" style="174" hidden="1"/>
    <col min="11272" max="11272" width="3.5703125" style="174" hidden="1"/>
    <col min="11273" max="11273" width="3" style="174" hidden="1"/>
    <col min="11274" max="11274" width="3.42578125" style="174" hidden="1"/>
    <col min="11275" max="11275" width="3.28515625" style="174" hidden="1"/>
    <col min="11276" max="11277" width="2.7109375" style="174" hidden="1"/>
    <col min="11278" max="11278" width="3" style="174" hidden="1"/>
    <col min="11279" max="11280" width="2.7109375" style="174" hidden="1"/>
    <col min="11281" max="11281" width="3" style="174" hidden="1"/>
    <col min="11282" max="11282" width="2.7109375" style="174" hidden="1"/>
    <col min="11283" max="11283" width="3" style="174" hidden="1"/>
    <col min="11284" max="11285" width="2.7109375" style="174" hidden="1"/>
    <col min="11286" max="11287" width="3" style="174" hidden="1"/>
    <col min="11288" max="11288" width="2.7109375" style="174" hidden="1"/>
    <col min="11289" max="11289" width="3.42578125" style="174" hidden="1"/>
    <col min="11290" max="11290" width="2.7109375" style="174" hidden="1"/>
    <col min="11291" max="11291" width="3" style="174" hidden="1"/>
    <col min="11292" max="11293" width="3.28515625" style="174" hidden="1"/>
    <col min="11294" max="11294" width="2.7109375" style="174" hidden="1"/>
    <col min="11295" max="11295" width="6.5703125" style="174" hidden="1"/>
    <col min="11296" max="11296" width="20" style="174" hidden="1"/>
    <col min="11297" max="11515" width="11.5703125" style="174" hidden="1"/>
    <col min="11516" max="11516" width="3.28515625" style="174" hidden="1"/>
    <col min="11517" max="11517" width="30.28515625" style="174" hidden="1"/>
    <col min="11518" max="11518" width="5" style="174" hidden="1"/>
    <col min="11519" max="11519" width="5.28515625" style="174" hidden="1"/>
    <col min="11520" max="11527" width="2.5703125" style="174" hidden="1"/>
    <col min="11528" max="11528" width="3.5703125" style="174" hidden="1"/>
    <col min="11529" max="11529" width="3" style="174" hidden="1"/>
    <col min="11530" max="11530" width="3.42578125" style="174" hidden="1"/>
    <col min="11531" max="11531" width="3.28515625" style="174" hidden="1"/>
    <col min="11532" max="11533" width="2.7109375" style="174" hidden="1"/>
    <col min="11534" max="11534" width="3" style="174" hidden="1"/>
    <col min="11535" max="11536" width="2.7109375" style="174" hidden="1"/>
    <col min="11537" max="11537" width="3" style="174" hidden="1"/>
    <col min="11538" max="11538" width="2.7109375" style="174" hidden="1"/>
    <col min="11539" max="11539" width="3" style="174" hidden="1"/>
    <col min="11540" max="11541" width="2.7109375" style="174" hidden="1"/>
    <col min="11542" max="11543" width="3" style="174" hidden="1"/>
    <col min="11544" max="11544" width="2.7109375" style="174" hidden="1"/>
    <col min="11545" max="11545" width="3.42578125" style="174" hidden="1"/>
    <col min="11546" max="11546" width="2.7109375" style="174" hidden="1"/>
    <col min="11547" max="11547" width="3" style="174" hidden="1"/>
    <col min="11548" max="11549" width="3.28515625" style="174" hidden="1"/>
    <col min="11550" max="11550" width="2.7109375" style="174" hidden="1"/>
    <col min="11551" max="11551" width="6.5703125" style="174" hidden="1"/>
    <col min="11552" max="11552" width="20" style="174" hidden="1"/>
    <col min="11553" max="11771" width="11.5703125" style="174" hidden="1"/>
    <col min="11772" max="11772" width="3.28515625" style="174" hidden="1"/>
    <col min="11773" max="11773" width="30.28515625" style="174" hidden="1"/>
    <col min="11774" max="11774" width="5" style="174" hidden="1"/>
    <col min="11775" max="11775" width="5.28515625" style="174" hidden="1"/>
    <col min="11776" max="11783" width="2.5703125" style="174" hidden="1"/>
    <col min="11784" max="11784" width="3.5703125" style="174" hidden="1"/>
    <col min="11785" max="11785" width="3" style="174" hidden="1"/>
    <col min="11786" max="11786" width="3.42578125" style="174" hidden="1"/>
    <col min="11787" max="11787" width="3.28515625" style="174" hidden="1"/>
    <col min="11788" max="11789" width="2.7109375" style="174" hidden="1"/>
    <col min="11790" max="11790" width="3" style="174" hidden="1"/>
    <col min="11791" max="11792" width="2.7109375" style="174" hidden="1"/>
    <col min="11793" max="11793" width="3" style="174" hidden="1"/>
    <col min="11794" max="11794" width="2.7109375" style="174" hidden="1"/>
    <col min="11795" max="11795" width="3" style="174" hidden="1"/>
    <col min="11796" max="11797" width="2.7109375" style="174" hidden="1"/>
    <col min="11798" max="11799" width="3" style="174" hidden="1"/>
    <col min="11800" max="11800" width="2.7109375" style="174" hidden="1"/>
    <col min="11801" max="11801" width="3.42578125" style="174" hidden="1"/>
    <col min="11802" max="11802" width="2.7109375" style="174" hidden="1"/>
    <col min="11803" max="11803" width="3" style="174" hidden="1"/>
    <col min="11804" max="11805" width="3.28515625" style="174" hidden="1"/>
    <col min="11806" max="11806" width="2.7109375" style="174" hidden="1"/>
    <col min="11807" max="11807" width="6.5703125" style="174" hidden="1"/>
    <col min="11808" max="11808" width="20" style="174" hidden="1"/>
    <col min="11809" max="12027" width="11.5703125" style="174" hidden="1"/>
    <col min="12028" max="12028" width="3.28515625" style="174" hidden="1"/>
    <col min="12029" max="12029" width="30.28515625" style="174" hidden="1"/>
    <col min="12030" max="12030" width="5" style="174" hidden="1"/>
    <col min="12031" max="12031" width="5.28515625" style="174" hidden="1"/>
    <col min="12032" max="12039" width="2.5703125" style="174" hidden="1"/>
    <col min="12040" max="12040" width="3.5703125" style="174" hidden="1"/>
    <col min="12041" max="12041" width="3" style="174" hidden="1"/>
    <col min="12042" max="12042" width="3.42578125" style="174" hidden="1"/>
    <col min="12043" max="12043" width="3.28515625" style="174" hidden="1"/>
    <col min="12044" max="12045" width="2.7109375" style="174" hidden="1"/>
    <col min="12046" max="12046" width="3" style="174" hidden="1"/>
    <col min="12047" max="12048" width="2.7109375" style="174" hidden="1"/>
    <col min="12049" max="12049" width="3" style="174" hidden="1"/>
    <col min="12050" max="12050" width="2.7109375" style="174" hidden="1"/>
    <col min="12051" max="12051" width="3" style="174" hidden="1"/>
    <col min="12052" max="12053" width="2.7109375" style="174" hidden="1"/>
    <col min="12054" max="12055" width="3" style="174" hidden="1"/>
    <col min="12056" max="12056" width="2.7109375" style="174" hidden="1"/>
    <col min="12057" max="12057" width="3.42578125" style="174" hidden="1"/>
    <col min="12058" max="12058" width="2.7109375" style="174" hidden="1"/>
    <col min="12059" max="12059" width="3" style="174" hidden="1"/>
    <col min="12060" max="12061" width="3.28515625" style="174" hidden="1"/>
    <col min="12062" max="12062" width="2.7109375" style="174" hidden="1"/>
    <col min="12063" max="12063" width="6.5703125" style="174" hidden="1"/>
    <col min="12064" max="12064" width="20" style="174" hidden="1"/>
    <col min="12065" max="12283" width="11.5703125" style="174" hidden="1"/>
    <col min="12284" max="12284" width="3.28515625" style="174" hidden="1"/>
    <col min="12285" max="12285" width="30.28515625" style="174" hidden="1"/>
    <col min="12286" max="12286" width="5" style="174" hidden="1"/>
    <col min="12287" max="12287" width="5.28515625" style="174" hidden="1"/>
    <col min="12288" max="12295" width="2.5703125" style="174" hidden="1"/>
    <col min="12296" max="12296" width="3.5703125" style="174" hidden="1"/>
    <col min="12297" max="12297" width="3" style="174" hidden="1"/>
    <col min="12298" max="12298" width="3.42578125" style="174" hidden="1"/>
    <col min="12299" max="12299" width="3.28515625" style="174" hidden="1"/>
    <col min="12300" max="12301" width="2.7109375" style="174" hidden="1"/>
    <col min="12302" max="12302" width="3" style="174" hidden="1"/>
    <col min="12303" max="12304" width="2.7109375" style="174" hidden="1"/>
    <col min="12305" max="12305" width="3" style="174" hidden="1"/>
    <col min="12306" max="12306" width="2.7109375" style="174" hidden="1"/>
    <col min="12307" max="12307" width="3" style="174" hidden="1"/>
    <col min="12308" max="12309" width="2.7109375" style="174" hidden="1"/>
    <col min="12310" max="12311" width="3" style="174" hidden="1"/>
    <col min="12312" max="12312" width="2.7109375" style="174" hidden="1"/>
    <col min="12313" max="12313" width="3.42578125" style="174" hidden="1"/>
    <col min="12314" max="12314" width="2.7109375" style="174" hidden="1"/>
    <col min="12315" max="12315" width="3" style="174" hidden="1"/>
    <col min="12316" max="12317" width="3.28515625" style="174" hidden="1"/>
    <col min="12318" max="12318" width="2.7109375" style="174" hidden="1"/>
    <col min="12319" max="12319" width="6.5703125" style="174" hidden="1"/>
    <col min="12320" max="12320" width="20" style="174" hidden="1"/>
    <col min="12321" max="12539" width="11.5703125" style="174" hidden="1"/>
    <col min="12540" max="12540" width="3.28515625" style="174" hidden="1"/>
    <col min="12541" max="12541" width="30.28515625" style="174" hidden="1"/>
    <col min="12542" max="12542" width="5" style="174" hidden="1"/>
    <col min="12543" max="12543" width="5.28515625" style="174" hidden="1"/>
    <col min="12544" max="12551" width="2.5703125" style="174" hidden="1"/>
    <col min="12552" max="12552" width="3.5703125" style="174" hidden="1"/>
    <col min="12553" max="12553" width="3" style="174" hidden="1"/>
    <col min="12554" max="12554" width="3.42578125" style="174" hidden="1"/>
    <col min="12555" max="12555" width="3.28515625" style="174" hidden="1"/>
    <col min="12556" max="12557" width="2.7109375" style="174" hidden="1"/>
    <col min="12558" max="12558" width="3" style="174" hidden="1"/>
    <col min="12559" max="12560" width="2.7109375" style="174" hidden="1"/>
    <col min="12561" max="12561" width="3" style="174" hidden="1"/>
    <col min="12562" max="12562" width="2.7109375" style="174" hidden="1"/>
    <col min="12563" max="12563" width="3" style="174" hidden="1"/>
    <col min="12564" max="12565" width="2.7109375" style="174" hidden="1"/>
    <col min="12566" max="12567" width="3" style="174" hidden="1"/>
    <col min="12568" max="12568" width="2.7109375" style="174" hidden="1"/>
    <col min="12569" max="12569" width="3.42578125" style="174" hidden="1"/>
    <col min="12570" max="12570" width="2.7109375" style="174" hidden="1"/>
    <col min="12571" max="12571" width="3" style="174" hidden="1"/>
    <col min="12572" max="12573" width="3.28515625" style="174" hidden="1"/>
    <col min="12574" max="12574" width="2.7109375" style="174" hidden="1"/>
    <col min="12575" max="12575" width="6.5703125" style="174" hidden="1"/>
    <col min="12576" max="12576" width="20" style="174" hidden="1"/>
    <col min="12577" max="12795" width="11.5703125" style="174" hidden="1"/>
    <col min="12796" max="12796" width="3.28515625" style="174" hidden="1"/>
    <col min="12797" max="12797" width="30.28515625" style="174" hidden="1"/>
    <col min="12798" max="12798" width="5" style="174" hidden="1"/>
    <col min="12799" max="12799" width="5.28515625" style="174" hidden="1"/>
    <col min="12800" max="12807" width="2.5703125" style="174" hidden="1"/>
    <col min="12808" max="12808" width="3.5703125" style="174" hidden="1"/>
    <col min="12809" max="12809" width="3" style="174" hidden="1"/>
    <col min="12810" max="12810" width="3.42578125" style="174" hidden="1"/>
    <col min="12811" max="12811" width="3.28515625" style="174" hidden="1"/>
    <col min="12812" max="12813" width="2.7109375" style="174" hidden="1"/>
    <col min="12814" max="12814" width="3" style="174" hidden="1"/>
    <col min="12815" max="12816" width="2.7109375" style="174" hidden="1"/>
    <col min="12817" max="12817" width="3" style="174" hidden="1"/>
    <col min="12818" max="12818" width="2.7109375" style="174" hidden="1"/>
    <col min="12819" max="12819" width="3" style="174" hidden="1"/>
    <col min="12820" max="12821" width="2.7109375" style="174" hidden="1"/>
    <col min="12822" max="12823" width="3" style="174" hidden="1"/>
    <col min="12824" max="12824" width="2.7109375" style="174" hidden="1"/>
    <col min="12825" max="12825" width="3.42578125" style="174" hidden="1"/>
    <col min="12826" max="12826" width="2.7109375" style="174" hidden="1"/>
    <col min="12827" max="12827" width="3" style="174" hidden="1"/>
    <col min="12828" max="12829" width="3.28515625" style="174" hidden="1"/>
    <col min="12830" max="12830" width="2.7109375" style="174" hidden="1"/>
    <col min="12831" max="12831" width="6.5703125" style="174" hidden="1"/>
    <col min="12832" max="12832" width="20" style="174" hidden="1"/>
    <col min="12833" max="13051" width="11.5703125" style="174" hidden="1"/>
    <col min="13052" max="13052" width="3.28515625" style="174" hidden="1"/>
    <col min="13053" max="13053" width="30.28515625" style="174" hidden="1"/>
    <col min="13054" max="13054" width="5" style="174" hidden="1"/>
    <col min="13055" max="13055" width="5.28515625" style="174" hidden="1"/>
    <col min="13056" max="13063" width="2.5703125" style="174" hidden="1"/>
    <col min="13064" max="13064" width="3.5703125" style="174" hidden="1"/>
    <col min="13065" max="13065" width="3" style="174" hidden="1"/>
    <col min="13066" max="13066" width="3.42578125" style="174" hidden="1"/>
    <col min="13067" max="13067" width="3.28515625" style="174" hidden="1"/>
    <col min="13068" max="13069" width="2.7109375" style="174" hidden="1"/>
    <col min="13070" max="13070" width="3" style="174" hidden="1"/>
    <col min="13071" max="13072" width="2.7109375" style="174" hidden="1"/>
    <col min="13073" max="13073" width="3" style="174" hidden="1"/>
    <col min="13074" max="13074" width="2.7109375" style="174" hidden="1"/>
    <col min="13075" max="13075" width="3" style="174" hidden="1"/>
    <col min="13076" max="13077" width="2.7109375" style="174" hidden="1"/>
    <col min="13078" max="13079" width="3" style="174" hidden="1"/>
    <col min="13080" max="13080" width="2.7109375" style="174" hidden="1"/>
    <col min="13081" max="13081" width="3.42578125" style="174" hidden="1"/>
    <col min="13082" max="13082" width="2.7109375" style="174" hidden="1"/>
    <col min="13083" max="13083" width="3" style="174" hidden="1"/>
    <col min="13084" max="13085" width="3.28515625" style="174" hidden="1"/>
    <col min="13086" max="13086" width="2.7109375" style="174" hidden="1"/>
    <col min="13087" max="13087" width="6.5703125" style="174" hidden="1"/>
    <col min="13088" max="13088" width="20" style="174" hidden="1"/>
    <col min="13089" max="13307" width="11.5703125" style="174" hidden="1"/>
    <col min="13308" max="13308" width="3.28515625" style="174" hidden="1"/>
    <col min="13309" max="13309" width="30.28515625" style="174" hidden="1"/>
    <col min="13310" max="13310" width="5" style="174" hidden="1"/>
    <col min="13311" max="13311" width="5.28515625" style="174" hidden="1"/>
    <col min="13312" max="13319" width="2.5703125" style="174" hidden="1"/>
    <col min="13320" max="13320" width="3.5703125" style="174" hidden="1"/>
    <col min="13321" max="13321" width="3" style="174" hidden="1"/>
    <col min="13322" max="13322" width="3.42578125" style="174" hidden="1"/>
    <col min="13323" max="13323" width="3.28515625" style="174" hidden="1"/>
    <col min="13324" max="13325" width="2.7109375" style="174" hidden="1"/>
    <col min="13326" max="13326" width="3" style="174" hidden="1"/>
    <col min="13327" max="13328" width="2.7109375" style="174" hidden="1"/>
    <col min="13329" max="13329" width="3" style="174" hidden="1"/>
    <col min="13330" max="13330" width="2.7109375" style="174" hidden="1"/>
    <col min="13331" max="13331" width="3" style="174" hidden="1"/>
    <col min="13332" max="13333" width="2.7109375" style="174" hidden="1"/>
    <col min="13334" max="13335" width="3" style="174" hidden="1"/>
    <col min="13336" max="13336" width="2.7109375" style="174" hidden="1"/>
    <col min="13337" max="13337" width="3.42578125" style="174" hidden="1"/>
    <col min="13338" max="13338" width="2.7109375" style="174" hidden="1"/>
    <col min="13339" max="13339" width="3" style="174" hidden="1"/>
    <col min="13340" max="13341" width="3.28515625" style="174" hidden="1"/>
    <col min="13342" max="13342" width="2.7109375" style="174" hidden="1"/>
    <col min="13343" max="13343" width="6.5703125" style="174" hidden="1"/>
    <col min="13344" max="13344" width="20" style="174" hidden="1"/>
    <col min="13345" max="13563" width="11.5703125" style="174" hidden="1"/>
    <col min="13564" max="13564" width="3.28515625" style="174" hidden="1"/>
    <col min="13565" max="13565" width="30.28515625" style="174" hidden="1"/>
    <col min="13566" max="13566" width="5" style="174" hidden="1"/>
    <col min="13567" max="13567" width="5.28515625" style="174" hidden="1"/>
    <col min="13568" max="13575" width="2.5703125" style="174" hidden="1"/>
    <col min="13576" max="13576" width="3.5703125" style="174" hidden="1"/>
    <col min="13577" max="13577" width="3" style="174" hidden="1"/>
    <col min="13578" max="13578" width="3.42578125" style="174" hidden="1"/>
    <col min="13579" max="13579" width="3.28515625" style="174" hidden="1"/>
    <col min="13580" max="13581" width="2.7109375" style="174" hidden="1"/>
    <col min="13582" max="13582" width="3" style="174" hidden="1"/>
    <col min="13583" max="13584" width="2.7109375" style="174" hidden="1"/>
    <col min="13585" max="13585" width="3" style="174" hidden="1"/>
    <col min="13586" max="13586" width="2.7109375" style="174" hidden="1"/>
    <col min="13587" max="13587" width="3" style="174" hidden="1"/>
    <col min="13588" max="13589" width="2.7109375" style="174" hidden="1"/>
    <col min="13590" max="13591" width="3" style="174" hidden="1"/>
    <col min="13592" max="13592" width="2.7109375" style="174" hidden="1"/>
    <col min="13593" max="13593" width="3.42578125" style="174" hidden="1"/>
    <col min="13594" max="13594" width="2.7109375" style="174" hidden="1"/>
    <col min="13595" max="13595" width="3" style="174" hidden="1"/>
    <col min="13596" max="13597" width="3.28515625" style="174" hidden="1"/>
    <col min="13598" max="13598" width="2.7109375" style="174" hidden="1"/>
    <col min="13599" max="13599" width="6.5703125" style="174" hidden="1"/>
    <col min="13600" max="13600" width="20" style="174" hidden="1"/>
    <col min="13601" max="13819" width="11.5703125" style="174" hidden="1"/>
    <col min="13820" max="13820" width="3.28515625" style="174" hidden="1"/>
    <col min="13821" max="13821" width="30.28515625" style="174" hidden="1"/>
    <col min="13822" max="13822" width="5" style="174" hidden="1"/>
    <col min="13823" max="13823" width="5.28515625" style="174" hidden="1"/>
    <col min="13824" max="13831" width="2.5703125" style="174" hidden="1"/>
    <col min="13832" max="13832" width="3.5703125" style="174" hidden="1"/>
    <col min="13833" max="13833" width="3" style="174" hidden="1"/>
    <col min="13834" max="13834" width="3.42578125" style="174" hidden="1"/>
    <col min="13835" max="13835" width="3.28515625" style="174" hidden="1"/>
    <col min="13836" max="13837" width="2.7109375" style="174" hidden="1"/>
    <col min="13838" max="13838" width="3" style="174" hidden="1"/>
    <col min="13839" max="13840" width="2.7109375" style="174" hidden="1"/>
    <col min="13841" max="13841" width="3" style="174" hidden="1"/>
    <col min="13842" max="13842" width="2.7109375" style="174" hidden="1"/>
    <col min="13843" max="13843" width="3" style="174" hidden="1"/>
    <col min="13844" max="13845" width="2.7109375" style="174" hidden="1"/>
    <col min="13846" max="13847" width="3" style="174" hidden="1"/>
    <col min="13848" max="13848" width="2.7109375" style="174" hidden="1"/>
    <col min="13849" max="13849" width="3.42578125" style="174" hidden="1"/>
    <col min="13850" max="13850" width="2.7109375" style="174" hidden="1"/>
    <col min="13851" max="13851" width="3" style="174" hidden="1"/>
    <col min="13852" max="13853" width="3.28515625" style="174" hidden="1"/>
    <col min="13854" max="13854" width="2.7109375" style="174" hidden="1"/>
    <col min="13855" max="13855" width="6.5703125" style="174" hidden="1"/>
    <col min="13856" max="13856" width="20" style="174" hidden="1"/>
    <col min="13857" max="14075" width="11.5703125" style="174" hidden="1"/>
    <col min="14076" max="14076" width="3.28515625" style="174" hidden="1"/>
    <col min="14077" max="14077" width="30.28515625" style="174" hidden="1"/>
    <col min="14078" max="14078" width="5" style="174" hidden="1"/>
    <col min="14079" max="14079" width="5.28515625" style="174" hidden="1"/>
    <col min="14080" max="14087" width="2.5703125" style="174" hidden="1"/>
    <col min="14088" max="14088" width="3.5703125" style="174" hidden="1"/>
    <col min="14089" max="14089" width="3" style="174" hidden="1"/>
    <col min="14090" max="14090" width="3.42578125" style="174" hidden="1"/>
    <col min="14091" max="14091" width="3.28515625" style="174" hidden="1"/>
    <col min="14092" max="14093" width="2.7109375" style="174" hidden="1"/>
    <col min="14094" max="14094" width="3" style="174" hidden="1"/>
    <col min="14095" max="14096" width="2.7109375" style="174" hidden="1"/>
    <col min="14097" max="14097" width="3" style="174" hidden="1"/>
    <col min="14098" max="14098" width="2.7109375" style="174" hidden="1"/>
    <col min="14099" max="14099" width="3" style="174" hidden="1"/>
    <col min="14100" max="14101" width="2.7109375" style="174" hidden="1"/>
    <col min="14102" max="14103" width="3" style="174" hidden="1"/>
    <col min="14104" max="14104" width="2.7109375" style="174" hidden="1"/>
    <col min="14105" max="14105" width="3.42578125" style="174" hidden="1"/>
    <col min="14106" max="14106" width="2.7109375" style="174" hidden="1"/>
    <col min="14107" max="14107" width="3" style="174" hidden="1"/>
    <col min="14108" max="14109" width="3.28515625" style="174" hidden="1"/>
    <col min="14110" max="14110" width="2.7109375" style="174" hidden="1"/>
    <col min="14111" max="14111" width="6.5703125" style="174" hidden="1"/>
    <col min="14112" max="14112" width="20" style="174" hidden="1"/>
    <col min="14113" max="14331" width="11.5703125" style="174" hidden="1"/>
    <col min="14332" max="14332" width="3.28515625" style="174" hidden="1"/>
    <col min="14333" max="14333" width="30.28515625" style="174" hidden="1"/>
    <col min="14334" max="14334" width="5" style="174" hidden="1"/>
    <col min="14335" max="14335" width="5.28515625" style="174" hidden="1"/>
    <col min="14336" max="14343" width="2.5703125" style="174" hidden="1"/>
    <col min="14344" max="14344" width="3.5703125" style="174" hidden="1"/>
    <col min="14345" max="14345" width="3" style="174" hidden="1"/>
    <col min="14346" max="14346" width="3.42578125" style="174" hidden="1"/>
    <col min="14347" max="14347" width="3.28515625" style="174" hidden="1"/>
    <col min="14348" max="14349" width="2.7109375" style="174" hidden="1"/>
    <col min="14350" max="14350" width="3" style="174" hidden="1"/>
    <col min="14351" max="14352" width="2.7109375" style="174" hidden="1"/>
    <col min="14353" max="14353" width="3" style="174" hidden="1"/>
    <col min="14354" max="14354" width="2.7109375" style="174" hidden="1"/>
    <col min="14355" max="14355" width="3" style="174" hidden="1"/>
    <col min="14356" max="14357" width="2.7109375" style="174" hidden="1"/>
    <col min="14358" max="14359" width="3" style="174" hidden="1"/>
    <col min="14360" max="14360" width="2.7109375" style="174" hidden="1"/>
    <col min="14361" max="14361" width="3.42578125" style="174" hidden="1"/>
    <col min="14362" max="14362" width="2.7109375" style="174" hidden="1"/>
    <col min="14363" max="14363" width="3" style="174" hidden="1"/>
    <col min="14364" max="14365" width="3.28515625" style="174" hidden="1"/>
    <col min="14366" max="14366" width="2.7109375" style="174" hidden="1"/>
    <col min="14367" max="14367" width="6.5703125" style="174" hidden="1"/>
    <col min="14368" max="14368" width="20" style="174" hidden="1"/>
    <col min="14369" max="14587" width="11.5703125" style="174" hidden="1"/>
    <col min="14588" max="14588" width="3.28515625" style="174" hidden="1"/>
    <col min="14589" max="14589" width="30.28515625" style="174" hidden="1"/>
    <col min="14590" max="14590" width="5" style="174" hidden="1"/>
    <col min="14591" max="14591" width="5.28515625" style="174" hidden="1"/>
    <col min="14592" max="14599" width="2.5703125" style="174" hidden="1"/>
    <col min="14600" max="14600" width="3.5703125" style="174" hidden="1"/>
    <col min="14601" max="14601" width="3" style="174" hidden="1"/>
    <col min="14602" max="14602" width="3.42578125" style="174" hidden="1"/>
    <col min="14603" max="14603" width="3.28515625" style="174" hidden="1"/>
    <col min="14604" max="14605" width="2.7109375" style="174" hidden="1"/>
    <col min="14606" max="14606" width="3" style="174" hidden="1"/>
    <col min="14607" max="14608" width="2.7109375" style="174" hidden="1"/>
    <col min="14609" max="14609" width="3" style="174" hidden="1"/>
    <col min="14610" max="14610" width="2.7109375" style="174" hidden="1"/>
    <col min="14611" max="14611" width="3" style="174" hidden="1"/>
    <col min="14612" max="14613" width="2.7109375" style="174" hidden="1"/>
    <col min="14614" max="14615" width="3" style="174" hidden="1"/>
    <col min="14616" max="14616" width="2.7109375" style="174" hidden="1"/>
    <col min="14617" max="14617" width="3.42578125" style="174" hidden="1"/>
    <col min="14618" max="14618" width="2.7109375" style="174" hidden="1"/>
    <col min="14619" max="14619" width="3" style="174" hidden="1"/>
    <col min="14620" max="14621" width="3.28515625" style="174" hidden="1"/>
    <col min="14622" max="14622" width="2.7109375" style="174" hidden="1"/>
    <col min="14623" max="14623" width="6.5703125" style="174" hidden="1"/>
    <col min="14624" max="14624" width="20" style="174" hidden="1"/>
    <col min="14625" max="14843" width="11.5703125" style="174" hidden="1"/>
    <col min="14844" max="14844" width="3.28515625" style="174" hidden="1"/>
    <col min="14845" max="14845" width="30.28515625" style="174" hidden="1"/>
    <col min="14846" max="14846" width="5" style="174" hidden="1"/>
    <col min="14847" max="14847" width="5.28515625" style="174" hidden="1"/>
    <col min="14848" max="14855" width="2.5703125" style="174" hidden="1"/>
    <col min="14856" max="14856" width="3.5703125" style="174" hidden="1"/>
    <col min="14857" max="14857" width="3" style="174" hidden="1"/>
    <col min="14858" max="14858" width="3.42578125" style="174" hidden="1"/>
    <col min="14859" max="14859" width="3.28515625" style="174" hidden="1"/>
    <col min="14860" max="14861" width="2.7109375" style="174" hidden="1"/>
    <col min="14862" max="14862" width="3" style="174" hidden="1"/>
    <col min="14863" max="14864" width="2.7109375" style="174" hidden="1"/>
    <col min="14865" max="14865" width="3" style="174" hidden="1"/>
    <col min="14866" max="14866" width="2.7109375" style="174" hidden="1"/>
    <col min="14867" max="14867" width="3" style="174" hidden="1"/>
    <col min="14868" max="14869" width="2.7109375" style="174" hidden="1"/>
    <col min="14870" max="14871" width="3" style="174" hidden="1"/>
    <col min="14872" max="14872" width="2.7109375" style="174" hidden="1"/>
    <col min="14873" max="14873" width="3.42578125" style="174" hidden="1"/>
    <col min="14874" max="14874" width="2.7109375" style="174" hidden="1"/>
    <col min="14875" max="14875" width="3" style="174" hidden="1"/>
    <col min="14876" max="14877" width="3.28515625" style="174" hidden="1"/>
    <col min="14878" max="14878" width="2.7109375" style="174" hidden="1"/>
    <col min="14879" max="14879" width="6.5703125" style="174" hidden="1"/>
    <col min="14880" max="14880" width="20" style="174" hidden="1"/>
    <col min="14881" max="15099" width="11.5703125" style="174" hidden="1"/>
    <col min="15100" max="15100" width="3.28515625" style="174" hidden="1"/>
    <col min="15101" max="15101" width="30.28515625" style="174" hidden="1"/>
    <col min="15102" max="15102" width="5" style="174" hidden="1"/>
    <col min="15103" max="15103" width="5.28515625" style="174" hidden="1"/>
    <col min="15104" max="15111" width="2.5703125" style="174" hidden="1"/>
    <col min="15112" max="15112" width="3.5703125" style="174" hidden="1"/>
    <col min="15113" max="15113" width="3" style="174" hidden="1"/>
    <col min="15114" max="15114" width="3.42578125" style="174" hidden="1"/>
    <col min="15115" max="15115" width="3.28515625" style="174" hidden="1"/>
    <col min="15116" max="15117" width="2.7109375" style="174" hidden="1"/>
    <col min="15118" max="15118" width="3" style="174" hidden="1"/>
    <col min="15119" max="15120" width="2.7109375" style="174" hidden="1"/>
    <col min="15121" max="15121" width="3" style="174" hidden="1"/>
    <col min="15122" max="15122" width="2.7109375" style="174" hidden="1"/>
    <col min="15123" max="15123" width="3" style="174" hidden="1"/>
    <col min="15124" max="15125" width="2.7109375" style="174" hidden="1"/>
    <col min="15126" max="15127" width="3" style="174" hidden="1"/>
    <col min="15128" max="15128" width="2.7109375" style="174" hidden="1"/>
    <col min="15129" max="15129" width="3.42578125" style="174" hidden="1"/>
    <col min="15130" max="15130" width="2.7109375" style="174" hidden="1"/>
    <col min="15131" max="15131" width="3" style="174" hidden="1"/>
    <col min="15132" max="15133" width="3.28515625" style="174" hidden="1"/>
    <col min="15134" max="15134" width="2.7109375" style="174" hidden="1"/>
    <col min="15135" max="15135" width="6.5703125" style="174" hidden="1"/>
    <col min="15136" max="15136" width="20" style="174" hidden="1"/>
    <col min="15137" max="15355" width="11.5703125" style="174" hidden="1"/>
    <col min="15356" max="15356" width="3.28515625" style="174" hidden="1"/>
    <col min="15357" max="15357" width="30.28515625" style="174" hidden="1"/>
    <col min="15358" max="15358" width="5" style="174" hidden="1"/>
    <col min="15359" max="15359" width="5.28515625" style="174" hidden="1"/>
    <col min="15360" max="15367" width="2.5703125" style="174" hidden="1"/>
    <col min="15368" max="15368" width="3.5703125" style="174" hidden="1"/>
    <col min="15369" max="15369" width="3" style="174" hidden="1"/>
    <col min="15370" max="15370" width="3.42578125" style="174" hidden="1"/>
    <col min="15371" max="15371" width="3.28515625" style="174" hidden="1"/>
    <col min="15372" max="15373" width="2.7109375" style="174" hidden="1"/>
    <col min="15374" max="15374" width="3" style="174" hidden="1"/>
    <col min="15375" max="15376" width="2.7109375" style="174" hidden="1"/>
    <col min="15377" max="15377" width="3" style="174" hidden="1"/>
    <col min="15378" max="15378" width="2.7109375" style="174" hidden="1"/>
    <col min="15379" max="15379" width="3" style="174" hidden="1"/>
    <col min="15380" max="15381" width="2.7109375" style="174" hidden="1"/>
    <col min="15382" max="15383" width="3" style="174" hidden="1"/>
    <col min="15384" max="15384" width="2.7109375" style="174" hidden="1"/>
    <col min="15385" max="15385" width="3.42578125" style="174" hidden="1"/>
    <col min="15386" max="15386" width="2.7109375" style="174" hidden="1"/>
    <col min="15387" max="15387" width="3" style="174" hidden="1"/>
    <col min="15388" max="15389" width="3.28515625" style="174" hidden="1"/>
    <col min="15390" max="15390" width="2.7109375" style="174" hidden="1"/>
    <col min="15391" max="15391" width="6.5703125" style="174" hidden="1"/>
    <col min="15392" max="15392" width="20" style="174" hidden="1"/>
    <col min="15393" max="15611" width="11.5703125" style="174" hidden="1"/>
    <col min="15612" max="15612" width="3.28515625" style="174" hidden="1"/>
    <col min="15613" max="15613" width="30.28515625" style="174" hidden="1"/>
    <col min="15614" max="15614" width="5" style="174" hidden="1"/>
    <col min="15615" max="15615" width="5.28515625" style="174" hidden="1"/>
    <col min="15616" max="15623" width="2.5703125" style="174" hidden="1"/>
    <col min="15624" max="15624" width="3.5703125" style="174" hidden="1"/>
    <col min="15625" max="15625" width="3" style="174" hidden="1"/>
    <col min="15626" max="15626" width="3.42578125" style="174" hidden="1"/>
    <col min="15627" max="15627" width="3.28515625" style="174" hidden="1"/>
    <col min="15628" max="15629" width="2.7109375" style="174" hidden="1"/>
    <col min="15630" max="15630" width="3" style="174" hidden="1"/>
    <col min="15631" max="15632" width="2.7109375" style="174" hidden="1"/>
    <col min="15633" max="15633" width="3" style="174" hidden="1"/>
    <col min="15634" max="15634" width="2.7109375" style="174" hidden="1"/>
    <col min="15635" max="15635" width="3" style="174" hidden="1"/>
    <col min="15636" max="15637" width="2.7109375" style="174" hidden="1"/>
    <col min="15638" max="15639" width="3" style="174" hidden="1"/>
    <col min="15640" max="15640" width="2.7109375" style="174" hidden="1"/>
    <col min="15641" max="15641" width="3.42578125" style="174" hidden="1"/>
    <col min="15642" max="15642" width="2.7109375" style="174" hidden="1"/>
    <col min="15643" max="15643" width="3" style="174" hidden="1"/>
    <col min="15644" max="15645" width="3.28515625" style="174" hidden="1"/>
    <col min="15646" max="15646" width="2.7109375" style="174" hidden="1"/>
    <col min="15647" max="15647" width="6.5703125" style="174" hidden="1"/>
    <col min="15648" max="15648" width="20" style="174" hidden="1"/>
    <col min="15649" max="15867" width="11.5703125" style="174" hidden="1"/>
    <col min="15868" max="15868" width="3.28515625" style="174" hidden="1"/>
    <col min="15869" max="15869" width="30.28515625" style="174" hidden="1"/>
    <col min="15870" max="15870" width="5" style="174" hidden="1"/>
    <col min="15871" max="15871" width="5.28515625" style="174" hidden="1"/>
    <col min="15872" max="15879" width="2.5703125" style="174" hidden="1"/>
    <col min="15880" max="15880" width="3.5703125" style="174" hidden="1"/>
    <col min="15881" max="15881" width="3" style="174" hidden="1"/>
    <col min="15882" max="15882" width="3.42578125" style="174" hidden="1"/>
    <col min="15883" max="15883" width="3.28515625" style="174" hidden="1"/>
    <col min="15884" max="15885" width="2.7109375" style="174" hidden="1"/>
    <col min="15886" max="15886" width="3" style="174" hidden="1"/>
    <col min="15887" max="15888" width="2.7109375" style="174" hidden="1"/>
    <col min="15889" max="15889" width="3" style="174" hidden="1"/>
    <col min="15890" max="15890" width="2.7109375" style="174" hidden="1"/>
    <col min="15891" max="15891" width="3" style="174" hidden="1"/>
    <col min="15892" max="15893" width="2.7109375" style="174" hidden="1"/>
    <col min="15894" max="15895" width="3" style="174" hidden="1"/>
    <col min="15896" max="15896" width="2.7109375" style="174" hidden="1"/>
    <col min="15897" max="15897" width="3.42578125" style="174" hidden="1"/>
    <col min="15898" max="15898" width="2.7109375" style="174" hidden="1"/>
    <col min="15899" max="15899" width="3" style="174" hidden="1"/>
    <col min="15900" max="15901" width="3.28515625" style="174" hidden="1"/>
    <col min="15902" max="15902" width="2.7109375" style="174" hidden="1"/>
    <col min="15903" max="15903" width="6.5703125" style="174" hidden="1"/>
    <col min="15904" max="15904" width="20" style="174" hidden="1"/>
    <col min="15905" max="16123" width="11.5703125" style="174" hidden="1"/>
    <col min="16124" max="16124" width="3.28515625" style="174" hidden="1"/>
    <col min="16125" max="16125" width="30.28515625" style="174" hidden="1"/>
    <col min="16126" max="16126" width="5" style="174" hidden="1"/>
    <col min="16127" max="16127" width="5.28515625" style="174" hidden="1"/>
    <col min="16128" max="16135" width="2.5703125" style="174" hidden="1"/>
    <col min="16136" max="16136" width="3.5703125" style="174" hidden="1"/>
    <col min="16137" max="16137" width="3" style="174" hidden="1"/>
    <col min="16138" max="16138" width="3.42578125" style="174" hidden="1"/>
    <col min="16139" max="16139" width="3.28515625" style="174" hidden="1"/>
    <col min="16140" max="16141" width="2.7109375" style="174" hidden="1"/>
    <col min="16142" max="16142" width="3" style="174" hidden="1"/>
    <col min="16143" max="16144" width="2.7109375" style="174" hidden="1"/>
    <col min="16145" max="16145" width="3" style="174" hidden="1"/>
    <col min="16146" max="16146" width="2.7109375" style="174" hidden="1"/>
    <col min="16147" max="16147" width="3" style="174" hidden="1"/>
    <col min="16148" max="16149" width="2.7109375" style="174" hidden="1"/>
    <col min="16150" max="16151" width="3" style="174" hidden="1"/>
    <col min="16152" max="16152" width="2.7109375" style="174" hidden="1"/>
    <col min="16153" max="16153" width="3.42578125" style="174" hidden="1"/>
    <col min="16154" max="16154" width="2.7109375" style="174" hidden="1"/>
    <col min="16155" max="16155" width="3" style="174" hidden="1"/>
    <col min="16156" max="16157" width="3.28515625" style="174" hidden="1"/>
    <col min="16158" max="16158" width="2.7109375" style="174" hidden="1"/>
    <col min="16159" max="16159" width="6.5703125" style="174" hidden="1"/>
    <col min="16160" max="16160" width="20" style="174" hidden="1"/>
    <col min="16161" max="16380" width="11.5703125" style="174" hidden="1"/>
    <col min="16381" max="16384" width="11.42578125" style="174" hidden="1"/>
  </cols>
  <sheetData>
    <row r="1" spans="1:41" ht="13.15" customHeight="1" x14ac:dyDescent="0.2">
      <c r="A1" s="267" t="s">
        <v>91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</row>
    <row r="2" spans="1:41" ht="13.15" customHeight="1" x14ac:dyDescent="0.2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</row>
    <row r="3" spans="1:41" ht="13.5" x14ac:dyDescent="0.25">
      <c r="A3" s="280" t="s">
        <v>102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69"/>
    </row>
    <row r="4" spans="1:41" ht="15.6" customHeight="1" x14ac:dyDescent="0.25">
      <c r="B4" s="175"/>
      <c r="C4" s="175"/>
      <c r="D4" s="175"/>
      <c r="E4" s="341" t="s">
        <v>103</v>
      </c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175"/>
      <c r="AK4" s="175"/>
      <c r="AL4" s="175"/>
    </row>
    <row r="5" spans="1:41" s="111" customFormat="1" ht="18.600000000000001" customHeight="1" x14ac:dyDescent="0.25">
      <c r="A5" s="113"/>
      <c r="C5" s="69"/>
      <c r="D5" s="69"/>
      <c r="E5" s="231" t="s">
        <v>921</v>
      </c>
      <c r="F5" s="232" t="s">
        <v>38</v>
      </c>
      <c r="G5" s="327" t="s">
        <v>39</v>
      </c>
      <c r="H5" s="327"/>
      <c r="I5" s="327"/>
      <c r="J5" s="327"/>
      <c r="K5" s="327"/>
      <c r="L5" s="176">
        <f>VLOOKUP(G5,CALEND!$A$17:$B$28,2,FALSE)</f>
        <v>1</v>
      </c>
      <c r="M5" s="176"/>
      <c r="N5" s="88"/>
      <c r="P5" s="233" t="s">
        <v>23</v>
      </c>
      <c r="Q5" s="236"/>
      <c r="R5" s="234">
        <f>+ASISTENCIA!X5*1</f>
        <v>2024</v>
      </c>
      <c r="Z5" s="232" t="s">
        <v>94</v>
      </c>
      <c r="AA5" s="329" t="str">
        <f>IF(+ASISTENCIA!AC5="","",ASISTENCIA!AC5)</f>
        <v>Mañana</v>
      </c>
      <c r="AB5" s="329"/>
      <c r="AC5" s="329"/>
      <c r="AD5" s="329"/>
      <c r="AE5" s="329"/>
      <c r="AF5" s="329"/>
      <c r="AG5" s="329"/>
      <c r="AH5" s="329"/>
      <c r="AI5" s="158"/>
      <c r="AJ5" s="112"/>
      <c r="AK5" s="112"/>
      <c r="AL5" s="112"/>
    </row>
    <row r="6" spans="1:41" s="111" customFormat="1" ht="18.600000000000001" customHeight="1" x14ac:dyDescent="0.25">
      <c r="C6" s="69"/>
      <c r="D6" s="69"/>
      <c r="E6" s="231" t="s">
        <v>93</v>
      </c>
      <c r="F6" s="328" t="str">
        <f>IF(+ASISTENCIA!F6="","",ASISTENCIA!F6)</f>
        <v>IEI. N° 217 NIÑO JESÚS DE PRAGA</v>
      </c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99"/>
      <c r="AJ6" s="99"/>
      <c r="AK6" s="72"/>
      <c r="AL6" s="73"/>
    </row>
    <row r="7" spans="1:41" s="111" customFormat="1" ht="15.6" customHeight="1" x14ac:dyDescent="0.25">
      <c r="B7" s="69"/>
      <c r="C7" s="69"/>
      <c r="D7" s="69"/>
      <c r="E7" s="231" t="s">
        <v>111</v>
      </c>
      <c r="F7" s="279" t="str">
        <f>IF(+ASISTENCIA!F7="","",ASISTENCIA!F7)</f>
        <v>INICIAL</v>
      </c>
      <c r="G7" s="279"/>
      <c r="H7" s="279"/>
      <c r="I7" s="177"/>
      <c r="J7" s="235" t="s">
        <v>926</v>
      </c>
      <c r="L7" s="337" t="str">
        <f>IF(+ASISTENCIA!N7="","",ASISTENCIA!N7)</f>
        <v>PILCUYO / 18 DE ENERO</v>
      </c>
      <c r="M7" s="337"/>
      <c r="N7" s="337"/>
      <c r="O7" s="337"/>
      <c r="P7" s="337"/>
      <c r="Q7" s="337"/>
      <c r="R7" s="337"/>
      <c r="S7" s="337"/>
      <c r="T7" s="98"/>
      <c r="U7" s="98"/>
      <c r="V7" s="98"/>
      <c r="W7" s="98"/>
      <c r="X7" s="98"/>
      <c r="Y7" s="98"/>
      <c r="Z7" s="98"/>
      <c r="AA7" s="98"/>
      <c r="AB7" s="98"/>
      <c r="AC7" s="98"/>
      <c r="AD7" s="178"/>
      <c r="AE7" s="114"/>
      <c r="AF7" s="115"/>
      <c r="AG7" s="115"/>
      <c r="AH7" s="115"/>
      <c r="AJ7" s="99"/>
      <c r="AK7" s="71"/>
      <c r="AL7" s="92"/>
      <c r="AM7" s="73"/>
      <c r="AN7" s="73"/>
      <c r="AO7" s="73"/>
    </row>
    <row r="8" spans="1:41" s="111" customFormat="1" ht="15.6" customHeight="1" x14ac:dyDescent="0.25">
      <c r="A8" s="69"/>
      <c r="B8" s="70"/>
      <c r="C8" s="70"/>
      <c r="D8" s="70"/>
      <c r="E8" s="231" t="s">
        <v>108</v>
      </c>
      <c r="F8" s="279" t="str">
        <f>IF(+ASISTENCIA!F8="","",ASISTENCIA!F8)</f>
        <v>0474585</v>
      </c>
      <c r="G8" s="279"/>
      <c r="H8" s="279"/>
      <c r="I8" s="99"/>
      <c r="J8" s="235" t="s">
        <v>927</v>
      </c>
      <c r="L8" s="337" t="str">
        <f>IF(+ASISTENCIA!N8="","",ASISTENCIA!N8)</f>
        <v>PILCUYO / 18 DE ENERO</v>
      </c>
      <c r="M8" s="337"/>
      <c r="N8" s="337"/>
      <c r="O8" s="337"/>
      <c r="P8" s="337"/>
      <c r="Q8" s="337"/>
      <c r="R8" s="337"/>
      <c r="S8" s="337"/>
      <c r="T8" s="130"/>
      <c r="U8" s="130"/>
      <c r="V8" s="131"/>
      <c r="W8" s="131"/>
      <c r="X8" s="131"/>
      <c r="Y8" s="131"/>
      <c r="Z8" s="131"/>
      <c r="AA8" s="131"/>
      <c r="AB8" s="132"/>
      <c r="AC8" s="208"/>
      <c r="AD8" s="208"/>
      <c r="AE8" s="208"/>
      <c r="AF8" s="208"/>
      <c r="AG8" s="208"/>
      <c r="AH8" s="208"/>
      <c r="AK8" s="73"/>
      <c r="AL8" s="69"/>
    </row>
    <row r="9" spans="1:41" ht="3.6" customHeight="1" x14ac:dyDescent="0.25">
      <c r="E9" s="179"/>
      <c r="F9" s="209"/>
      <c r="G9" s="181"/>
      <c r="H9" s="181"/>
      <c r="I9" s="181"/>
      <c r="J9" s="181"/>
      <c r="K9" s="181"/>
      <c r="L9" s="181"/>
      <c r="M9" s="181"/>
      <c r="N9" s="181"/>
      <c r="P9" s="182"/>
      <c r="Q9" s="182"/>
      <c r="R9" s="182"/>
      <c r="S9" s="182"/>
      <c r="T9" s="182"/>
      <c r="U9" s="182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4"/>
      <c r="AN9" s="184"/>
      <c r="AO9" s="184"/>
    </row>
    <row r="10" spans="1:41" s="187" customFormat="1" ht="27" customHeight="1" x14ac:dyDescent="0.2">
      <c r="A10" s="293" t="s">
        <v>3</v>
      </c>
      <c r="B10" s="159"/>
      <c r="C10" s="159"/>
      <c r="D10" s="293" t="s">
        <v>1</v>
      </c>
      <c r="E10" s="293" t="s">
        <v>0</v>
      </c>
      <c r="F10" s="293" t="s">
        <v>92</v>
      </c>
      <c r="G10" s="299" t="s">
        <v>25</v>
      </c>
      <c r="H10" s="299" t="s">
        <v>113</v>
      </c>
      <c r="I10" s="32"/>
      <c r="J10" s="210" t="s">
        <v>922</v>
      </c>
      <c r="K10" s="211"/>
      <c r="L10" s="330" t="s">
        <v>143</v>
      </c>
      <c r="M10" s="330"/>
      <c r="N10" s="330"/>
      <c r="O10" s="211"/>
      <c r="P10" s="212" t="s">
        <v>148</v>
      </c>
      <c r="Q10" s="213"/>
      <c r="R10" s="241" t="s">
        <v>149</v>
      </c>
      <c r="S10" s="213"/>
      <c r="T10" s="339" t="s">
        <v>150</v>
      </c>
      <c r="U10" s="339"/>
      <c r="V10" s="211"/>
      <c r="W10" s="338" t="s">
        <v>152</v>
      </c>
      <c r="X10" s="338"/>
      <c r="Y10" s="214"/>
      <c r="Z10" s="212" t="s">
        <v>155</v>
      </c>
      <c r="AA10" s="215"/>
      <c r="AB10" s="331" t="s">
        <v>104</v>
      </c>
      <c r="AC10" s="332"/>
      <c r="AD10" s="332"/>
      <c r="AE10" s="332"/>
      <c r="AF10" s="332"/>
      <c r="AG10" s="332"/>
      <c r="AH10" s="332"/>
      <c r="AI10" s="332"/>
      <c r="AJ10" s="333"/>
      <c r="AK10" s="185"/>
      <c r="AL10" s="185"/>
      <c r="AM10" s="186"/>
      <c r="AN10" s="186"/>
      <c r="AO10" s="186"/>
    </row>
    <row r="11" spans="1:41" s="172" customFormat="1" ht="33" customHeight="1" x14ac:dyDescent="0.25">
      <c r="A11" s="293"/>
      <c r="B11" s="238" t="s">
        <v>37</v>
      </c>
      <c r="C11" s="240" t="s">
        <v>21</v>
      </c>
      <c r="D11" s="293"/>
      <c r="E11" s="293"/>
      <c r="F11" s="293"/>
      <c r="G11" s="299"/>
      <c r="H11" s="299"/>
      <c r="I11" s="117"/>
      <c r="J11" s="242" t="s">
        <v>145</v>
      </c>
      <c r="K11" s="137"/>
      <c r="L11" s="242" t="s">
        <v>144</v>
      </c>
      <c r="M11" s="242" t="s">
        <v>146</v>
      </c>
      <c r="N11" s="242" t="s">
        <v>147</v>
      </c>
      <c r="O11" s="137"/>
      <c r="P11" s="242" t="s">
        <v>929</v>
      </c>
      <c r="Q11" s="137"/>
      <c r="R11" s="242" t="s">
        <v>145</v>
      </c>
      <c r="S11" s="137"/>
      <c r="T11" s="242" t="s">
        <v>923</v>
      </c>
      <c r="U11" s="242" t="s">
        <v>151</v>
      </c>
      <c r="V11" s="138"/>
      <c r="W11" s="171" t="s">
        <v>153</v>
      </c>
      <c r="X11" s="171" t="s">
        <v>154</v>
      </c>
      <c r="Y11" s="138"/>
      <c r="Z11" s="242" t="s">
        <v>145</v>
      </c>
      <c r="AA11" s="160"/>
      <c r="AB11" s="334"/>
      <c r="AC11" s="335"/>
      <c r="AD11" s="335"/>
      <c r="AE11" s="335"/>
      <c r="AF11" s="335"/>
      <c r="AG11" s="335"/>
      <c r="AH11" s="335"/>
      <c r="AI11" s="335"/>
      <c r="AJ11" s="336"/>
      <c r="AK11" s="239" t="s">
        <v>56</v>
      </c>
      <c r="AL11" s="237" t="s">
        <v>18</v>
      </c>
    </row>
    <row r="12" spans="1:41" s="197" customFormat="1" ht="14.25" hidden="1" x14ac:dyDescent="0.25">
      <c r="A12" s="12"/>
      <c r="B12" s="12" t="str">
        <f>IF(LEN(C12)&gt;0,VLOOKUP($F$6,DATA!$A:$S,2,FALSE),"")</f>
        <v/>
      </c>
      <c r="C12" s="11" t="str">
        <f t="shared" ref="C12:C13" si="0">IF(LEN(E12)&gt;0,$G$5,"")</f>
        <v/>
      </c>
      <c r="D12" s="11"/>
      <c r="E12" s="128"/>
      <c r="F12" s="216"/>
      <c r="G12" s="193"/>
      <c r="H12" s="193"/>
      <c r="I12" s="217" t="e">
        <f>IF(AND(LEN($E12)&gt;0,#REF!&lt;&gt;"sá.",#REF!&lt;&gt;"do.",#REF!&lt;&gt;""),"C","")</f>
        <v>#REF!</v>
      </c>
      <c r="J12" s="129" t="e">
        <f>IF(AND(LEN($E12)&gt;0,#REF!&lt;&gt;"sá.",#REF!&lt;&gt;"do.",#REF!&lt;&gt;""),"C","")</f>
        <v>#REF!</v>
      </c>
      <c r="K12" s="217" t="e">
        <f>IF(AND(LEN($E12)&gt;0,#REF!&lt;&gt;"sá.",#REF!&lt;&gt;"do.",#REF!&lt;&gt;""),"C","")</f>
        <v>#REF!</v>
      </c>
      <c r="L12" s="129" t="e">
        <f>IF(AND(LEN($E12)&gt;0,#REF!&lt;&gt;"sá.",#REF!&lt;&gt;"do.",#REF!&lt;&gt;""),"C","")</f>
        <v>#REF!</v>
      </c>
      <c r="M12" s="129"/>
      <c r="N12" s="129" t="e">
        <f>IF(AND(LEN($E12)&gt;0,#REF!&lt;&gt;"sá.",#REF!&lt;&gt;"do.",#REF!&lt;&gt;""),"C","")</f>
        <v>#REF!</v>
      </c>
      <c r="O12" s="217" t="e">
        <f>IF(AND(LEN($E12)&gt;0,#REF!&lt;&gt;"sá.",#REF!&lt;&gt;"do.",#REF!&lt;&gt;""),"C","")</f>
        <v>#REF!</v>
      </c>
      <c r="P12" s="129" t="e">
        <f>IF(AND(LEN($E12)&gt;0,#REF!&lt;&gt;"sá.",#REF!&lt;&gt;"do.",#REF!&lt;&gt;""),"C","")</f>
        <v>#REF!</v>
      </c>
      <c r="Q12" s="217" t="e">
        <f>IF(AND(LEN($E12)&gt;0,#REF!&lt;&gt;"sá.",#REF!&lt;&gt;"do.",#REF!&lt;&gt;""),"C","")</f>
        <v>#REF!</v>
      </c>
      <c r="R12" s="129" t="e">
        <f>IF(AND(LEN($E12)&gt;0,#REF!&lt;&gt;"sá.",#REF!&lt;&gt;"do.",#REF!&lt;&gt;""),"C","")</f>
        <v>#REF!</v>
      </c>
      <c r="S12" s="217"/>
      <c r="T12" s="218" t="e">
        <f>IF(AND(LEN($E12)&gt;0,#REF!&lt;&gt;"sá.",#REF!&lt;&gt;"do.",#REF!&lt;&gt;""),"C","")</f>
        <v>#REF!</v>
      </c>
      <c r="U12" s="217"/>
      <c r="V12" s="217"/>
      <c r="W12" s="129" t="e">
        <f>IF(AND(LEN($E12)&gt;0,#REF!&lt;&gt;"sá.",#REF!&lt;&gt;"do.",#REF!&lt;&gt;""),"C","")</f>
        <v>#REF!</v>
      </c>
      <c r="X12" s="129"/>
      <c r="Y12" s="217"/>
      <c r="Z12" s="129" t="e">
        <f>IF(AND(LEN($E12)&gt;0,#REF!&lt;&gt;"sá.",#REF!&lt;&gt;"do.",#REF!&lt;&gt;""),"C","")</f>
        <v>#REF!</v>
      </c>
      <c r="AA12" s="217"/>
      <c r="AB12" s="129" t="e">
        <f>IF(AND(LEN($E12)&gt;0,#REF!&lt;&gt;"sá.",#REF!&lt;&gt;"do.",#REF!&lt;&gt;""),"C","")</f>
        <v>#REF!</v>
      </c>
      <c r="AC12" s="129" t="e">
        <f>IF(AND(LEN($E12)&gt;0,#REF!&lt;&gt;"sá.",#REF!&lt;&gt;"do.",#REF!&lt;&gt;""),"C","")</f>
        <v>#REF!</v>
      </c>
      <c r="AD12" s="129" t="e">
        <f>IF(AND(LEN($E12)&gt;0,#REF!&lt;&gt;"sá.",#REF!&lt;&gt;"do.",#REF!&lt;&gt;""),"C","")</f>
        <v>#REF!</v>
      </c>
      <c r="AE12" s="129" t="e">
        <f>IF(AND(LEN($E12)&gt;0,#REF!&lt;&gt;"sá.",#REF!&lt;&gt;"do.",#REF!&lt;&gt;""),"C","")</f>
        <v>#REF!</v>
      </c>
      <c r="AF12" s="129" t="e">
        <f>IF(AND(LEN($E12)&gt;0,#REF!&lt;&gt;"sá.",#REF!&lt;&gt;"do.",#REF!&lt;&gt;""),"C","")</f>
        <v>#REF!</v>
      </c>
      <c r="AG12" s="129" t="e">
        <f>IF(AND(LEN($E12)&gt;0,#REF!&lt;&gt;"sá.",#REF!&lt;&gt;"do.",#REF!&lt;&gt;""),"C","")</f>
        <v>#REF!</v>
      </c>
      <c r="AH12" s="129" t="e">
        <f>IF(AND(LEN($E12)&gt;0,#REF!&lt;&gt;"sá.",#REF!&lt;&gt;"do.",#REF!&lt;&gt;""),"C","")</f>
        <v>#REF!</v>
      </c>
      <c r="AI12" s="129" t="e">
        <f>IF(AND(LEN($E12)&gt;0,#REF!&lt;&gt;"sá.",#REF!&lt;&gt;"do.",#REF!&lt;&gt;""),"C","")</f>
        <v>#REF!</v>
      </c>
      <c r="AJ12" s="129" t="e">
        <f>IF(AND(LEN($E12)&gt;0,#REF!&lt;&gt;"sá.",#REF!&lt;&gt;"do.",#REF!&lt;&gt;""),"C","")</f>
        <v>#REF!</v>
      </c>
      <c r="AK12" s="128" t="str">
        <f t="shared" ref="AK12:AK44" si="1">IF(OR(COUNTIF($I12:$AJ12,"X")&gt;0,COUNTIF($I12:$AJ12,"L")&gt;0),COUNTIF($I12:$AJ12,"X")+COUNTIF($I12:$AJ12,"L"),"")</f>
        <v/>
      </c>
      <c r="AL12" s="194"/>
    </row>
    <row r="13" spans="1:41" s="197" customFormat="1" ht="24" customHeight="1" x14ac:dyDescent="0.25">
      <c r="A13" s="163">
        <f>IF(+ASISTENCIA!A14="","",ASISTENCIA!A14)</f>
        <v>1</v>
      </c>
      <c r="B13" s="12" t="e">
        <f>IF(LEN(C13)&gt;0,VLOOKUP($F$6,DATA!$A:$S,2,FALSE),"")</f>
        <v>#N/A</v>
      </c>
      <c r="C13" s="11" t="str">
        <f t="shared" si="0"/>
        <v>ENERO</v>
      </c>
      <c r="D13" s="207" t="s">
        <v>935</v>
      </c>
      <c r="E13" s="124" t="s">
        <v>936</v>
      </c>
      <c r="F13" s="135" t="s">
        <v>129</v>
      </c>
      <c r="G13" s="134" t="s">
        <v>105</v>
      </c>
      <c r="H13" s="125">
        <v>40</v>
      </c>
      <c r="I13" s="217"/>
      <c r="J13" s="219">
        <f>ASISTENCIA!AO14</f>
        <v>0</v>
      </c>
      <c r="K13" s="217"/>
      <c r="L13" s="129">
        <f>ASISTENCIA!AP14</f>
        <v>0</v>
      </c>
      <c r="M13" s="129">
        <f>ASISTENCIA!AQ14</f>
        <v>0</v>
      </c>
      <c r="N13" s="129">
        <f>ASISTENCIA!AS14</f>
        <v>0</v>
      </c>
      <c r="O13" s="217"/>
      <c r="P13" s="129">
        <f>ASISTENCIA!AT14</f>
        <v>0</v>
      </c>
      <c r="Q13" s="217"/>
      <c r="R13" s="129">
        <f>ASISTENCIA!AR14</f>
        <v>0</v>
      </c>
      <c r="S13" s="220"/>
      <c r="T13" s="129">
        <f>ASISTENCIA!AU14</f>
        <v>0</v>
      </c>
      <c r="U13" s="19">
        <v>0</v>
      </c>
      <c r="V13" s="220"/>
      <c r="W13" s="19">
        <v>0</v>
      </c>
      <c r="X13" s="19">
        <v>0</v>
      </c>
      <c r="Y13" s="220"/>
      <c r="Z13" s="19">
        <v>0</v>
      </c>
      <c r="AA13" s="220"/>
      <c r="AB13" s="321"/>
      <c r="AC13" s="322"/>
      <c r="AD13" s="322"/>
      <c r="AE13" s="322"/>
      <c r="AF13" s="322"/>
      <c r="AG13" s="322"/>
      <c r="AH13" s="322"/>
      <c r="AI13" s="322"/>
      <c r="AJ13" s="323"/>
      <c r="AK13" s="128" t="str">
        <f t="shared" si="1"/>
        <v/>
      </c>
      <c r="AL13" s="194"/>
    </row>
    <row r="14" spans="1:41" s="197" customFormat="1" ht="15.75" customHeight="1" x14ac:dyDescent="0.25">
      <c r="A14" s="163">
        <f>IF(+ASISTENCIA!A15="","",ASISTENCIA!A15)</f>
        <v>5</v>
      </c>
      <c r="B14" s="12" t="e">
        <f>IF(LEN(C14)&gt;0,VLOOKUP($F$6,DATA!$A:$S,2,FALSE),"")</f>
        <v>#N/A</v>
      </c>
      <c r="C14" s="11" t="str">
        <f t="shared" ref="C14" si="2">IF(LEN(E14)&gt;0,$G$5,"")</f>
        <v>ENERO</v>
      </c>
      <c r="D14" s="207" t="s">
        <v>937</v>
      </c>
      <c r="E14" s="124" t="s">
        <v>938</v>
      </c>
      <c r="F14" s="135" t="s">
        <v>119</v>
      </c>
      <c r="G14" s="134" t="s">
        <v>105</v>
      </c>
      <c r="H14" s="125">
        <v>40</v>
      </c>
      <c r="I14" s="217"/>
      <c r="J14" s="219">
        <f>ASISTENCIA!AO15</f>
        <v>0</v>
      </c>
      <c r="K14" s="217"/>
      <c r="L14" s="129">
        <f>ASISTENCIA!AP15</f>
        <v>0</v>
      </c>
      <c r="M14" s="129">
        <f>ASISTENCIA!AQ15</f>
        <v>0</v>
      </c>
      <c r="N14" s="129">
        <f>ASISTENCIA!AS15</f>
        <v>0</v>
      </c>
      <c r="O14" s="217"/>
      <c r="P14" s="129">
        <f>ASISTENCIA!AT15</f>
        <v>0</v>
      </c>
      <c r="Q14" s="217"/>
      <c r="R14" s="129">
        <v>0</v>
      </c>
      <c r="S14" s="220"/>
      <c r="T14" s="129">
        <f>ASISTENCIA!AU15</f>
        <v>0</v>
      </c>
      <c r="U14" s="19">
        <v>0</v>
      </c>
      <c r="V14" s="220"/>
      <c r="W14" s="19">
        <v>0</v>
      </c>
      <c r="X14" s="19">
        <v>0</v>
      </c>
      <c r="Y14" s="220"/>
      <c r="Z14" s="19">
        <v>0</v>
      </c>
      <c r="AA14" s="220"/>
      <c r="AB14" s="321"/>
      <c r="AC14" s="322"/>
      <c r="AD14" s="322"/>
      <c r="AE14" s="322"/>
      <c r="AF14" s="322"/>
      <c r="AG14" s="322"/>
      <c r="AH14" s="322"/>
      <c r="AI14" s="322"/>
      <c r="AJ14" s="323"/>
      <c r="AK14" s="128" t="str">
        <f t="shared" si="1"/>
        <v/>
      </c>
      <c r="AL14" s="194"/>
    </row>
    <row r="15" spans="1:41" s="197" customFormat="1" ht="15.75" hidden="1" customHeight="1" x14ac:dyDescent="0.25">
      <c r="A15" s="163" t="e">
        <f>IF(+ASISTENCIA!#REF!="","",ASISTENCIA!#REF!)</f>
        <v>#REF!</v>
      </c>
      <c r="B15" s="12"/>
      <c r="C15" s="11"/>
      <c r="D15" s="133" t="e">
        <f>IF(+ASISTENCIA!#REF!="","",ASISTENCIA!#REF!)</f>
        <v>#REF!</v>
      </c>
      <c r="E15" s="128" t="e">
        <f>IF(+ASISTENCIA!#REF!="","",ASISTENCIA!#REF!)</f>
        <v>#REF!</v>
      </c>
      <c r="F15" s="136" t="e">
        <f>IF(+ASISTENCIA!#REF!="","",ASISTENCIA!#REF!)</f>
        <v>#REF!</v>
      </c>
      <c r="G15" s="136" t="e">
        <f>IF(+ASISTENCIA!#REF!="","",ASISTENCIA!#REF!)</f>
        <v>#REF!</v>
      </c>
      <c r="H15" s="129" t="e">
        <f>IF(+ASISTENCIA!#REF!="","",ASISTENCIA!#REF!)</f>
        <v>#REF!</v>
      </c>
      <c r="I15" s="217"/>
      <c r="J15" s="219" t="e">
        <f>ASISTENCIA!#REF!</f>
        <v>#REF!</v>
      </c>
      <c r="K15" s="217"/>
      <c r="L15" s="129" t="e">
        <f>ASISTENCIA!#REF!</f>
        <v>#REF!</v>
      </c>
      <c r="M15" s="129" t="e">
        <f>ASISTENCIA!#REF!</f>
        <v>#REF!</v>
      </c>
      <c r="N15" s="129" t="e">
        <f>ASISTENCIA!#REF!</f>
        <v>#REF!</v>
      </c>
      <c r="O15" s="217"/>
      <c r="P15" s="129" t="e">
        <f>ASISTENCIA!#REF!</f>
        <v>#REF!</v>
      </c>
      <c r="Q15" s="217"/>
      <c r="R15" s="129" t="e">
        <f>ASISTENCIA!#REF!</f>
        <v>#REF!</v>
      </c>
      <c r="S15" s="220"/>
      <c r="T15" s="129" t="e">
        <f>ASISTENCIA!#REF!</f>
        <v>#REF!</v>
      </c>
      <c r="U15" s="129"/>
      <c r="V15" s="220"/>
      <c r="W15" s="129"/>
      <c r="X15" s="129"/>
      <c r="Y15" s="220"/>
      <c r="Z15" s="129"/>
      <c r="AA15" s="220"/>
      <c r="AB15" s="324"/>
      <c r="AC15" s="325"/>
      <c r="AD15" s="325"/>
      <c r="AE15" s="325"/>
      <c r="AF15" s="325"/>
      <c r="AG15" s="325"/>
      <c r="AH15" s="325"/>
      <c r="AI15" s="325"/>
      <c r="AJ15" s="326"/>
      <c r="AK15" s="128" t="str">
        <f t="shared" si="1"/>
        <v/>
      </c>
      <c r="AL15" s="194"/>
    </row>
    <row r="16" spans="1:41" s="197" customFormat="1" ht="15.75" hidden="1" customHeight="1" x14ac:dyDescent="0.25">
      <c r="A16" s="163" t="e">
        <f>IF(+ASISTENCIA!#REF!="","",ASISTENCIA!#REF!)</f>
        <v>#REF!</v>
      </c>
      <c r="B16" s="12"/>
      <c r="C16" s="11"/>
      <c r="D16" s="133" t="e">
        <f>IF(+ASISTENCIA!#REF!="","",ASISTENCIA!#REF!)</f>
        <v>#REF!</v>
      </c>
      <c r="E16" s="128" t="e">
        <f>IF(+ASISTENCIA!#REF!="","",ASISTENCIA!#REF!)</f>
        <v>#REF!</v>
      </c>
      <c r="F16" s="136" t="e">
        <f>IF(+ASISTENCIA!#REF!="","",ASISTENCIA!#REF!)</f>
        <v>#REF!</v>
      </c>
      <c r="G16" s="136" t="e">
        <f>IF(+ASISTENCIA!#REF!="","",ASISTENCIA!#REF!)</f>
        <v>#REF!</v>
      </c>
      <c r="H16" s="129" t="e">
        <f>IF(+ASISTENCIA!#REF!="","",ASISTENCIA!#REF!)</f>
        <v>#REF!</v>
      </c>
      <c r="I16" s="217"/>
      <c r="J16" s="219" t="e">
        <f>ASISTENCIA!#REF!</f>
        <v>#REF!</v>
      </c>
      <c r="K16" s="217"/>
      <c r="L16" s="129" t="e">
        <f>ASISTENCIA!#REF!</f>
        <v>#REF!</v>
      </c>
      <c r="M16" s="129" t="e">
        <f>ASISTENCIA!#REF!</f>
        <v>#REF!</v>
      </c>
      <c r="N16" s="129" t="e">
        <f>ASISTENCIA!#REF!</f>
        <v>#REF!</v>
      </c>
      <c r="O16" s="217"/>
      <c r="P16" s="129" t="e">
        <f>ASISTENCIA!#REF!</f>
        <v>#REF!</v>
      </c>
      <c r="Q16" s="217"/>
      <c r="R16" s="129" t="e">
        <f>ASISTENCIA!#REF!</f>
        <v>#REF!</v>
      </c>
      <c r="S16" s="220"/>
      <c r="T16" s="129" t="e">
        <f>ASISTENCIA!#REF!</f>
        <v>#REF!</v>
      </c>
      <c r="U16" s="129"/>
      <c r="V16" s="220"/>
      <c r="W16" s="129"/>
      <c r="X16" s="129"/>
      <c r="Y16" s="220"/>
      <c r="Z16" s="129"/>
      <c r="AA16" s="220"/>
      <c r="AB16" s="324"/>
      <c r="AC16" s="325"/>
      <c r="AD16" s="325"/>
      <c r="AE16" s="325"/>
      <c r="AF16" s="325"/>
      <c r="AG16" s="325"/>
      <c r="AH16" s="325"/>
      <c r="AI16" s="325"/>
      <c r="AJ16" s="326"/>
      <c r="AK16" s="128" t="str">
        <f t="shared" si="1"/>
        <v/>
      </c>
      <c r="AL16" s="194"/>
    </row>
    <row r="17" spans="1:38" s="197" customFormat="1" ht="15.75" hidden="1" customHeight="1" x14ac:dyDescent="0.25">
      <c r="A17" s="163" t="e">
        <f>IF(+ASISTENCIA!#REF!="","",ASISTENCIA!#REF!)</f>
        <v>#REF!</v>
      </c>
      <c r="B17" s="12"/>
      <c r="C17" s="11"/>
      <c r="D17" s="133" t="e">
        <f>IF(+ASISTENCIA!#REF!="","",ASISTENCIA!#REF!)</f>
        <v>#REF!</v>
      </c>
      <c r="E17" s="128" t="e">
        <f>IF(+ASISTENCIA!#REF!="","",ASISTENCIA!#REF!)</f>
        <v>#REF!</v>
      </c>
      <c r="F17" s="136" t="e">
        <f>IF(+ASISTENCIA!#REF!="","",ASISTENCIA!#REF!)</f>
        <v>#REF!</v>
      </c>
      <c r="G17" s="136" t="e">
        <f>IF(+ASISTENCIA!#REF!="","",ASISTENCIA!#REF!)</f>
        <v>#REF!</v>
      </c>
      <c r="H17" s="129" t="e">
        <f>IF(+ASISTENCIA!#REF!="","",ASISTENCIA!#REF!)</f>
        <v>#REF!</v>
      </c>
      <c r="I17" s="217"/>
      <c r="J17" s="219" t="e">
        <f>ASISTENCIA!#REF!</f>
        <v>#REF!</v>
      </c>
      <c r="K17" s="217"/>
      <c r="L17" s="129" t="e">
        <f>ASISTENCIA!#REF!</f>
        <v>#REF!</v>
      </c>
      <c r="M17" s="129" t="e">
        <f>ASISTENCIA!#REF!</f>
        <v>#REF!</v>
      </c>
      <c r="N17" s="129" t="e">
        <f>ASISTENCIA!#REF!</f>
        <v>#REF!</v>
      </c>
      <c r="O17" s="217"/>
      <c r="P17" s="129" t="e">
        <f>ASISTENCIA!#REF!</f>
        <v>#REF!</v>
      </c>
      <c r="Q17" s="217"/>
      <c r="R17" s="129" t="e">
        <f>ASISTENCIA!#REF!</f>
        <v>#REF!</v>
      </c>
      <c r="S17" s="220"/>
      <c r="T17" s="129" t="e">
        <f>ASISTENCIA!#REF!</f>
        <v>#REF!</v>
      </c>
      <c r="U17" s="129"/>
      <c r="V17" s="220"/>
      <c r="W17" s="129"/>
      <c r="X17" s="129"/>
      <c r="Y17" s="220"/>
      <c r="Z17" s="129"/>
      <c r="AA17" s="220"/>
      <c r="AB17" s="324"/>
      <c r="AC17" s="325"/>
      <c r="AD17" s="325"/>
      <c r="AE17" s="325"/>
      <c r="AF17" s="325"/>
      <c r="AG17" s="325"/>
      <c r="AH17" s="325"/>
      <c r="AI17" s="325"/>
      <c r="AJ17" s="326"/>
      <c r="AK17" s="128" t="str">
        <f t="shared" si="1"/>
        <v/>
      </c>
      <c r="AL17" s="194"/>
    </row>
    <row r="18" spans="1:38" s="197" customFormat="1" ht="15.75" hidden="1" customHeight="1" x14ac:dyDescent="0.25">
      <c r="A18" s="163" t="e">
        <f>IF(+ASISTENCIA!#REF!="","",ASISTENCIA!#REF!)</f>
        <v>#REF!</v>
      </c>
      <c r="B18" s="12"/>
      <c r="C18" s="11"/>
      <c r="D18" s="133" t="e">
        <f>IF(+ASISTENCIA!#REF!="","",ASISTENCIA!#REF!)</f>
        <v>#REF!</v>
      </c>
      <c r="E18" s="128" t="e">
        <f>IF(+ASISTENCIA!#REF!="","",ASISTENCIA!#REF!)</f>
        <v>#REF!</v>
      </c>
      <c r="F18" s="136" t="e">
        <f>IF(+ASISTENCIA!#REF!="","",ASISTENCIA!#REF!)</f>
        <v>#REF!</v>
      </c>
      <c r="G18" s="136" t="e">
        <f>IF(+ASISTENCIA!#REF!="","",ASISTENCIA!#REF!)</f>
        <v>#REF!</v>
      </c>
      <c r="H18" s="129" t="e">
        <f>IF(+ASISTENCIA!#REF!="","",ASISTENCIA!#REF!)</f>
        <v>#REF!</v>
      </c>
      <c r="I18" s="217"/>
      <c r="J18" s="219" t="e">
        <f>ASISTENCIA!#REF!</f>
        <v>#REF!</v>
      </c>
      <c r="K18" s="217"/>
      <c r="L18" s="129" t="e">
        <f>ASISTENCIA!#REF!</f>
        <v>#REF!</v>
      </c>
      <c r="M18" s="129" t="e">
        <f>ASISTENCIA!#REF!</f>
        <v>#REF!</v>
      </c>
      <c r="N18" s="129" t="e">
        <f>ASISTENCIA!#REF!</f>
        <v>#REF!</v>
      </c>
      <c r="O18" s="217"/>
      <c r="P18" s="129" t="e">
        <f>ASISTENCIA!#REF!</f>
        <v>#REF!</v>
      </c>
      <c r="Q18" s="217"/>
      <c r="R18" s="129" t="e">
        <f>ASISTENCIA!#REF!</f>
        <v>#REF!</v>
      </c>
      <c r="S18" s="220"/>
      <c r="T18" s="129" t="e">
        <f>ASISTENCIA!#REF!</f>
        <v>#REF!</v>
      </c>
      <c r="U18" s="129"/>
      <c r="V18" s="220"/>
      <c r="W18" s="129"/>
      <c r="X18" s="129"/>
      <c r="Y18" s="220"/>
      <c r="Z18" s="129"/>
      <c r="AA18" s="220"/>
      <c r="AB18" s="324"/>
      <c r="AC18" s="325"/>
      <c r="AD18" s="325"/>
      <c r="AE18" s="325"/>
      <c r="AF18" s="325"/>
      <c r="AG18" s="325"/>
      <c r="AH18" s="325"/>
      <c r="AI18" s="325"/>
      <c r="AJ18" s="326"/>
      <c r="AK18" s="128" t="str">
        <f t="shared" si="1"/>
        <v/>
      </c>
      <c r="AL18" s="194"/>
    </row>
    <row r="19" spans="1:38" s="197" customFormat="1" ht="15.75" hidden="1" customHeight="1" x14ac:dyDescent="0.25">
      <c r="A19" s="163" t="e">
        <f>IF(+ASISTENCIA!#REF!="","",ASISTENCIA!#REF!)</f>
        <v>#REF!</v>
      </c>
      <c r="B19" s="12"/>
      <c r="C19" s="11"/>
      <c r="D19" s="133" t="e">
        <f>IF(+ASISTENCIA!#REF!="","",ASISTENCIA!#REF!)</f>
        <v>#REF!</v>
      </c>
      <c r="E19" s="128" t="e">
        <f>IF(+ASISTENCIA!#REF!="","",ASISTENCIA!#REF!)</f>
        <v>#REF!</v>
      </c>
      <c r="F19" s="136" t="e">
        <f>IF(+ASISTENCIA!#REF!="","",ASISTENCIA!#REF!)</f>
        <v>#REF!</v>
      </c>
      <c r="G19" s="136" t="e">
        <f>IF(+ASISTENCIA!#REF!="","",ASISTENCIA!#REF!)</f>
        <v>#REF!</v>
      </c>
      <c r="H19" s="129" t="e">
        <f>IF(+ASISTENCIA!#REF!="","",ASISTENCIA!#REF!)</f>
        <v>#REF!</v>
      </c>
      <c r="I19" s="217"/>
      <c r="J19" s="219" t="e">
        <f>ASISTENCIA!#REF!</f>
        <v>#REF!</v>
      </c>
      <c r="K19" s="217"/>
      <c r="L19" s="129" t="e">
        <f>ASISTENCIA!#REF!</f>
        <v>#REF!</v>
      </c>
      <c r="M19" s="129" t="e">
        <f>ASISTENCIA!#REF!</f>
        <v>#REF!</v>
      </c>
      <c r="N19" s="129" t="e">
        <f>ASISTENCIA!#REF!</f>
        <v>#REF!</v>
      </c>
      <c r="O19" s="217"/>
      <c r="P19" s="129" t="e">
        <f>ASISTENCIA!#REF!</f>
        <v>#REF!</v>
      </c>
      <c r="Q19" s="217"/>
      <c r="R19" s="129" t="e">
        <f>ASISTENCIA!#REF!</f>
        <v>#REF!</v>
      </c>
      <c r="S19" s="220"/>
      <c r="T19" s="129" t="e">
        <f>ASISTENCIA!#REF!</f>
        <v>#REF!</v>
      </c>
      <c r="U19" s="129"/>
      <c r="V19" s="220"/>
      <c r="W19" s="129"/>
      <c r="X19" s="129"/>
      <c r="Y19" s="220"/>
      <c r="Z19" s="129"/>
      <c r="AA19" s="220"/>
      <c r="AB19" s="324"/>
      <c r="AC19" s="325"/>
      <c r="AD19" s="325"/>
      <c r="AE19" s="325"/>
      <c r="AF19" s="325"/>
      <c r="AG19" s="325"/>
      <c r="AH19" s="325"/>
      <c r="AI19" s="325"/>
      <c r="AJ19" s="326"/>
      <c r="AK19" s="128" t="str">
        <f t="shared" si="1"/>
        <v/>
      </c>
      <c r="AL19" s="194"/>
    </row>
    <row r="20" spans="1:38" s="197" customFormat="1" ht="15.75" hidden="1" customHeight="1" x14ac:dyDescent="0.25">
      <c r="A20" s="163" t="e">
        <f>IF(+ASISTENCIA!#REF!="","",ASISTENCIA!#REF!)</f>
        <v>#REF!</v>
      </c>
      <c r="B20" s="12"/>
      <c r="C20" s="11"/>
      <c r="D20" s="133" t="e">
        <f>IF(+ASISTENCIA!#REF!="","",ASISTENCIA!#REF!)</f>
        <v>#REF!</v>
      </c>
      <c r="E20" s="128" t="e">
        <f>IF(+ASISTENCIA!#REF!="","",ASISTENCIA!#REF!)</f>
        <v>#REF!</v>
      </c>
      <c r="F20" s="136" t="e">
        <f>IF(+ASISTENCIA!#REF!="","",ASISTENCIA!#REF!)</f>
        <v>#REF!</v>
      </c>
      <c r="G20" s="136" t="e">
        <f>IF(+ASISTENCIA!#REF!="","",ASISTENCIA!#REF!)</f>
        <v>#REF!</v>
      </c>
      <c r="H20" s="129" t="e">
        <f>IF(+ASISTENCIA!#REF!="","",ASISTENCIA!#REF!)</f>
        <v>#REF!</v>
      </c>
      <c r="I20" s="217"/>
      <c r="J20" s="219" t="e">
        <f>ASISTENCIA!#REF!</f>
        <v>#REF!</v>
      </c>
      <c r="K20" s="217"/>
      <c r="L20" s="129" t="e">
        <f>ASISTENCIA!#REF!</f>
        <v>#REF!</v>
      </c>
      <c r="M20" s="129" t="e">
        <f>ASISTENCIA!#REF!</f>
        <v>#REF!</v>
      </c>
      <c r="N20" s="129" t="e">
        <f>ASISTENCIA!#REF!</f>
        <v>#REF!</v>
      </c>
      <c r="O20" s="217"/>
      <c r="P20" s="129" t="e">
        <f>ASISTENCIA!#REF!</f>
        <v>#REF!</v>
      </c>
      <c r="Q20" s="217"/>
      <c r="R20" s="129" t="e">
        <f>ASISTENCIA!#REF!</f>
        <v>#REF!</v>
      </c>
      <c r="S20" s="220"/>
      <c r="T20" s="129" t="e">
        <f>ASISTENCIA!#REF!</f>
        <v>#REF!</v>
      </c>
      <c r="U20" s="129"/>
      <c r="V20" s="220"/>
      <c r="W20" s="129"/>
      <c r="X20" s="129"/>
      <c r="Y20" s="220"/>
      <c r="Z20" s="129"/>
      <c r="AA20" s="220"/>
      <c r="AB20" s="324"/>
      <c r="AC20" s="325"/>
      <c r="AD20" s="325"/>
      <c r="AE20" s="325"/>
      <c r="AF20" s="325"/>
      <c r="AG20" s="325"/>
      <c r="AH20" s="325"/>
      <c r="AI20" s="325"/>
      <c r="AJ20" s="326"/>
      <c r="AK20" s="128" t="str">
        <f t="shared" si="1"/>
        <v/>
      </c>
      <c r="AL20" s="194"/>
    </row>
    <row r="21" spans="1:38" s="197" customFormat="1" ht="15.75" hidden="1" customHeight="1" x14ac:dyDescent="0.25">
      <c r="A21" s="163" t="e">
        <f>IF(+ASISTENCIA!#REF!="","",ASISTENCIA!#REF!)</f>
        <v>#REF!</v>
      </c>
      <c r="B21" s="12"/>
      <c r="C21" s="11"/>
      <c r="D21" s="133" t="e">
        <f>IF(+ASISTENCIA!#REF!="","",ASISTENCIA!#REF!)</f>
        <v>#REF!</v>
      </c>
      <c r="E21" s="128" t="e">
        <f>IF(+ASISTENCIA!#REF!="","",ASISTENCIA!#REF!)</f>
        <v>#REF!</v>
      </c>
      <c r="F21" s="136" t="e">
        <f>IF(+ASISTENCIA!#REF!="","",ASISTENCIA!#REF!)</f>
        <v>#REF!</v>
      </c>
      <c r="G21" s="136" t="e">
        <f>IF(+ASISTENCIA!#REF!="","",ASISTENCIA!#REF!)</f>
        <v>#REF!</v>
      </c>
      <c r="H21" s="129" t="e">
        <f>IF(+ASISTENCIA!#REF!="","",ASISTENCIA!#REF!)</f>
        <v>#REF!</v>
      </c>
      <c r="I21" s="217"/>
      <c r="J21" s="219" t="e">
        <f>ASISTENCIA!#REF!</f>
        <v>#REF!</v>
      </c>
      <c r="K21" s="217"/>
      <c r="L21" s="129" t="e">
        <f>ASISTENCIA!#REF!</f>
        <v>#REF!</v>
      </c>
      <c r="M21" s="129" t="e">
        <f>ASISTENCIA!#REF!</f>
        <v>#REF!</v>
      </c>
      <c r="N21" s="129" t="e">
        <f>ASISTENCIA!#REF!</f>
        <v>#REF!</v>
      </c>
      <c r="O21" s="217"/>
      <c r="P21" s="129" t="e">
        <f>ASISTENCIA!#REF!</f>
        <v>#REF!</v>
      </c>
      <c r="Q21" s="217"/>
      <c r="R21" s="129" t="e">
        <f>ASISTENCIA!#REF!</f>
        <v>#REF!</v>
      </c>
      <c r="S21" s="220"/>
      <c r="T21" s="129" t="e">
        <f>ASISTENCIA!#REF!</f>
        <v>#REF!</v>
      </c>
      <c r="U21" s="129"/>
      <c r="V21" s="220"/>
      <c r="W21" s="129"/>
      <c r="X21" s="129"/>
      <c r="Y21" s="220"/>
      <c r="Z21" s="129"/>
      <c r="AA21" s="220"/>
      <c r="AB21" s="324"/>
      <c r="AC21" s="325"/>
      <c r="AD21" s="325"/>
      <c r="AE21" s="325"/>
      <c r="AF21" s="325"/>
      <c r="AG21" s="325"/>
      <c r="AH21" s="325"/>
      <c r="AI21" s="325"/>
      <c r="AJ21" s="326"/>
      <c r="AK21" s="128" t="str">
        <f t="shared" si="1"/>
        <v/>
      </c>
      <c r="AL21" s="194"/>
    </row>
    <row r="22" spans="1:38" s="197" customFormat="1" ht="15.75" hidden="1" customHeight="1" x14ac:dyDescent="0.25">
      <c r="A22" s="163" t="e">
        <f>IF(+ASISTENCIA!#REF!="","",ASISTENCIA!#REF!)</f>
        <v>#REF!</v>
      </c>
      <c r="B22" s="12"/>
      <c r="C22" s="11"/>
      <c r="D22" s="133" t="e">
        <f>IF(+ASISTENCIA!#REF!="","",ASISTENCIA!#REF!)</f>
        <v>#REF!</v>
      </c>
      <c r="E22" s="128" t="e">
        <f>IF(+ASISTENCIA!#REF!="","",ASISTENCIA!#REF!)</f>
        <v>#REF!</v>
      </c>
      <c r="F22" s="136" t="e">
        <f>IF(+ASISTENCIA!#REF!="","",ASISTENCIA!#REF!)</f>
        <v>#REF!</v>
      </c>
      <c r="G22" s="136" t="e">
        <f>IF(+ASISTENCIA!#REF!="","",ASISTENCIA!#REF!)</f>
        <v>#REF!</v>
      </c>
      <c r="H22" s="129" t="e">
        <f>IF(+ASISTENCIA!#REF!="","",ASISTENCIA!#REF!)</f>
        <v>#REF!</v>
      </c>
      <c r="I22" s="217"/>
      <c r="J22" s="219" t="e">
        <f>ASISTENCIA!#REF!</f>
        <v>#REF!</v>
      </c>
      <c r="K22" s="217"/>
      <c r="L22" s="129" t="e">
        <f>ASISTENCIA!#REF!</f>
        <v>#REF!</v>
      </c>
      <c r="M22" s="129" t="e">
        <f>ASISTENCIA!#REF!</f>
        <v>#REF!</v>
      </c>
      <c r="N22" s="129" t="e">
        <f>ASISTENCIA!#REF!</f>
        <v>#REF!</v>
      </c>
      <c r="O22" s="217"/>
      <c r="P22" s="129" t="e">
        <f>ASISTENCIA!#REF!</f>
        <v>#REF!</v>
      </c>
      <c r="Q22" s="217"/>
      <c r="R22" s="129" t="e">
        <f>ASISTENCIA!#REF!</f>
        <v>#REF!</v>
      </c>
      <c r="S22" s="220"/>
      <c r="T22" s="129" t="e">
        <f>ASISTENCIA!#REF!</f>
        <v>#REF!</v>
      </c>
      <c r="U22" s="129"/>
      <c r="V22" s="220"/>
      <c r="W22" s="129"/>
      <c r="X22" s="129"/>
      <c r="Y22" s="220"/>
      <c r="Z22" s="129"/>
      <c r="AA22" s="220"/>
      <c r="AB22" s="324"/>
      <c r="AC22" s="325"/>
      <c r="AD22" s="325"/>
      <c r="AE22" s="325"/>
      <c r="AF22" s="325"/>
      <c r="AG22" s="325"/>
      <c r="AH22" s="325"/>
      <c r="AI22" s="325"/>
      <c r="AJ22" s="326"/>
      <c r="AK22" s="128" t="str">
        <f t="shared" si="1"/>
        <v/>
      </c>
      <c r="AL22" s="194"/>
    </row>
    <row r="23" spans="1:38" s="197" customFormat="1" ht="15.75" hidden="1" customHeight="1" x14ac:dyDescent="0.25">
      <c r="A23" s="163" t="e">
        <f>IF(+ASISTENCIA!#REF!="","",ASISTENCIA!#REF!)</f>
        <v>#REF!</v>
      </c>
      <c r="B23" s="12"/>
      <c r="C23" s="11"/>
      <c r="D23" s="133" t="e">
        <f>IF(+ASISTENCIA!#REF!="","",ASISTENCIA!#REF!)</f>
        <v>#REF!</v>
      </c>
      <c r="E23" s="128" t="e">
        <f>IF(+ASISTENCIA!#REF!="","",ASISTENCIA!#REF!)</f>
        <v>#REF!</v>
      </c>
      <c r="F23" s="136" t="e">
        <f>IF(+ASISTENCIA!#REF!="","",ASISTENCIA!#REF!)</f>
        <v>#REF!</v>
      </c>
      <c r="G23" s="136" t="e">
        <f>IF(+ASISTENCIA!#REF!="","",ASISTENCIA!#REF!)</f>
        <v>#REF!</v>
      </c>
      <c r="H23" s="129" t="e">
        <f>IF(+ASISTENCIA!#REF!="","",ASISTENCIA!#REF!)</f>
        <v>#REF!</v>
      </c>
      <c r="I23" s="217"/>
      <c r="J23" s="219" t="e">
        <f>ASISTENCIA!#REF!</f>
        <v>#REF!</v>
      </c>
      <c r="K23" s="217"/>
      <c r="L23" s="129" t="e">
        <f>ASISTENCIA!#REF!</f>
        <v>#REF!</v>
      </c>
      <c r="M23" s="129" t="e">
        <f>ASISTENCIA!#REF!</f>
        <v>#REF!</v>
      </c>
      <c r="N23" s="129" t="e">
        <f>ASISTENCIA!#REF!</f>
        <v>#REF!</v>
      </c>
      <c r="O23" s="217"/>
      <c r="P23" s="129" t="e">
        <f>ASISTENCIA!#REF!</f>
        <v>#REF!</v>
      </c>
      <c r="Q23" s="217"/>
      <c r="R23" s="129" t="e">
        <f>ASISTENCIA!#REF!</f>
        <v>#REF!</v>
      </c>
      <c r="S23" s="220"/>
      <c r="T23" s="129" t="e">
        <f>ASISTENCIA!#REF!</f>
        <v>#REF!</v>
      </c>
      <c r="U23" s="129"/>
      <c r="V23" s="220"/>
      <c r="W23" s="129"/>
      <c r="X23" s="129"/>
      <c r="Y23" s="220"/>
      <c r="Z23" s="129"/>
      <c r="AA23" s="220"/>
      <c r="AB23" s="324"/>
      <c r="AC23" s="325"/>
      <c r="AD23" s="325"/>
      <c r="AE23" s="325"/>
      <c r="AF23" s="325"/>
      <c r="AG23" s="325"/>
      <c r="AH23" s="325"/>
      <c r="AI23" s="325"/>
      <c r="AJ23" s="326"/>
      <c r="AK23" s="128" t="str">
        <f t="shared" si="1"/>
        <v/>
      </c>
      <c r="AL23" s="194"/>
    </row>
    <row r="24" spans="1:38" s="197" customFormat="1" ht="15.75" hidden="1" customHeight="1" x14ac:dyDescent="0.25">
      <c r="A24" s="163" t="e">
        <f>IF(+ASISTENCIA!#REF!="","",ASISTENCIA!#REF!)</f>
        <v>#REF!</v>
      </c>
      <c r="B24" s="12"/>
      <c r="C24" s="11"/>
      <c r="D24" s="133" t="e">
        <f>IF(+ASISTENCIA!#REF!="","",ASISTENCIA!#REF!)</f>
        <v>#REF!</v>
      </c>
      <c r="E24" s="128" t="e">
        <f>IF(+ASISTENCIA!#REF!="","",ASISTENCIA!#REF!)</f>
        <v>#REF!</v>
      </c>
      <c r="F24" s="136" t="e">
        <f>IF(+ASISTENCIA!#REF!="","",ASISTENCIA!#REF!)</f>
        <v>#REF!</v>
      </c>
      <c r="G24" s="136" t="e">
        <f>IF(+ASISTENCIA!#REF!="","",ASISTENCIA!#REF!)</f>
        <v>#REF!</v>
      </c>
      <c r="H24" s="129" t="e">
        <f>IF(+ASISTENCIA!#REF!="","",ASISTENCIA!#REF!)</f>
        <v>#REF!</v>
      </c>
      <c r="I24" s="217"/>
      <c r="J24" s="219" t="e">
        <f>ASISTENCIA!#REF!</f>
        <v>#REF!</v>
      </c>
      <c r="K24" s="217"/>
      <c r="L24" s="129" t="e">
        <f>ASISTENCIA!#REF!</f>
        <v>#REF!</v>
      </c>
      <c r="M24" s="129" t="e">
        <f>ASISTENCIA!#REF!</f>
        <v>#REF!</v>
      </c>
      <c r="N24" s="129" t="e">
        <f>ASISTENCIA!#REF!</f>
        <v>#REF!</v>
      </c>
      <c r="O24" s="217"/>
      <c r="P24" s="129" t="e">
        <f>ASISTENCIA!#REF!</f>
        <v>#REF!</v>
      </c>
      <c r="Q24" s="217"/>
      <c r="R24" s="129" t="e">
        <f>ASISTENCIA!#REF!</f>
        <v>#REF!</v>
      </c>
      <c r="S24" s="220"/>
      <c r="T24" s="129" t="e">
        <f>ASISTENCIA!#REF!</f>
        <v>#REF!</v>
      </c>
      <c r="U24" s="129"/>
      <c r="V24" s="220"/>
      <c r="W24" s="129"/>
      <c r="X24" s="129"/>
      <c r="Y24" s="220"/>
      <c r="Z24" s="129"/>
      <c r="AA24" s="220"/>
      <c r="AB24" s="324"/>
      <c r="AC24" s="325"/>
      <c r="AD24" s="325"/>
      <c r="AE24" s="325"/>
      <c r="AF24" s="325"/>
      <c r="AG24" s="325"/>
      <c r="AH24" s="325"/>
      <c r="AI24" s="325"/>
      <c r="AJ24" s="326"/>
      <c r="AK24" s="128" t="str">
        <f t="shared" si="1"/>
        <v/>
      </c>
      <c r="AL24" s="194"/>
    </row>
    <row r="25" spans="1:38" s="197" customFormat="1" ht="15.75" hidden="1" customHeight="1" x14ac:dyDescent="0.25">
      <c r="A25" s="163" t="e">
        <f>IF(+ASISTENCIA!#REF!="","",ASISTENCIA!#REF!)</f>
        <v>#REF!</v>
      </c>
      <c r="B25" s="12"/>
      <c r="C25" s="11"/>
      <c r="D25" s="133" t="e">
        <f>IF(+ASISTENCIA!#REF!="","",ASISTENCIA!#REF!)</f>
        <v>#REF!</v>
      </c>
      <c r="E25" s="128" t="e">
        <f>IF(+ASISTENCIA!#REF!="","",ASISTENCIA!#REF!)</f>
        <v>#REF!</v>
      </c>
      <c r="F25" s="136" t="e">
        <f>IF(+ASISTENCIA!#REF!="","",ASISTENCIA!#REF!)</f>
        <v>#REF!</v>
      </c>
      <c r="G25" s="136" t="e">
        <f>IF(+ASISTENCIA!#REF!="","",ASISTENCIA!#REF!)</f>
        <v>#REF!</v>
      </c>
      <c r="H25" s="129" t="e">
        <f>IF(+ASISTENCIA!#REF!="","",ASISTENCIA!#REF!)</f>
        <v>#REF!</v>
      </c>
      <c r="I25" s="217"/>
      <c r="J25" s="219" t="e">
        <f>ASISTENCIA!#REF!</f>
        <v>#REF!</v>
      </c>
      <c r="K25" s="217"/>
      <c r="L25" s="129" t="e">
        <f>ASISTENCIA!#REF!</f>
        <v>#REF!</v>
      </c>
      <c r="M25" s="129" t="e">
        <f>ASISTENCIA!#REF!</f>
        <v>#REF!</v>
      </c>
      <c r="N25" s="129" t="e">
        <f>ASISTENCIA!#REF!</f>
        <v>#REF!</v>
      </c>
      <c r="O25" s="217"/>
      <c r="P25" s="129" t="e">
        <f>ASISTENCIA!#REF!</f>
        <v>#REF!</v>
      </c>
      <c r="Q25" s="217"/>
      <c r="R25" s="129" t="e">
        <f>ASISTENCIA!#REF!</f>
        <v>#REF!</v>
      </c>
      <c r="S25" s="220"/>
      <c r="T25" s="129" t="e">
        <f>ASISTENCIA!#REF!</f>
        <v>#REF!</v>
      </c>
      <c r="U25" s="129"/>
      <c r="V25" s="220"/>
      <c r="W25" s="129"/>
      <c r="X25" s="129"/>
      <c r="Y25" s="220"/>
      <c r="Z25" s="129"/>
      <c r="AA25" s="220"/>
      <c r="AB25" s="324"/>
      <c r="AC25" s="325"/>
      <c r="AD25" s="325"/>
      <c r="AE25" s="325"/>
      <c r="AF25" s="325"/>
      <c r="AG25" s="325"/>
      <c r="AH25" s="325"/>
      <c r="AI25" s="325"/>
      <c r="AJ25" s="326"/>
      <c r="AK25" s="128" t="str">
        <f t="shared" si="1"/>
        <v/>
      </c>
      <c r="AL25" s="194"/>
    </row>
    <row r="26" spans="1:38" s="197" customFormat="1" ht="15.75" hidden="1" customHeight="1" x14ac:dyDescent="0.25">
      <c r="A26" s="163" t="e">
        <f>IF(+ASISTENCIA!#REF!="","",ASISTENCIA!#REF!)</f>
        <v>#REF!</v>
      </c>
      <c r="B26" s="12"/>
      <c r="C26" s="11"/>
      <c r="D26" s="133" t="e">
        <f>IF(+ASISTENCIA!#REF!="","",ASISTENCIA!#REF!)</f>
        <v>#REF!</v>
      </c>
      <c r="E26" s="128" t="e">
        <f>IF(+ASISTENCIA!#REF!="","",ASISTENCIA!#REF!)</f>
        <v>#REF!</v>
      </c>
      <c r="F26" s="136" t="e">
        <f>IF(+ASISTENCIA!#REF!="","",ASISTENCIA!#REF!)</f>
        <v>#REF!</v>
      </c>
      <c r="G26" s="136" t="e">
        <f>IF(+ASISTENCIA!#REF!="","",ASISTENCIA!#REF!)</f>
        <v>#REF!</v>
      </c>
      <c r="H26" s="129" t="e">
        <f>IF(+ASISTENCIA!#REF!="","",ASISTENCIA!#REF!)</f>
        <v>#REF!</v>
      </c>
      <c r="I26" s="217"/>
      <c r="J26" s="219" t="e">
        <f>ASISTENCIA!#REF!</f>
        <v>#REF!</v>
      </c>
      <c r="K26" s="217"/>
      <c r="L26" s="129" t="e">
        <f>ASISTENCIA!#REF!</f>
        <v>#REF!</v>
      </c>
      <c r="M26" s="129" t="e">
        <f>ASISTENCIA!#REF!</f>
        <v>#REF!</v>
      </c>
      <c r="N26" s="129" t="e">
        <f>ASISTENCIA!#REF!</f>
        <v>#REF!</v>
      </c>
      <c r="O26" s="217"/>
      <c r="P26" s="129" t="e">
        <f>ASISTENCIA!#REF!</f>
        <v>#REF!</v>
      </c>
      <c r="Q26" s="217"/>
      <c r="R26" s="129" t="e">
        <f>ASISTENCIA!#REF!</f>
        <v>#REF!</v>
      </c>
      <c r="S26" s="220"/>
      <c r="T26" s="129" t="e">
        <f>ASISTENCIA!#REF!</f>
        <v>#REF!</v>
      </c>
      <c r="U26" s="129"/>
      <c r="V26" s="220"/>
      <c r="W26" s="129"/>
      <c r="X26" s="129"/>
      <c r="Y26" s="220"/>
      <c r="Z26" s="129"/>
      <c r="AA26" s="220"/>
      <c r="AB26" s="324"/>
      <c r="AC26" s="325"/>
      <c r="AD26" s="325"/>
      <c r="AE26" s="325"/>
      <c r="AF26" s="325"/>
      <c r="AG26" s="325"/>
      <c r="AH26" s="325"/>
      <c r="AI26" s="325"/>
      <c r="AJ26" s="326"/>
      <c r="AK26" s="128" t="str">
        <f t="shared" si="1"/>
        <v/>
      </c>
      <c r="AL26" s="194"/>
    </row>
    <row r="27" spans="1:38" s="197" customFormat="1" ht="15.75" hidden="1" customHeight="1" x14ac:dyDescent="0.25">
      <c r="A27" s="163" t="e">
        <f>IF(+ASISTENCIA!#REF!="","",ASISTENCIA!#REF!)</f>
        <v>#REF!</v>
      </c>
      <c r="B27" s="12"/>
      <c r="C27" s="11"/>
      <c r="D27" s="133" t="e">
        <f>IF(+ASISTENCIA!#REF!="","",ASISTENCIA!#REF!)</f>
        <v>#REF!</v>
      </c>
      <c r="E27" s="128" t="e">
        <f>IF(+ASISTENCIA!#REF!="","",ASISTENCIA!#REF!)</f>
        <v>#REF!</v>
      </c>
      <c r="F27" s="136" t="e">
        <f>IF(+ASISTENCIA!#REF!="","",ASISTENCIA!#REF!)</f>
        <v>#REF!</v>
      </c>
      <c r="G27" s="136" t="e">
        <f>IF(+ASISTENCIA!#REF!="","",ASISTENCIA!#REF!)</f>
        <v>#REF!</v>
      </c>
      <c r="H27" s="129" t="e">
        <f>IF(+ASISTENCIA!#REF!="","",ASISTENCIA!#REF!)</f>
        <v>#REF!</v>
      </c>
      <c r="I27" s="217"/>
      <c r="J27" s="219" t="e">
        <f>ASISTENCIA!#REF!</f>
        <v>#REF!</v>
      </c>
      <c r="K27" s="217"/>
      <c r="L27" s="129" t="e">
        <f>ASISTENCIA!#REF!</f>
        <v>#REF!</v>
      </c>
      <c r="M27" s="129" t="e">
        <f>ASISTENCIA!#REF!</f>
        <v>#REF!</v>
      </c>
      <c r="N27" s="129" t="e">
        <f>ASISTENCIA!#REF!</f>
        <v>#REF!</v>
      </c>
      <c r="O27" s="217"/>
      <c r="P27" s="129" t="e">
        <f>ASISTENCIA!#REF!</f>
        <v>#REF!</v>
      </c>
      <c r="Q27" s="217"/>
      <c r="R27" s="129" t="e">
        <f>ASISTENCIA!#REF!</f>
        <v>#REF!</v>
      </c>
      <c r="S27" s="220"/>
      <c r="T27" s="129" t="e">
        <f>ASISTENCIA!#REF!</f>
        <v>#REF!</v>
      </c>
      <c r="U27" s="129"/>
      <c r="V27" s="220"/>
      <c r="W27" s="129"/>
      <c r="X27" s="129"/>
      <c r="Y27" s="220"/>
      <c r="Z27" s="129"/>
      <c r="AA27" s="220"/>
      <c r="AB27" s="324"/>
      <c r="AC27" s="325"/>
      <c r="AD27" s="325"/>
      <c r="AE27" s="325"/>
      <c r="AF27" s="325"/>
      <c r="AG27" s="325"/>
      <c r="AH27" s="325"/>
      <c r="AI27" s="325"/>
      <c r="AJ27" s="326"/>
      <c r="AK27" s="128" t="str">
        <f t="shared" si="1"/>
        <v/>
      </c>
      <c r="AL27" s="194"/>
    </row>
    <row r="28" spans="1:38" s="197" customFormat="1" ht="15.75" hidden="1" customHeight="1" x14ac:dyDescent="0.25">
      <c r="A28" s="163" t="e">
        <f>IF(+ASISTENCIA!#REF!="","",ASISTENCIA!#REF!)</f>
        <v>#REF!</v>
      </c>
      <c r="B28" s="12"/>
      <c r="C28" s="11"/>
      <c r="D28" s="133" t="e">
        <f>IF(+ASISTENCIA!#REF!="","",ASISTENCIA!#REF!)</f>
        <v>#REF!</v>
      </c>
      <c r="E28" s="128" t="e">
        <f>IF(+ASISTENCIA!#REF!="","",ASISTENCIA!#REF!)</f>
        <v>#REF!</v>
      </c>
      <c r="F28" s="136" t="e">
        <f>IF(+ASISTENCIA!#REF!="","",ASISTENCIA!#REF!)</f>
        <v>#REF!</v>
      </c>
      <c r="G28" s="136" t="e">
        <f>IF(+ASISTENCIA!#REF!="","",ASISTENCIA!#REF!)</f>
        <v>#REF!</v>
      </c>
      <c r="H28" s="129" t="e">
        <f>IF(+ASISTENCIA!#REF!="","",ASISTENCIA!#REF!)</f>
        <v>#REF!</v>
      </c>
      <c r="I28" s="217"/>
      <c r="J28" s="219" t="e">
        <f>ASISTENCIA!#REF!</f>
        <v>#REF!</v>
      </c>
      <c r="K28" s="217"/>
      <c r="L28" s="129" t="e">
        <f>ASISTENCIA!#REF!</f>
        <v>#REF!</v>
      </c>
      <c r="M28" s="129" t="e">
        <f>ASISTENCIA!#REF!</f>
        <v>#REF!</v>
      </c>
      <c r="N28" s="129" t="e">
        <f>ASISTENCIA!#REF!</f>
        <v>#REF!</v>
      </c>
      <c r="O28" s="217"/>
      <c r="P28" s="129" t="e">
        <f>ASISTENCIA!#REF!</f>
        <v>#REF!</v>
      </c>
      <c r="Q28" s="217"/>
      <c r="R28" s="129" t="e">
        <f>ASISTENCIA!#REF!</f>
        <v>#REF!</v>
      </c>
      <c r="S28" s="220"/>
      <c r="T28" s="129" t="e">
        <f>ASISTENCIA!#REF!</f>
        <v>#REF!</v>
      </c>
      <c r="U28" s="129"/>
      <c r="V28" s="220"/>
      <c r="W28" s="129"/>
      <c r="X28" s="129"/>
      <c r="Y28" s="220"/>
      <c r="Z28" s="129"/>
      <c r="AA28" s="220"/>
      <c r="AB28" s="324"/>
      <c r="AC28" s="325"/>
      <c r="AD28" s="325"/>
      <c r="AE28" s="325"/>
      <c r="AF28" s="325"/>
      <c r="AG28" s="325"/>
      <c r="AH28" s="325"/>
      <c r="AI28" s="325"/>
      <c r="AJ28" s="326"/>
      <c r="AK28" s="128" t="str">
        <f t="shared" si="1"/>
        <v/>
      </c>
      <c r="AL28" s="194"/>
    </row>
    <row r="29" spans="1:38" s="197" customFormat="1" ht="15.75" hidden="1" customHeight="1" x14ac:dyDescent="0.25">
      <c r="A29" s="163" t="e">
        <f>IF(+ASISTENCIA!#REF!="","",ASISTENCIA!#REF!)</f>
        <v>#REF!</v>
      </c>
      <c r="B29" s="12"/>
      <c r="C29" s="11"/>
      <c r="D29" s="133" t="e">
        <f>IF(+ASISTENCIA!#REF!="","",ASISTENCIA!#REF!)</f>
        <v>#REF!</v>
      </c>
      <c r="E29" s="128" t="e">
        <f>IF(+ASISTENCIA!#REF!="","",ASISTENCIA!#REF!)</f>
        <v>#REF!</v>
      </c>
      <c r="F29" s="136" t="e">
        <f>IF(+ASISTENCIA!#REF!="","",ASISTENCIA!#REF!)</f>
        <v>#REF!</v>
      </c>
      <c r="G29" s="136" t="e">
        <f>IF(+ASISTENCIA!#REF!="","",ASISTENCIA!#REF!)</f>
        <v>#REF!</v>
      </c>
      <c r="H29" s="129" t="e">
        <f>IF(+ASISTENCIA!#REF!="","",ASISTENCIA!#REF!)</f>
        <v>#REF!</v>
      </c>
      <c r="I29" s="217"/>
      <c r="J29" s="219" t="e">
        <f>ASISTENCIA!#REF!</f>
        <v>#REF!</v>
      </c>
      <c r="K29" s="217"/>
      <c r="L29" s="129" t="e">
        <f>ASISTENCIA!#REF!</f>
        <v>#REF!</v>
      </c>
      <c r="M29" s="129" t="e">
        <f>ASISTENCIA!#REF!</f>
        <v>#REF!</v>
      </c>
      <c r="N29" s="129" t="e">
        <f>ASISTENCIA!#REF!</f>
        <v>#REF!</v>
      </c>
      <c r="O29" s="217"/>
      <c r="P29" s="129" t="e">
        <f>ASISTENCIA!#REF!</f>
        <v>#REF!</v>
      </c>
      <c r="Q29" s="217"/>
      <c r="R29" s="129" t="e">
        <f>ASISTENCIA!#REF!</f>
        <v>#REF!</v>
      </c>
      <c r="S29" s="220"/>
      <c r="T29" s="129" t="e">
        <f>ASISTENCIA!#REF!</f>
        <v>#REF!</v>
      </c>
      <c r="U29" s="129"/>
      <c r="V29" s="220"/>
      <c r="W29" s="129"/>
      <c r="X29" s="129"/>
      <c r="Y29" s="220"/>
      <c r="Z29" s="129"/>
      <c r="AA29" s="220"/>
      <c r="AB29" s="324"/>
      <c r="AC29" s="325"/>
      <c r="AD29" s="325"/>
      <c r="AE29" s="325"/>
      <c r="AF29" s="325"/>
      <c r="AG29" s="325"/>
      <c r="AH29" s="325"/>
      <c r="AI29" s="325"/>
      <c r="AJ29" s="326"/>
      <c r="AK29" s="128" t="str">
        <f t="shared" si="1"/>
        <v/>
      </c>
      <c r="AL29" s="194"/>
    </row>
    <row r="30" spans="1:38" s="197" customFormat="1" ht="15.75" hidden="1" customHeight="1" x14ac:dyDescent="0.25">
      <c r="A30" s="163" t="e">
        <f>IF(+ASISTENCIA!#REF!="","",ASISTENCIA!#REF!)</f>
        <v>#REF!</v>
      </c>
      <c r="B30" s="12"/>
      <c r="C30" s="11"/>
      <c r="D30" s="133" t="e">
        <f>IF(+ASISTENCIA!#REF!="","",ASISTENCIA!#REF!)</f>
        <v>#REF!</v>
      </c>
      <c r="E30" s="128" t="e">
        <f>IF(+ASISTENCIA!#REF!="","",ASISTENCIA!#REF!)</f>
        <v>#REF!</v>
      </c>
      <c r="F30" s="136" t="e">
        <f>IF(+ASISTENCIA!#REF!="","",ASISTENCIA!#REF!)</f>
        <v>#REF!</v>
      </c>
      <c r="G30" s="136" t="e">
        <f>IF(+ASISTENCIA!#REF!="","",ASISTENCIA!#REF!)</f>
        <v>#REF!</v>
      </c>
      <c r="H30" s="129" t="e">
        <f>IF(+ASISTENCIA!#REF!="","",ASISTENCIA!#REF!)</f>
        <v>#REF!</v>
      </c>
      <c r="I30" s="217"/>
      <c r="J30" s="219" t="e">
        <f>ASISTENCIA!#REF!</f>
        <v>#REF!</v>
      </c>
      <c r="K30" s="217"/>
      <c r="L30" s="129" t="e">
        <f>ASISTENCIA!#REF!</f>
        <v>#REF!</v>
      </c>
      <c r="M30" s="129" t="e">
        <f>ASISTENCIA!#REF!</f>
        <v>#REF!</v>
      </c>
      <c r="N30" s="129" t="e">
        <f>ASISTENCIA!#REF!</f>
        <v>#REF!</v>
      </c>
      <c r="O30" s="217"/>
      <c r="P30" s="129" t="e">
        <f>ASISTENCIA!#REF!</f>
        <v>#REF!</v>
      </c>
      <c r="Q30" s="217"/>
      <c r="R30" s="129" t="e">
        <f>ASISTENCIA!#REF!</f>
        <v>#REF!</v>
      </c>
      <c r="S30" s="220"/>
      <c r="T30" s="129" t="e">
        <f>ASISTENCIA!#REF!</f>
        <v>#REF!</v>
      </c>
      <c r="U30" s="129"/>
      <c r="V30" s="220"/>
      <c r="W30" s="129"/>
      <c r="X30" s="129"/>
      <c r="Y30" s="220"/>
      <c r="Z30" s="129"/>
      <c r="AA30" s="220"/>
      <c r="AB30" s="324"/>
      <c r="AC30" s="325"/>
      <c r="AD30" s="325"/>
      <c r="AE30" s="325"/>
      <c r="AF30" s="325"/>
      <c r="AG30" s="325"/>
      <c r="AH30" s="325"/>
      <c r="AI30" s="325"/>
      <c r="AJ30" s="326"/>
      <c r="AK30" s="128" t="str">
        <f t="shared" si="1"/>
        <v/>
      </c>
      <c r="AL30" s="194"/>
    </row>
    <row r="31" spans="1:38" s="197" customFormat="1" ht="15.75" hidden="1" customHeight="1" x14ac:dyDescent="0.25">
      <c r="A31" s="163" t="e">
        <f>IF(+ASISTENCIA!#REF!="","",ASISTENCIA!#REF!)</f>
        <v>#REF!</v>
      </c>
      <c r="B31" s="12"/>
      <c r="C31" s="11"/>
      <c r="D31" s="133" t="e">
        <f>IF(+ASISTENCIA!#REF!="","",ASISTENCIA!#REF!)</f>
        <v>#REF!</v>
      </c>
      <c r="E31" s="128" t="e">
        <f>IF(+ASISTENCIA!#REF!="","",ASISTENCIA!#REF!)</f>
        <v>#REF!</v>
      </c>
      <c r="F31" s="136" t="e">
        <f>IF(+ASISTENCIA!#REF!="","",ASISTENCIA!#REF!)</f>
        <v>#REF!</v>
      </c>
      <c r="G31" s="136" t="e">
        <f>IF(+ASISTENCIA!#REF!="","",ASISTENCIA!#REF!)</f>
        <v>#REF!</v>
      </c>
      <c r="H31" s="129" t="e">
        <f>IF(+ASISTENCIA!#REF!="","",ASISTENCIA!#REF!)</f>
        <v>#REF!</v>
      </c>
      <c r="I31" s="217"/>
      <c r="J31" s="219" t="e">
        <f>ASISTENCIA!#REF!</f>
        <v>#REF!</v>
      </c>
      <c r="K31" s="217"/>
      <c r="L31" s="129" t="e">
        <f>ASISTENCIA!#REF!</f>
        <v>#REF!</v>
      </c>
      <c r="M31" s="129" t="e">
        <f>ASISTENCIA!#REF!</f>
        <v>#REF!</v>
      </c>
      <c r="N31" s="129" t="e">
        <f>ASISTENCIA!#REF!</f>
        <v>#REF!</v>
      </c>
      <c r="O31" s="217"/>
      <c r="P31" s="129" t="e">
        <f>ASISTENCIA!#REF!</f>
        <v>#REF!</v>
      </c>
      <c r="Q31" s="217"/>
      <c r="R31" s="129" t="e">
        <f>ASISTENCIA!#REF!</f>
        <v>#REF!</v>
      </c>
      <c r="S31" s="220"/>
      <c r="T31" s="129" t="e">
        <f>ASISTENCIA!#REF!</f>
        <v>#REF!</v>
      </c>
      <c r="U31" s="129"/>
      <c r="V31" s="220"/>
      <c r="W31" s="129"/>
      <c r="X31" s="129"/>
      <c r="Y31" s="220"/>
      <c r="Z31" s="129"/>
      <c r="AA31" s="220"/>
      <c r="AB31" s="324"/>
      <c r="AC31" s="325"/>
      <c r="AD31" s="325"/>
      <c r="AE31" s="325"/>
      <c r="AF31" s="325"/>
      <c r="AG31" s="325"/>
      <c r="AH31" s="325"/>
      <c r="AI31" s="325"/>
      <c r="AJ31" s="326"/>
      <c r="AK31" s="128" t="str">
        <f t="shared" si="1"/>
        <v/>
      </c>
      <c r="AL31" s="194"/>
    </row>
    <row r="32" spans="1:38" s="197" customFormat="1" ht="15.75" hidden="1" customHeight="1" x14ac:dyDescent="0.25">
      <c r="A32" s="163" t="e">
        <f>IF(+ASISTENCIA!#REF!="","",ASISTENCIA!#REF!)</f>
        <v>#REF!</v>
      </c>
      <c r="B32" s="12"/>
      <c r="C32" s="11"/>
      <c r="D32" s="133" t="e">
        <f>IF(+ASISTENCIA!#REF!="","",ASISTENCIA!#REF!)</f>
        <v>#REF!</v>
      </c>
      <c r="E32" s="128" t="e">
        <f>IF(+ASISTENCIA!#REF!="","",ASISTENCIA!#REF!)</f>
        <v>#REF!</v>
      </c>
      <c r="F32" s="136" t="e">
        <f>IF(+ASISTENCIA!#REF!="","",ASISTENCIA!#REF!)</f>
        <v>#REF!</v>
      </c>
      <c r="G32" s="136" t="e">
        <f>IF(+ASISTENCIA!#REF!="","",ASISTENCIA!#REF!)</f>
        <v>#REF!</v>
      </c>
      <c r="H32" s="129" t="e">
        <f>IF(+ASISTENCIA!#REF!="","",ASISTENCIA!#REF!)</f>
        <v>#REF!</v>
      </c>
      <c r="I32" s="217"/>
      <c r="J32" s="219" t="e">
        <f>ASISTENCIA!#REF!</f>
        <v>#REF!</v>
      </c>
      <c r="K32" s="217"/>
      <c r="L32" s="129" t="e">
        <f>ASISTENCIA!#REF!</f>
        <v>#REF!</v>
      </c>
      <c r="M32" s="129" t="e">
        <f>ASISTENCIA!#REF!</f>
        <v>#REF!</v>
      </c>
      <c r="N32" s="129" t="e">
        <f>ASISTENCIA!#REF!</f>
        <v>#REF!</v>
      </c>
      <c r="O32" s="217"/>
      <c r="P32" s="129" t="e">
        <f>ASISTENCIA!#REF!</f>
        <v>#REF!</v>
      </c>
      <c r="Q32" s="217"/>
      <c r="R32" s="129" t="e">
        <f>ASISTENCIA!#REF!</f>
        <v>#REF!</v>
      </c>
      <c r="S32" s="220"/>
      <c r="T32" s="129" t="e">
        <f>ASISTENCIA!#REF!</f>
        <v>#REF!</v>
      </c>
      <c r="U32" s="129"/>
      <c r="V32" s="220"/>
      <c r="W32" s="129"/>
      <c r="X32" s="129"/>
      <c r="Y32" s="220"/>
      <c r="Z32" s="129"/>
      <c r="AA32" s="220"/>
      <c r="AB32" s="324"/>
      <c r="AC32" s="325"/>
      <c r="AD32" s="325"/>
      <c r="AE32" s="325"/>
      <c r="AF32" s="325"/>
      <c r="AG32" s="325"/>
      <c r="AH32" s="325"/>
      <c r="AI32" s="325"/>
      <c r="AJ32" s="326"/>
      <c r="AK32" s="128" t="str">
        <f t="shared" si="1"/>
        <v/>
      </c>
      <c r="AL32" s="194"/>
    </row>
    <row r="33" spans="1:38" s="197" customFormat="1" ht="15.75" hidden="1" customHeight="1" x14ac:dyDescent="0.25">
      <c r="A33" s="163" t="e">
        <f>IF(+ASISTENCIA!#REF!="","",ASISTENCIA!#REF!)</f>
        <v>#REF!</v>
      </c>
      <c r="B33" s="12"/>
      <c r="C33" s="11"/>
      <c r="D33" s="133" t="e">
        <f>IF(+ASISTENCIA!#REF!="","",ASISTENCIA!#REF!)</f>
        <v>#REF!</v>
      </c>
      <c r="E33" s="128" t="e">
        <f>IF(+ASISTENCIA!#REF!="","",ASISTENCIA!#REF!)</f>
        <v>#REF!</v>
      </c>
      <c r="F33" s="136" t="e">
        <f>IF(+ASISTENCIA!#REF!="","",ASISTENCIA!#REF!)</f>
        <v>#REF!</v>
      </c>
      <c r="G33" s="136" t="e">
        <f>IF(+ASISTENCIA!#REF!="","",ASISTENCIA!#REF!)</f>
        <v>#REF!</v>
      </c>
      <c r="H33" s="129" t="e">
        <f>IF(+ASISTENCIA!#REF!="","",ASISTENCIA!#REF!)</f>
        <v>#REF!</v>
      </c>
      <c r="I33" s="217"/>
      <c r="J33" s="219" t="e">
        <f>ASISTENCIA!#REF!</f>
        <v>#REF!</v>
      </c>
      <c r="K33" s="217"/>
      <c r="L33" s="129" t="e">
        <f>ASISTENCIA!#REF!</f>
        <v>#REF!</v>
      </c>
      <c r="M33" s="129" t="e">
        <f>ASISTENCIA!#REF!</f>
        <v>#REF!</v>
      </c>
      <c r="N33" s="129" t="e">
        <f>ASISTENCIA!#REF!</f>
        <v>#REF!</v>
      </c>
      <c r="O33" s="217"/>
      <c r="P33" s="129" t="e">
        <f>ASISTENCIA!#REF!</f>
        <v>#REF!</v>
      </c>
      <c r="Q33" s="217"/>
      <c r="R33" s="129" t="e">
        <f>ASISTENCIA!#REF!</f>
        <v>#REF!</v>
      </c>
      <c r="S33" s="220"/>
      <c r="T33" s="129" t="e">
        <f>ASISTENCIA!#REF!</f>
        <v>#REF!</v>
      </c>
      <c r="U33" s="129"/>
      <c r="V33" s="220"/>
      <c r="W33" s="129"/>
      <c r="X33" s="129"/>
      <c r="Y33" s="220"/>
      <c r="Z33" s="129"/>
      <c r="AA33" s="220"/>
      <c r="AB33" s="324"/>
      <c r="AC33" s="325"/>
      <c r="AD33" s="325"/>
      <c r="AE33" s="325"/>
      <c r="AF33" s="325"/>
      <c r="AG33" s="325"/>
      <c r="AH33" s="325"/>
      <c r="AI33" s="325"/>
      <c r="AJ33" s="326"/>
      <c r="AK33" s="128" t="str">
        <f t="shared" si="1"/>
        <v/>
      </c>
      <c r="AL33" s="194"/>
    </row>
    <row r="34" spans="1:38" s="197" customFormat="1" ht="15.75" hidden="1" customHeight="1" x14ac:dyDescent="0.25">
      <c r="A34" s="163" t="e">
        <f>IF(+ASISTENCIA!#REF!="","",ASISTENCIA!#REF!)</f>
        <v>#REF!</v>
      </c>
      <c r="B34" s="12"/>
      <c r="C34" s="11"/>
      <c r="D34" s="133" t="e">
        <f>IF(+ASISTENCIA!#REF!="","",ASISTENCIA!#REF!)</f>
        <v>#REF!</v>
      </c>
      <c r="E34" s="128" t="e">
        <f>IF(+ASISTENCIA!#REF!="","",ASISTENCIA!#REF!)</f>
        <v>#REF!</v>
      </c>
      <c r="F34" s="136" t="e">
        <f>IF(+ASISTENCIA!#REF!="","",ASISTENCIA!#REF!)</f>
        <v>#REF!</v>
      </c>
      <c r="G34" s="136" t="e">
        <f>IF(+ASISTENCIA!#REF!="","",ASISTENCIA!#REF!)</f>
        <v>#REF!</v>
      </c>
      <c r="H34" s="129" t="e">
        <f>IF(+ASISTENCIA!#REF!="","",ASISTENCIA!#REF!)</f>
        <v>#REF!</v>
      </c>
      <c r="I34" s="217"/>
      <c r="J34" s="219" t="e">
        <f>ASISTENCIA!#REF!</f>
        <v>#REF!</v>
      </c>
      <c r="K34" s="217"/>
      <c r="L34" s="129" t="e">
        <f>ASISTENCIA!#REF!</f>
        <v>#REF!</v>
      </c>
      <c r="M34" s="129" t="e">
        <f>ASISTENCIA!#REF!</f>
        <v>#REF!</v>
      </c>
      <c r="N34" s="129" t="e">
        <f>ASISTENCIA!#REF!</f>
        <v>#REF!</v>
      </c>
      <c r="O34" s="217"/>
      <c r="P34" s="129" t="e">
        <f>ASISTENCIA!#REF!</f>
        <v>#REF!</v>
      </c>
      <c r="Q34" s="217"/>
      <c r="R34" s="129" t="e">
        <f>ASISTENCIA!#REF!</f>
        <v>#REF!</v>
      </c>
      <c r="S34" s="220"/>
      <c r="T34" s="129" t="e">
        <f>ASISTENCIA!#REF!</f>
        <v>#REF!</v>
      </c>
      <c r="U34" s="129"/>
      <c r="V34" s="220"/>
      <c r="W34" s="129"/>
      <c r="X34" s="129"/>
      <c r="Y34" s="220"/>
      <c r="Z34" s="129"/>
      <c r="AA34" s="220"/>
      <c r="AB34" s="324"/>
      <c r="AC34" s="325"/>
      <c r="AD34" s="325"/>
      <c r="AE34" s="325"/>
      <c r="AF34" s="325"/>
      <c r="AG34" s="325"/>
      <c r="AH34" s="325"/>
      <c r="AI34" s="325"/>
      <c r="AJ34" s="326"/>
      <c r="AK34" s="128" t="str">
        <f t="shared" si="1"/>
        <v/>
      </c>
      <c r="AL34" s="194"/>
    </row>
    <row r="35" spans="1:38" s="197" customFormat="1" ht="15.75" hidden="1" customHeight="1" x14ac:dyDescent="0.25">
      <c r="A35" s="163" t="e">
        <f>IF(+ASISTENCIA!#REF!="","",ASISTENCIA!#REF!)</f>
        <v>#REF!</v>
      </c>
      <c r="B35" s="12"/>
      <c r="C35" s="11"/>
      <c r="D35" s="133" t="e">
        <f>IF(+ASISTENCIA!#REF!="","",ASISTENCIA!#REF!)</f>
        <v>#REF!</v>
      </c>
      <c r="E35" s="128" t="e">
        <f>IF(+ASISTENCIA!#REF!="","",ASISTENCIA!#REF!)</f>
        <v>#REF!</v>
      </c>
      <c r="F35" s="136" t="e">
        <f>IF(+ASISTENCIA!#REF!="","",ASISTENCIA!#REF!)</f>
        <v>#REF!</v>
      </c>
      <c r="G35" s="136" t="e">
        <f>IF(+ASISTENCIA!#REF!="","",ASISTENCIA!#REF!)</f>
        <v>#REF!</v>
      </c>
      <c r="H35" s="129" t="e">
        <f>IF(+ASISTENCIA!#REF!="","",ASISTENCIA!#REF!)</f>
        <v>#REF!</v>
      </c>
      <c r="I35" s="217"/>
      <c r="J35" s="219" t="e">
        <f>ASISTENCIA!#REF!</f>
        <v>#REF!</v>
      </c>
      <c r="K35" s="217"/>
      <c r="L35" s="129" t="e">
        <f>ASISTENCIA!#REF!</f>
        <v>#REF!</v>
      </c>
      <c r="M35" s="129" t="e">
        <f>ASISTENCIA!#REF!</f>
        <v>#REF!</v>
      </c>
      <c r="N35" s="129" t="e">
        <f>ASISTENCIA!#REF!</f>
        <v>#REF!</v>
      </c>
      <c r="O35" s="217"/>
      <c r="P35" s="129" t="e">
        <f>ASISTENCIA!#REF!</f>
        <v>#REF!</v>
      </c>
      <c r="Q35" s="217"/>
      <c r="R35" s="129" t="e">
        <f>ASISTENCIA!#REF!</f>
        <v>#REF!</v>
      </c>
      <c r="S35" s="220"/>
      <c r="T35" s="129" t="e">
        <f>ASISTENCIA!#REF!</f>
        <v>#REF!</v>
      </c>
      <c r="U35" s="129"/>
      <c r="V35" s="220"/>
      <c r="W35" s="129"/>
      <c r="X35" s="129"/>
      <c r="Y35" s="220"/>
      <c r="Z35" s="129"/>
      <c r="AA35" s="220"/>
      <c r="AB35" s="324"/>
      <c r="AC35" s="325"/>
      <c r="AD35" s="325"/>
      <c r="AE35" s="325"/>
      <c r="AF35" s="325"/>
      <c r="AG35" s="325"/>
      <c r="AH35" s="325"/>
      <c r="AI35" s="325"/>
      <c r="AJ35" s="326"/>
      <c r="AK35" s="128" t="str">
        <f t="shared" si="1"/>
        <v/>
      </c>
      <c r="AL35" s="194"/>
    </row>
    <row r="36" spans="1:38" s="197" customFormat="1" ht="15.75" hidden="1" customHeight="1" x14ac:dyDescent="0.25">
      <c r="A36" s="163" t="e">
        <f>IF(+ASISTENCIA!#REF!="","",ASISTENCIA!#REF!)</f>
        <v>#REF!</v>
      </c>
      <c r="B36" s="12"/>
      <c r="C36" s="11"/>
      <c r="D36" s="133" t="e">
        <f>IF(+ASISTENCIA!#REF!="","",ASISTENCIA!#REF!)</f>
        <v>#REF!</v>
      </c>
      <c r="E36" s="128" t="e">
        <f>IF(+ASISTENCIA!#REF!="","",ASISTENCIA!#REF!)</f>
        <v>#REF!</v>
      </c>
      <c r="F36" s="136" t="e">
        <f>IF(+ASISTENCIA!#REF!="","",ASISTENCIA!#REF!)</f>
        <v>#REF!</v>
      </c>
      <c r="G36" s="136" t="e">
        <f>IF(+ASISTENCIA!#REF!="","",ASISTENCIA!#REF!)</f>
        <v>#REF!</v>
      </c>
      <c r="H36" s="129" t="e">
        <f>IF(+ASISTENCIA!#REF!="","",ASISTENCIA!#REF!)</f>
        <v>#REF!</v>
      </c>
      <c r="I36" s="217"/>
      <c r="J36" s="219" t="e">
        <f>ASISTENCIA!#REF!</f>
        <v>#REF!</v>
      </c>
      <c r="K36" s="217"/>
      <c r="L36" s="129" t="e">
        <f>ASISTENCIA!#REF!</f>
        <v>#REF!</v>
      </c>
      <c r="M36" s="129" t="e">
        <f>ASISTENCIA!#REF!</f>
        <v>#REF!</v>
      </c>
      <c r="N36" s="129" t="e">
        <f>ASISTENCIA!#REF!</f>
        <v>#REF!</v>
      </c>
      <c r="O36" s="217"/>
      <c r="P36" s="129" t="e">
        <f>ASISTENCIA!#REF!</f>
        <v>#REF!</v>
      </c>
      <c r="Q36" s="217"/>
      <c r="R36" s="129" t="e">
        <f>ASISTENCIA!#REF!</f>
        <v>#REF!</v>
      </c>
      <c r="S36" s="220"/>
      <c r="T36" s="129" t="e">
        <f>ASISTENCIA!#REF!</f>
        <v>#REF!</v>
      </c>
      <c r="U36" s="129"/>
      <c r="V36" s="220"/>
      <c r="W36" s="129"/>
      <c r="X36" s="129"/>
      <c r="Y36" s="220"/>
      <c r="Z36" s="129"/>
      <c r="AA36" s="220"/>
      <c r="AB36" s="324"/>
      <c r="AC36" s="325"/>
      <c r="AD36" s="325"/>
      <c r="AE36" s="325"/>
      <c r="AF36" s="325"/>
      <c r="AG36" s="325"/>
      <c r="AH36" s="325"/>
      <c r="AI36" s="325"/>
      <c r="AJ36" s="326"/>
      <c r="AK36" s="128" t="str">
        <f t="shared" si="1"/>
        <v/>
      </c>
      <c r="AL36" s="194"/>
    </row>
    <row r="37" spans="1:38" s="197" customFormat="1" ht="15.75" hidden="1" customHeight="1" x14ac:dyDescent="0.25">
      <c r="A37" s="163" t="e">
        <f>IF(+ASISTENCIA!#REF!="","",ASISTENCIA!#REF!)</f>
        <v>#REF!</v>
      </c>
      <c r="B37" s="12"/>
      <c r="C37" s="11"/>
      <c r="D37" s="133" t="e">
        <f>IF(+ASISTENCIA!#REF!="","",ASISTENCIA!#REF!)</f>
        <v>#REF!</v>
      </c>
      <c r="E37" s="128" t="e">
        <f>IF(+ASISTENCIA!#REF!="","",ASISTENCIA!#REF!)</f>
        <v>#REF!</v>
      </c>
      <c r="F37" s="136" t="e">
        <f>IF(+ASISTENCIA!#REF!="","",ASISTENCIA!#REF!)</f>
        <v>#REF!</v>
      </c>
      <c r="G37" s="136" t="e">
        <f>IF(+ASISTENCIA!#REF!="","",ASISTENCIA!#REF!)</f>
        <v>#REF!</v>
      </c>
      <c r="H37" s="129" t="e">
        <f>IF(+ASISTENCIA!#REF!="","",ASISTENCIA!#REF!)</f>
        <v>#REF!</v>
      </c>
      <c r="I37" s="217"/>
      <c r="J37" s="219" t="e">
        <f>ASISTENCIA!#REF!</f>
        <v>#REF!</v>
      </c>
      <c r="K37" s="217"/>
      <c r="L37" s="129" t="e">
        <f>ASISTENCIA!#REF!</f>
        <v>#REF!</v>
      </c>
      <c r="M37" s="129" t="e">
        <f>ASISTENCIA!#REF!</f>
        <v>#REF!</v>
      </c>
      <c r="N37" s="129" t="e">
        <f>ASISTENCIA!#REF!</f>
        <v>#REF!</v>
      </c>
      <c r="O37" s="217"/>
      <c r="P37" s="129" t="e">
        <f>ASISTENCIA!#REF!</f>
        <v>#REF!</v>
      </c>
      <c r="Q37" s="217"/>
      <c r="R37" s="129" t="e">
        <f>ASISTENCIA!#REF!</f>
        <v>#REF!</v>
      </c>
      <c r="S37" s="220"/>
      <c r="T37" s="129" t="e">
        <f>ASISTENCIA!#REF!</f>
        <v>#REF!</v>
      </c>
      <c r="U37" s="129"/>
      <c r="V37" s="220"/>
      <c r="W37" s="129"/>
      <c r="X37" s="129"/>
      <c r="Y37" s="220"/>
      <c r="Z37" s="129"/>
      <c r="AA37" s="220"/>
      <c r="AB37" s="324"/>
      <c r="AC37" s="325"/>
      <c r="AD37" s="325"/>
      <c r="AE37" s="325"/>
      <c r="AF37" s="325"/>
      <c r="AG37" s="325"/>
      <c r="AH37" s="325"/>
      <c r="AI37" s="325"/>
      <c r="AJ37" s="326"/>
      <c r="AK37" s="128" t="str">
        <f t="shared" si="1"/>
        <v/>
      </c>
      <c r="AL37" s="194"/>
    </row>
    <row r="38" spans="1:38" s="197" customFormat="1" ht="15.75" hidden="1" customHeight="1" x14ac:dyDescent="0.25">
      <c r="A38" s="163" t="e">
        <f>IF(+ASISTENCIA!#REF!="","",ASISTENCIA!#REF!)</f>
        <v>#REF!</v>
      </c>
      <c r="B38" s="12"/>
      <c r="C38" s="11"/>
      <c r="D38" s="133" t="e">
        <f>IF(+ASISTENCIA!#REF!="","",ASISTENCIA!#REF!)</f>
        <v>#REF!</v>
      </c>
      <c r="E38" s="128" t="e">
        <f>IF(+ASISTENCIA!#REF!="","",ASISTENCIA!#REF!)</f>
        <v>#REF!</v>
      </c>
      <c r="F38" s="136" t="e">
        <f>IF(+ASISTENCIA!#REF!="","",ASISTENCIA!#REF!)</f>
        <v>#REF!</v>
      </c>
      <c r="G38" s="136" t="e">
        <f>IF(+ASISTENCIA!#REF!="","",ASISTENCIA!#REF!)</f>
        <v>#REF!</v>
      </c>
      <c r="H38" s="129" t="e">
        <f>IF(+ASISTENCIA!#REF!="","",ASISTENCIA!#REF!)</f>
        <v>#REF!</v>
      </c>
      <c r="I38" s="217"/>
      <c r="J38" s="219" t="e">
        <f>ASISTENCIA!#REF!</f>
        <v>#REF!</v>
      </c>
      <c r="K38" s="217"/>
      <c r="L38" s="129" t="e">
        <f>ASISTENCIA!#REF!</f>
        <v>#REF!</v>
      </c>
      <c r="M38" s="129" t="e">
        <f>ASISTENCIA!#REF!</f>
        <v>#REF!</v>
      </c>
      <c r="N38" s="129" t="e">
        <f>ASISTENCIA!#REF!</f>
        <v>#REF!</v>
      </c>
      <c r="O38" s="217"/>
      <c r="P38" s="129" t="e">
        <f>ASISTENCIA!#REF!</f>
        <v>#REF!</v>
      </c>
      <c r="Q38" s="217"/>
      <c r="R38" s="129" t="e">
        <f>ASISTENCIA!#REF!</f>
        <v>#REF!</v>
      </c>
      <c r="S38" s="220"/>
      <c r="T38" s="129" t="e">
        <f>ASISTENCIA!#REF!</f>
        <v>#REF!</v>
      </c>
      <c r="U38" s="129"/>
      <c r="V38" s="220"/>
      <c r="W38" s="129"/>
      <c r="X38" s="129"/>
      <c r="Y38" s="220"/>
      <c r="Z38" s="129"/>
      <c r="AA38" s="220"/>
      <c r="AB38" s="324"/>
      <c r="AC38" s="325"/>
      <c r="AD38" s="325"/>
      <c r="AE38" s="325"/>
      <c r="AF38" s="325"/>
      <c r="AG38" s="325"/>
      <c r="AH38" s="325"/>
      <c r="AI38" s="325"/>
      <c r="AJ38" s="326"/>
      <c r="AK38" s="128" t="str">
        <f t="shared" si="1"/>
        <v/>
      </c>
      <c r="AL38" s="194"/>
    </row>
    <row r="39" spans="1:38" s="197" customFormat="1" ht="15.75" hidden="1" customHeight="1" x14ac:dyDescent="0.25">
      <c r="A39" s="163" t="e">
        <f>IF(+ASISTENCIA!#REF!="","",ASISTENCIA!#REF!)</f>
        <v>#REF!</v>
      </c>
      <c r="B39" s="12"/>
      <c r="C39" s="11"/>
      <c r="D39" s="133" t="e">
        <f>IF(+ASISTENCIA!#REF!="","",ASISTENCIA!#REF!)</f>
        <v>#REF!</v>
      </c>
      <c r="E39" s="128" t="e">
        <f>IF(+ASISTENCIA!#REF!="","",ASISTENCIA!#REF!)</f>
        <v>#REF!</v>
      </c>
      <c r="F39" s="136" t="e">
        <f>IF(+ASISTENCIA!#REF!="","",ASISTENCIA!#REF!)</f>
        <v>#REF!</v>
      </c>
      <c r="G39" s="136" t="e">
        <f>IF(+ASISTENCIA!#REF!="","",ASISTENCIA!#REF!)</f>
        <v>#REF!</v>
      </c>
      <c r="H39" s="129" t="e">
        <f>IF(+ASISTENCIA!#REF!="","",ASISTENCIA!#REF!)</f>
        <v>#REF!</v>
      </c>
      <c r="I39" s="217"/>
      <c r="J39" s="219" t="e">
        <f>ASISTENCIA!#REF!</f>
        <v>#REF!</v>
      </c>
      <c r="K39" s="217"/>
      <c r="L39" s="129" t="e">
        <f>ASISTENCIA!#REF!</f>
        <v>#REF!</v>
      </c>
      <c r="M39" s="129" t="e">
        <f>ASISTENCIA!#REF!</f>
        <v>#REF!</v>
      </c>
      <c r="N39" s="129" t="e">
        <f>ASISTENCIA!#REF!</f>
        <v>#REF!</v>
      </c>
      <c r="O39" s="217"/>
      <c r="P39" s="129" t="e">
        <f>ASISTENCIA!#REF!</f>
        <v>#REF!</v>
      </c>
      <c r="Q39" s="217"/>
      <c r="R39" s="129" t="e">
        <f>ASISTENCIA!#REF!</f>
        <v>#REF!</v>
      </c>
      <c r="S39" s="220"/>
      <c r="T39" s="129" t="e">
        <f>ASISTENCIA!#REF!</f>
        <v>#REF!</v>
      </c>
      <c r="U39" s="129"/>
      <c r="V39" s="220"/>
      <c r="W39" s="129"/>
      <c r="X39" s="129"/>
      <c r="Y39" s="220"/>
      <c r="Z39" s="129"/>
      <c r="AA39" s="220"/>
      <c r="AB39" s="324"/>
      <c r="AC39" s="325"/>
      <c r="AD39" s="325"/>
      <c r="AE39" s="325"/>
      <c r="AF39" s="325"/>
      <c r="AG39" s="325"/>
      <c r="AH39" s="325"/>
      <c r="AI39" s="325"/>
      <c r="AJ39" s="326"/>
      <c r="AK39" s="128" t="str">
        <f t="shared" si="1"/>
        <v/>
      </c>
      <c r="AL39" s="194"/>
    </row>
    <row r="40" spans="1:38" s="197" customFormat="1" ht="15.75" hidden="1" customHeight="1" x14ac:dyDescent="0.25">
      <c r="A40" s="163" t="e">
        <f>IF(+ASISTENCIA!#REF!="","",ASISTENCIA!#REF!)</f>
        <v>#REF!</v>
      </c>
      <c r="B40" s="12"/>
      <c r="C40" s="11"/>
      <c r="D40" s="133" t="e">
        <f>IF(+ASISTENCIA!#REF!="","",ASISTENCIA!#REF!)</f>
        <v>#REF!</v>
      </c>
      <c r="E40" s="128" t="e">
        <f>IF(+ASISTENCIA!#REF!="","",ASISTENCIA!#REF!)</f>
        <v>#REF!</v>
      </c>
      <c r="F40" s="136" t="e">
        <f>IF(+ASISTENCIA!#REF!="","",ASISTENCIA!#REF!)</f>
        <v>#REF!</v>
      </c>
      <c r="G40" s="136" t="e">
        <f>IF(+ASISTENCIA!#REF!="","",ASISTENCIA!#REF!)</f>
        <v>#REF!</v>
      </c>
      <c r="H40" s="129" t="e">
        <f>IF(+ASISTENCIA!#REF!="","",ASISTENCIA!#REF!)</f>
        <v>#REF!</v>
      </c>
      <c r="I40" s="217"/>
      <c r="J40" s="219" t="e">
        <f>ASISTENCIA!#REF!</f>
        <v>#REF!</v>
      </c>
      <c r="K40" s="217"/>
      <c r="L40" s="129" t="e">
        <f>ASISTENCIA!#REF!</f>
        <v>#REF!</v>
      </c>
      <c r="M40" s="129" t="e">
        <f>ASISTENCIA!#REF!</f>
        <v>#REF!</v>
      </c>
      <c r="N40" s="129" t="e">
        <f>ASISTENCIA!#REF!</f>
        <v>#REF!</v>
      </c>
      <c r="O40" s="217"/>
      <c r="P40" s="129" t="e">
        <f>ASISTENCIA!#REF!</f>
        <v>#REF!</v>
      </c>
      <c r="Q40" s="217"/>
      <c r="R40" s="129" t="e">
        <f>ASISTENCIA!#REF!</f>
        <v>#REF!</v>
      </c>
      <c r="S40" s="220"/>
      <c r="T40" s="129" t="e">
        <f>ASISTENCIA!#REF!</f>
        <v>#REF!</v>
      </c>
      <c r="U40" s="129"/>
      <c r="V40" s="220"/>
      <c r="W40" s="129"/>
      <c r="X40" s="129"/>
      <c r="Y40" s="220"/>
      <c r="Z40" s="129"/>
      <c r="AA40" s="220"/>
      <c r="AB40" s="324"/>
      <c r="AC40" s="325"/>
      <c r="AD40" s="325"/>
      <c r="AE40" s="325"/>
      <c r="AF40" s="325"/>
      <c r="AG40" s="325"/>
      <c r="AH40" s="325"/>
      <c r="AI40" s="325"/>
      <c r="AJ40" s="326"/>
      <c r="AK40" s="128" t="str">
        <f t="shared" si="1"/>
        <v/>
      </c>
      <c r="AL40" s="194"/>
    </row>
    <row r="41" spans="1:38" s="197" customFormat="1" ht="15.75" hidden="1" customHeight="1" x14ac:dyDescent="0.25">
      <c r="A41" s="163" t="e">
        <f>IF(+ASISTENCIA!#REF!="","",ASISTENCIA!#REF!)</f>
        <v>#REF!</v>
      </c>
      <c r="B41" s="12"/>
      <c r="C41" s="11"/>
      <c r="D41" s="133" t="e">
        <f>IF(+ASISTENCIA!#REF!="","",ASISTENCIA!#REF!)</f>
        <v>#REF!</v>
      </c>
      <c r="E41" s="128" t="e">
        <f>IF(+ASISTENCIA!#REF!="","",ASISTENCIA!#REF!)</f>
        <v>#REF!</v>
      </c>
      <c r="F41" s="136" t="e">
        <f>IF(+ASISTENCIA!#REF!="","",ASISTENCIA!#REF!)</f>
        <v>#REF!</v>
      </c>
      <c r="G41" s="136" t="e">
        <f>IF(+ASISTENCIA!#REF!="","",ASISTENCIA!#REF!)</f>
        <v>#REF!</v>
      </c>
      <c r="H41" s="129" t="e">
        <f>IF(+ASISTENCIA!#REF!="","",ASISTENCIA!#REF!)</f>
        <v>#REF!</v>
      </c>
      <c r="I41" s="217"/>
      <c r="J41" s="219" t="e">
        <f>ASISTENCIA!#REF!</f>
        <v>#REF!</v>
      </c>
      <c r="K41" s="217"/>
      <c r="L41" s="129" t="e">
        <f>ASISTENCIA!#REF!</f>
        <v>#REF!</v>
      </c>
      <c r="M41" s="129" t="e">
        <f>ASISTENCIA!#REF!</f>
        <v>#REF!</v>
      </c>
      <c r="N41" s="129" t="e">
        <f>ASISTENCIA!#REF!</f>
        <v>#REF!</v>
      </c>
      <c r="O41" s="217"/>
      <c r="P41" s="129" t="e">
        <f>ASISTENCIA!#REF!</f>
        <v>#REF!</v>
      </c>
      <c r="Q41" s="217"/>
      <c r="R41" s="129" t="e">
        <f>ASISTENCIA!#REF!</f>
        <v>#REF!</v>
      </c>
      <c r="S41" s="220"/>
      <c r="T41" s="129" t="e">
        <f>ASISTENCIA!#REF!</f>
        <v>#REF!</v>
      </c>
      <c r="U41" s="129"/>
      <c r="V41" s="220"/>
      <c r="W41" s="129"/>
      <c r="X41" s="129"/>
      <c r="Y41" s="220"/>
      <c r="Z41" s="129"/>
      <c r="AA41" s="220"/>
      <c r="AB41" s="324"/>
      <c r="AC41" s="325"/>
      <c r="AD41" s="325"/>
      <c r="AE41" s="325"/>
      <c r="AF41" s="325"/>
      <c r="AG41" s="325"/>
      <c r="AH41" s="325"/>
      <c r="AI41" s="325"/>
      <c r="AJ41" s="326"/>
      <c r="AK41" s="128" t="str">
        <f t="shared" si="1"/>
        <v/>
      </c>
      <c r="AL41" s="194"/>
    </row>
    <row r="42" spans="1:38" s="197" customFormat="1" ht="15.75" hidden="1" customHeight="1" x14ac:dyDescent="0.25">
      <c r="A42" s="163" t="e">
        <f>IF(+ASISTENCIA!#REF!="","",ASISTENCIA!#REF!)</f>
        <v>#REF!</v>
      </c>
      <c r="B42" s="12"/>
      <c r="C42" s="11"/>
      <c r="D42" s="133" t="e">
        <f>IF(+ASISTENCIA!#REF!="","",ASISTENCIA!#REF!)</f>
        <v>#REF!</v>
      </c>
      <c r="E42" s="128" t="e">
        <f>IF(+ASISTENCIA!#REF!="","",ASISTENCIA!#REF!)</f>
        <v>#REF!</v>
      </c>
      <c r="F42" s="136" t="e">
        <f>IF(+ASISTENCIA!#REF!="","",ASISTENCIA!#REF!)</f>
        <v>#REF!</v>
      </c>
      <c r="G42" s="136" t="e">
        <f>IF(+ASISTENCIA!#REF!="","",ASISTENCIA!#REF!)</f>
        <v>#REF!</v>
      </c>
      <c r="H42" s="129" t="e">
        <f>IF(+ASISTENCIA!#REF!="","",ASISTENCIA!#REF!)</f>
        <v>#REF!</v>
      </c>
      <c r="I42" s="217"/>
      <c r="J42" s="219" t="e">
        <f>ASISTENCIA!#REF!</f>
        <v>#REF!</v>
      </c>
      <c r="K42" s="217"/>
      <c r="L42" s="129" t="e">
        <f>ASISTENCIA!#REF!</f>
        <v>#REF!</v>
      </c>
      <c r="M42" s="129" t="e">
        <f>ASISTENCIA!#REF!</f>
        <v>#REF!</v>
      </c>
      <c r="N42" s="129" t="e">
        <f>ASISTENCIA!#REF!</f>
        <v>#REF!</v>
      </c>
      <c r="O42" s="217"/>
      <c r="P42" s="129" t="e">
        <f>ASISTENCIA!#REF!</f>
        <v>#REF!</v>
      </c>
      <c r="Q42" s="217"/>
      <c r="R42" s="129" t="e">
        <f>ASISTENCIA!#REF!</f>
        <v>#REF!</v>
      </c>
      <c r="S42" s="220"/>
      <c r="T42" s="129" t="e">
        <f>ASISTENCIA!#REF!</f>
        <v>#REF!</v>
      </c>
      <c r="U42" s="129"/>
      <c r="V42" s="220"/>
      <c r="W42" s="129"/>
      <c r="X42" s="129"/>
      <c r="Y42" s="220"/>
      <c r="Z42" s="129"/>
      <c r="AA42" s="220"/>
      <c r="AB42" s="324"/>
      <c r="AC42" s="325"/>
      <c r="AD42" s="325"/>
      <c r="AE42" s="325"/>
      <c r="AF42" s="325"/>
      <c r="AG42" s="325"/>
      <c r="AH42" s="325"/>
      <c r="AI42" s="325"/>
      <c r="AJ42" s="326"/>
      <c r="AK42" s="128" t="str">
        <f t="shared" si="1"/>
        <v/>
      </c>
      <c r="AL42" s="194"/>
    </row>
    <row r="43" spans="1:38" s="197" customFormat="1" ht="15.75" hidden="1" customHeight="1" x14ac:dyDescent="0.25">
      <c r="A43" s="163" t="e">
        <f>IF(+ASISTENCIA!#REF!="","",ASISTENCIA!#REF!)</f>
        <v>#REF!</v>
      </c>
      <c r="B43" s="12"/>
      <c r="C43" s="11"/>
      <c r="D43" s="133" t="e">
        <f>IF(+ASISTENCIA!#REF!="","",ASISTENCIA!#REF!)</f>
        <v>#REF!</v>
      </c>
      <c r="E43" s="128" t="e">
        <f>IF(+ASISTENCIA!#REF!="","",ASISTENCIA!#REF!)</f>
        <v>#REF!</v>
      </c>
      <c r="F43" s="136" t="e">
        <f>IF(+ASISTENCIA!#REF!="","",ASISTENCIA!#REF!)</f>
        <v>#REF!</v>
      </c>
      <c r="G43" s="136" t="e">
        <f>IF(+ASISTENCIA!#REF!="","",ASISTENCIA!#REF!)</f>
        <v>#REF!</v>
      </c>
      <c r="H43" s="129" t="e">
        <f>IF(+ASISTENCIA!#REF!="","",ASISTENCIA!#REF!)</f>
        <v>#REF!</v>
      </c>
      <c r="I43" s="217"/>
      <c r="J43" s="219" t="e">
        <f>ASISTENCIA!#REF!</f>
        <v>#REF!</v>
      </c>
      <c r="K43" s="217"/>
      <c r="L43" s="129" t="e">
        <f>ASISTENCIA!#REF!</f>
        <v>#REF!</v>
      </c>
      <c r="M43" s="129" t="e">
        <f>ASISTENCIA!#REF!</f>
        <v>#REF!</v>
      </c>
      <c r="N43" s="129" t="e">
        <f>ASISTENCIA!#REF!</f>
        <v>#REF!</v>
      </c>
      <c r="O43" s="217"/>
      <c r="P43" s="129" t="e">
        <f>ASISTENCIA!#REF!</f>
        <v>#REF!</v>
      </c>
      <c r="Q43" s="217"/>
      <c r="R43" s="129" t="e">
        <f>ASISTENCIA!#REF!</f>
        <v>#REF!</v>
      </c>
      <c r="S43" s="220"/>
      <c r="T43" s="129" t="e">
        <f>ASISTENCIA!#REF!</f>
        <v>#REF!</v>
      </c>
      <c r="U43" s="129"/>
      <c r="V43" s="220"/>
      <c r="W43" s="129"/>
      <c r="X43" s="129"/>
      <c r="Y43" s="220"/>
      <c r="Z43" s="129"/>
      <c r="AA43" s="220"/>
      <c r="AB43" s="324"/>
      <c r="AC43" s="325"/>
      <c r="AD43" s="325"/>
      <c r="AE43" s="325"/>
      <c r="AF43" s="325"/>
      <c r="AG43" s="325"/>
      <c r="AH43" s="325"/>
      <c r="AI43" s="325"/>
      <c r="AJ43" s="326"/>
      <c r="AK43" s="128" t="str">
        <f t="shared" si="1"/>
        <v/>
      </c>
      <c r="AL43" s="194"/>
    </row>
    <row r="44" spans="1:38" s="197" customFormat="1" ht="15.75" hidden="1" customHeight="1" x14ac:dyDescent="0.25">
      <c r="A44" s="163" t="e">
        <f>IF(+ASISTENCIA!#REF!="","",ASISTENCIA!#REF!)</f>
        <v>#REF!</v>
      </c>
      <c r="B44" s="12"/>
      <c r="C44" s="11"/>
      <c r="D44" s="133" t="e">
        <f>IF(+ASISTENCIA!#REF!="","",ASISTENCIA!#REF!)</f>
        <v>#REF!</v>
      </c>
      <c r="E44" s="128" t="e">
        <f>IF(+ASISTENCIA!#REF!="","",ASISTENCIA!#REF!)</f>
        <v>#REF!</v>
      </c>
      <c r="F44" s="136" t="e">
        <f>IF(+ASISTENCIA!#REF!="","",ASISTENCIA!#REF!)</f>
        <v>#REF!</v>
      </c>
      <c r="G44" s="136" t="e">
        <f>IF(+ASISTENCIA!#REF!="","",ASISTENCIA!#REF!)</f>
        <v>#REF!</v>
      </c>
      <c r="H44" s="129" t="e">
        <f>IF(+ASISTENCIA!#REF!="","",ASISTENCIA!#REF!)</f>
        <v>#REF!</v>
      </c>
      <c r="I44" s="217"/>
      <c r="J44" s="219" t="e">
        <f>ASISTENCIA!#REF!</f>
        <v>#REF!</v>
      </c>
      <c r="K44" s="217"/>
      <c r="L44" s="129" t="e">
        <f>ASISTENCIA!#REF!</f>
        <v>#REF!</v>
      </c>
      <c r="M44" s="129" t="e">
        <f>ASISTENCIA!#REF!</f>
        <v>#REF!</v>
      </c>
      <c r="N44" s="129" t="e">
        <f>ASISTENCIA!#REF!</f>
        <v>#REF!</v>
      </c>
      <c r="O44" s="217"/>
      <c r="P44" s="129" t="e">
        <f>ASISTENCIA!#REF!</f>
        <v>#REF!</v>
      </c>
      <c r="Q44" s="217"/>
      <c r="R44" s="129" t="e">
        <f>ASISTENCIA!#REF!</f>
        <v>#REF!</v>
      </c>
      <c r="S44" s="220"/>
      <c r="T44" s="129" t="e">
        <f>ASISTENCIA!#REF!</f>
        <v>#REF!</v>
      </c>
      <c r="U44" s="129"/>
      <c r="V44" s="220"/>
      <c r="W44" s="129"/>
      <c r="X44" s="129"/>
      <c r="Y44" s="220"/>
      <c r="Z44" s="129"/>
      <c r="AA44" s="220"/>
      <c r="AB44" s="324"/>
      <c r="AC44" s="325"/>
      <c r="AD44" s="325"/>
      <c r="AE44" s="325"/>
      <c r="AF44" s="325"/>
      <c r="AG44" s="325"/>
      <c r="AH44" s="325"/>
      <c r="AI44" s="325"/>
      <c r="AJ44" s="326"/>
      <c r="AK44" s="128" t="str">
        <f t="shared" si="1"/>
        <v/>
      </c>
      <c r="AL44" s="194"/>
    </row>
    <row r="45" spans="1:38" s="197" customFormat="1" ht="15.75" hidden="1" customHeight="1" x14ac:dyDescent="0.25">
      <c r="A45" s="163" t="e">
        <f>IF(+ASISTENCIA!#REF!="","",ASISTENCIA!#REF!)</f>
        <v>#REF!</v>
      </c>
      <c r="B45" s="12"/>
      <c r="C45" s="11"/>
      <c r="D45" s="133" t="e">
        <f>IF(+ASISTENCIA!#REF!="","",ASISTENCIA!#REF!)</f>
        <v>#REF!</v>
      </c>
      <c r="E45" s="128" t="e">
        <f>IF(+ASISTENCIA!#REF!="","",ASISTENCIA!#REF!)</f>
        <v>#REF!</v>
      </c>
      <c r="F45" s="136" t="e">
        <f>IF(+ASISTENCIA!#REF!="","",ASISTENCIA!#REF!)</f>
        <v>#REF!</v>
      </c>
      <c r="G45" s="136" t="e">
        <f>IF(+ASISTENCIA!#REF!="","",ASISTENCIA!#REF!)</f>
        <v>#REF!</v>
      </c>
      <c r="H45" s="129" t="e">
        <f>IF(+ASISTENCIA!#REF!="","",ASISTENCIA!#REF!)</f>
        <v>#REF!</v>
      </c>
      <c r="I45" s="217"/>
      <c r="J45" s="219" t="e">
        <f>ASISTENCIA!#REF!</f>
        <v>#REF!</v>
      </c>
      <c r="K45" s="217"/>
      <c r="L45" s="129" t="e">
        <f>ASISTENCIA!#REF!</f>
        <v>#REF!</v>
      </c>
      <c r="M45" s="129" t="e">
        <f>ASISTENCIA!#REF!</f>
        <v>#REF!</v>
      </c>
      <c r="N45" s="129" t="e">
        <f>ASISTENCIA!#REF!</f>
        <v>#REF!</v>
      </c>
      <c r="O45" s="217"/>
      <c r="P45" s="129" t="e">
        <f>ASISTENCIA!#REF!</f>
        <v>#REF!</v>
      </c>
      <c r="Q45" s="217"/>
      <c r="R45" s="129" t="e">
        <f>ASISTENCIA!#REF!</f>
        <v>#REF!</v>
      </c>
      <c r="S45" s="220"/>
      <c r="T45" s="129" t="e">
        <f>ASISTENCIA!#REF!</f>
        <v>#REF!</v>
      </c>
      <c r="U45" s="129"/>
      <c r="V45" s="220"/>
      <c r="W45" s="129"/>
      <c r="X45" s="129"/>
      <c r="Y45" s="220"/>
      <c r="Z45" s="129"/>
      <c r="AA45" s="220"/>
      <c r="AB45" s="324"/>
      <c r="AC45" s="325"/>
      <c r="AD45" s="325"/>
      <c r="AE45" s="325"/>
      <c r="AF45" s="325"/>
      <c r="AG45" s="325"/>
      <c r="AH45" s="325"/>
      <c r="AI45" s="325"/>
      <c r="AJ45" s="326"/>
      <c r="AK45" s="128" t="str">
        <f t="shared" ref="AK45:AK108" si="3">IF(OR(COUNTIF($I45:$AJ45,"X")&gt;0,COUNTIF($I45:$AJ45,"L")&gt;0),COUNTIF($I45:$AJ45,"X")+COUNTIF($I45:$AJ45,"L"),"")</f>
        <v/>
      </c>
      <c r="AL45" s="194"/>
    </row>
    <row r="46" spans="1:38" s="197" customFormat="1" ht="15.75" hidden="1" customHeight="1" x14ac:dyDescent="0.25">
      <c r="A46" s="163" t="e">
        <f>IF(+ASISTENCIA!#REF!="","",ASISTENCIA!#REF!)</f>
        <v>#REF!</v>
      </c>
      <c r="B46" s="12"/>
      <c r="C46" s="11"/>
      <c r="D46" s="133" t="e">
        <f>IF(+ASISTENCIA!#REF!="","",ASISTENCIA!#REF!)</f>
        <v>#REF!</v>
      </c>
      <c r="E46" s="128" t="e">
        <f>IF(+ASISTENCIA!#REF!="","",ASISTENCIA!#REF!)</f>
        <v>#REF!</v>
      </c>
      <c r="F46" s="136" t="e">
        <f>IF(+ASISTENCIA!#REF!="","",ASISTENCIA!#REF!)</f>
        <v>#REF!</v>
      </c>
      <c r="G46" s="136" t="e">
        <f>IF(+ASISTENCIA!#REF!="","",ASISTENCIA!#REF!)</f>
        <v>#REF!</v>
      </c>
      <c r="H46" s="129" t="e">
        <f>IF(+ASISTENCIA!#REF!="","",ASISTENCIA!#REF!)</f>
        <v>#REF!</v>
      </c>
      <c r="I46" s="217"/>
      <c r="J46" s="219" t="e">
        <f>ASISTENCIA!#REF!</f>
        <v>#REF!</v>
      </c>
      <c r="K46" s="217"/>
      <c r="L46" s="129" t="e">
        <f>ASISTENCIA!#REF!</f>
        <v>#REF!</v>
      </c>
      <c r="M46" s="129" t="e">
        <f>ASISTENCIA!#REF!</f>
        <v>#REF!</v>
      </c>
      <c r="N46" s="129" t="e">
        <f>ASISTENCIA!#REF!</f>
        <v>#REF!</v>
      </c>
      <c r="O46" s="217"/>
      <c r="P46" s="129" t="e">
        <f>ASISTENCIA!#REF!</f>
        <v>#REF!</v>
      </c>
      <c r="Q46" s="217"/>
      <c r="R46" s="129" t="e">
        <f>ASISTENCIA!#REF!</f>
        <v>#REF!</v>
      </c>
      <c r="S46" s="220"/>
      <c r="T46" s="129" t="e">
        <f>ASISTENCIA!#REF!</f>
        <v>#REF!</v>
      </c>
      <c r="U46" s="129"/>
      <c r="V46" s="220"/>
      <c r="W46" s="129"/>
      <c r="X46" s="129"/>
      <c r="Y46" s="220"/>
      <c r="Z46" s="129"/>
      <c r="AA46" s="220"/>
      <c r="AB46" s="324"/>
      <c r="AC46" s="325"/>
      <c r="AD46" s="325"/>
      <c r="AE46" s="325"/>
      <c r="AF46" s="325"/>
      <c r="AG46" s="325"/>
      <c r="AH46" s="325"/>
      <c r="AI46" s="325"/>
      <c r="AJ46" s="326"/>
      <c r="AK46" s="128" t="str">
        <f t="shared" si="3"/>
        <v/>
      </c>
      <c r="AL46" s="194"/>
    </row>
    <row r="47" spans="1:38" s="197" customFormat="1" ht="15.75" hidden="1" customHeight="1" x14ac:dyDescent="0.25">
      <c r="A47" s="163" t="e">
        <f>IF(+ASISTENCIA!#REF!="","",ASISTENCIA!#REF!)</f>
        <v>#REF!</v>
      </c>
      <c r="B47" s="12"/>
      <c r="C47" s="11"/>
      <c r="D47" s="133" t="e">
        <f>IF(+ASISTENCIA!#REF!="","",ASISTENCIA!#REF!)</f>
        <v>#REF!</v>
      </c>
      <c r="E47" s="128" t="e">
        <f>IF(+ASISTENCIA!#REF!="","",ASISTENCIA!#REF!)</f>
        <v>#REF!</v>
      </c>
      <c r="F47" s="136" t="e">
        <f>IF(+ASISTENCIA!#REF!="","",ASISTENCIA!#REF!)</f>
        <v>#REF!</v>
      </c>
      <c r="G47" s="136" t="e">
        <f>IF(+ASISTENCIA!#REF!="","",ASISTENCIA!#REF!)</f>
        <v>#REF!</v>
      </c>
      <c r="H47" s="129" t="e">
        <f>IF(+ASISTENCIA!#REF!="","",ASISTENCIA!#REF!)</f>
        <v>#REF!</v>
      </c>
      <c r="I47" s="217"/>
      <c r="J47" s="219" t="e">
        <f>ASISTENCIA!#REF!</f>
        <v>#REF!</v>
      </c>
      <c r="K47" s="217"/>
      <c r="L47" s="129" t="e">
        <f>ASISTENCIA!#REF!</f>
        <v>#REF!</v>
      </c>
      <c r="M47" s="129" t="e">
        <f>ASISTENCIA!#REF!</f>
        <v>#REF!</v>
      </c>
      <c r="N47" s="129" t="e">
        <f>ASISTENCIA!#REF!</f>
        <v>#REF!</v>
      </c>
      <c r="O47" s="217"/>
      <c r="P47" s="129" t="e">
        <f>ASISTENCIA!#REF!</f>
        <v>#REF!</v>
      </c>
      <c r="Q47" s="217"/>
      <c r="R47" s="129" t="e">
        <f>ASISTENCIA!#REF!</f>
        <v>#REF!</v>
      </c>
      <c r="S47" s="220"/>
      <c r="T47" s="129" t="e">
        <f>ASISTENCIA!#REF!</f>
        <v>#REF!</v>
      </c>
      <c r="U47" s="129"/>
      <c r="V47" s="220"/>
      <c r="W47" s="129"/>
      <c r="X47" s="129"/>
      <c r="Y47" s="220"/>
      <c r="Z47" s="129"/>
      <c r="AA47" s="220"/>
      <c r="AB47" s="324"/>
      <c r="AC47" s="325"/>
      <c r="AD47" s="325"/>
      <c r="AE47" s="325"/>
      <c r="AF47" s="325"/>
      <c r="AG47" s="325"/>
      <c r="AH47" s="325"/>
      <c r="AI47" s="325"/>
      <c r="AJ47" s="326"/>
      <c r="AK47" s="128" t="str">
        <f t="shared" si="3"/>
        <v/>
      </c>
      <c r="AL47" s="194"/>
    </row>
    <row r="48" spans="1:38" s="197" customFormat="1" ht="15.75" hidden="1" customHeight="1" x14ac:dyDescent="0.25">
      <c r="A48" s="163" t="e">
        <f>IF(+ASISTENCIA!#REF!="","",ASISTENCIA!#REF!)</f>
        <v>#REF!</v>
      </c>
      <c r="B48" s="12"/>
      <c r="C48" s="11"/>
      <c r="D48" s="133" t="e">
        <f>IF(+ASISTENCIA!#REF!="","",ASISTENCIA!#REF!)</f>
        <v>#REF!</v>
      </c>
      <c r="E48" s="128" t="e">
        <f>IF(+ASISTENCIA!#REF!="","",ASISTENCIA!#REF!)</f>
        <v>#REF!</v>
      </c>
      <c r="F48" s="136" t="e">
        <f>IF(+ASISTENCIA!#REF!="","",ASISTENCIA!#REF!)</f>
        <v>#REF!</v>
      </c>
      <c r="G48" s="136" t="e">
        <f>IF(+ASISTENCIA!#REF!="","",ASISTENCIA!#REF!)</f>
        <v>#REF!</v>
      </c>
      <c r="H48" s="129" t="e">
        <f>IF(+ASISTENCIA!#REF!="","",ASISTENCIA!#REF!)</f>
        <v>#REF!</v>
      </c>
      <c r="I48" s="217"/>
      <c r="J48" s="219" t="e">
        <f>ASISTENCIA!#REF!</f>
        <v>#REF!</v>
      </c>
      <c r="K48" s="217"/>
      <c r="L48" s="129" t="e">
        <f>ASISTENCIA!#REF!</f>
        <v>#REF!</v>
      </c>
      <c r="M48" s="129" t="e">
        <f>ASISTENCIA!#REF!</f>
        <v>#REF!</v>
      </c>
      <c r="N48" s="129" t="e">
        <f>ASISTENCIA!#REF!</f>
        <v>#REF!</v>
      </c>
      <c r="O48" s="217"/>
      <c r="P48" s="129" t="e">
        <f>ASISTENCIA!#REF!</f>
        <v>#REF!</v>
      </c>
      <c r="Q48" s="217"/>
      <c r="R48" s="129" t="e">
        <f>ASISTENCIA!#REF!</f>
        <v>#REF!</v>
      </c>
      <c r="S48" s="220"/>
      <c r="T48" s="129" t="e">
        <f>ASISTENCIA!#REF!</f>
        <v>#REF!</v>
      </c>
      <c r="U48" s="129"/>
      <c r="V48" s="220"/>
      <c r="W48" s="129"/>
      <c r="X48" s="129"/>
      <c r="Y48" s="220"/>
      <c r="Z48" s="129"/>
      <c r="AA48" s="220"/>
      <c r="AB48" s="324"/>
      <c r="AC48" s="325"/>
      <c r="AD48" s="325"/>
      <c r="AE48" s="325"/>
      <c r="AF48" s="325"/>
      <c r="AG48" s="325"/>
      <c r="AH48" s="325"/>
      <c r="AI48" s="325"/>
      <c r="AJ48" s="326"/>
      <c r="AK48" s="128" t="str">
        <f t="shared" si="3"/>
        <v/>
      </c>
      <c r="AL48" s="194"/>
    </row>
    <row r="49" spans="1:38" s="197" customFormat="1" ht="15.75" hidden="1" customHeight="1" x14ac:dyDescent="0.25">
      <c r="A49" s="163" t="e">
        <f>IF(+ASISTENCIA!#REF!="","",ASISTENCIA!#REF!)</f>
        <v>#REF!</v>
      </c>
      <c r="B49" s="12"/>
      <c r="C49" s="11"/>
      <c r="D49" s="133" t="e">
        <f>IF(+ASISTENCIA!#REF!="","",ASISTENCIA!#REF!)</f>
        <v>#REF!</v>
      </c>
      <c r="E49" s="128" t="e">
        <f>IF(+ASISTENCIA!#REF!="","",ASISTENCIA!#REF!)</f>
        <v>#REF!</v>
      </c>
      <c r="F49" s="136" t="e">
        <f>IF(+ASISTENCIA!#REF!="","",ASISTENCIA!#REF!)</f>
        <v>#REF!</v>
      </c>
      <c r="G49" s="136" t="e">
        <f>IF(+ASISTENCIA!#REF!="","",ASISTENCIA!#REF!)</f>
        <v>#REF!</v>
      </c>
      <c r="H49" s="129" t="e">
        <f>IF(+ASISTENCIA!#REF!="","",ASISTENCIA!#REF!)</f>
        <v>#REF!</v>
      </c>
      <c r="I49" s="217"/>
      <c r="J49" s="219" t="e">
        <f>ASISTENCIA!#REF!</f>
        <v>#REF!</v>
      </c>
      <c r="K49" s="217"/>
      <c r="L49" s="129" t="e">
        <f>ASISTENCIA!#REF!</f>
        <v>#REF!</v>
      </c>
      <c r="M49" s="129" t="e">
        <f>ASISTENCIA!#REF!</f>
        <v>#REF!</v>
      </c>
      <c r="N49" s="129" t="e">
        <f>ASISTENCIA!#REF!</f>
        <v>#REF!</v>
      </c>
      <c r="O49" s="217"/>
      <c r="P49" s="129" t="e">
        <f>ASISTENCIA!#REF!</f>
        <v>#REF!</v>
      </c>
      <c r="Q49" s="217"/>
      <c r="R49" s="129" t="e">
        <f>ASISTENCIA!#REF!</f>
        <v>#REF!</v>
      </c>
      <c r="S49" s="220"/>
      <c r="T49" s="129" t="e">
        <f>ASISTENCIA!#REF!</f>
        <v>#REF!</v>
      </c>
      <c r="U49" s="129"/>
      <c r="V49" s="220"/>
      <c r="W49" s="129"/>
      <c r="X49" s="129"/>
      <c r="Y49" s="220"/>
      <c r="Z49" s="129"/>
      <c r="AA49" s="220"/>
      <c r="AB49" s="324"/>
      <c r="AC49" s="325"/>
      <c r="AD49" s="325"/>
      <c r="AE49" s="325"/>
      <c r="AF49" s="325"/>
      <c r="AG49" s="325"/>
      <c r="AH49" s="325"/>
      <c r="AI49" s="325"/>
      <c r="AJ49" s="326"/>
      <c r="AK49" s="128" t="str">
        <f t="shared" si="3"/>
        <v/>
      </c>
      <c r="AL49" s="194"/>
    </row>
    <row r="50" spans="1:38" s="197" customFormat="1" ht="15.75" hidden="1" customHeight="1" x14ac:dyDescent="0.25">
      <c r="A50" s="163" t="e">
        <f>IF(+ASISTENCIA!#REF!="","",ASISTENCIA!#REF!)</f>
        <v>#REF!</v>
      </c>
      <c r="B50" s="12"/>
      <c r="C50" s="11"/>
      <c r="D50" s="133" t="e">
        <f>IF(+ASISTENCIA!#REF!="","",ASISTENCIA!#REF!)</f>
        <v>#REF!</v>
      </c>
      <c r="E50" s="128" t="e">
        <f>IF(+ASISTENCIA!#REF!="","",ASISTENCIA!#REF!)</f>
        <v>#REF!</v>
      </c>
      <c r="F50" s="136" t="e">
        <f>IF(+ASISTENCIA!#REF!="","",ASISTENCIA!#REF!)</f>
        <v>#REF!</v>
      </c>
      <c r="G50" s="136" t="e">
        <f>IF(+ASISTENCIA!#REF!="","",ASISTENCIA!#REF!)</f>
        <v>#REF!</v>
      </c>
      <c r="H50" s="129" t="e">
        <f>IF(+ASISTENCIA!#REF!="","",ASISTENCIA!#REF!)</f>
        <v>#REF!</v>
      </c>
      <c r="I50" s="217"/>
      <c r="J50" s="219" t="e">
        <f>ASISTENCIA!#REF!</f>
        <v>#REF!</v>
      </c>
      <c r="K50" s="217"/>
      <c r="L50" s="129" t="e">
        <f>ASISTENCIA!#REF!</f>
        <v>#REF!</v>
      </c>
      <c r="M50" s="129" t="e">
        <f>ASISTENCIA!#REF!</f>
        <v>#REF!</v>
      </c>
      <c r="N50" s="129" t="e">
        <f>ASISTENCIA!#REF!</f>
        <v>#REF!</v>
      </c>
      <c r="O50" s="217"/>
      <c r="P50" s="129" t="e">
        <f>ASISTENCIA!#REF!</f>
        <v>#REF!</v>
      </c>
      <c r="Q50" s="217"/>
      <c r="R50" s="129" t="e">
        <f>ASISTENCIA!#REF!</f>
        <v>#REF!</v>
      </c>
      <c r="S50" s="220"/>
      <c r="T50" s="129" t="e">
        <f>ASISTENCIA!#REF!</f>
        <v>#REF!</v>
      </c>
      <c r="U50" s="129"/>
      <c r="V50" s="220"/>
      <c r="W50" s="129"/>
      <c r="X50" s="129"/>
      <c r="Y50" s="220"/>
      <c r="Z50" s="129"/>
      <c r="AA50" s="220"/>
      <c r="AB50" s="324"/>
      <c r="AC50" s="325"/>
      <c r="AD50" s="325"/>
      <c r="AE50" s="325"/>
      <c r="AF50" s="325"/>
      <c r="AG50" s="325"/>
      <c r="AH50" s="325"/>
      <c r="AI50" s="325"/>
      <c r="AJ50" s="326"/>
      <c r="AK50" s="128" t="str">
        <f t="shared" si="3"/>
        <v/>
      </c>
      <c r="AL50" s="194"/>
    </row>
    <row r="51" spans="1:38" s="197" customFormat="1" ht="15.75" hidden="1" customHeight="1" x14ac:dyDescent="0.25">
      <c r="A51" s="163" t="e">
        <f>IF(+ASISTENCIA!#REF!="","",ASISTENCIA!#REF!)</f>
        <v>#REF!</v>
      </c>
      <c r="B51" s="12"/>
      <c r="C51" s="11"/>
      <c r="D51" s="133" t="e">
        <f>IF(+ASISTENCIA!#REF!="","",ASISTENCIA!#REF!)</f>
        <v>#REF!</v>
      </c>
      <c r="E51" s="128" t="e">
        <f>IF(+ASISTENCIA!#REF!="","",ASISTENCIA!#REF!)</f>
        <v>#REF!</v>
      </c>
      <c r="F51" s="136" t="e">
        <f>IF(+ASISTENCIA!#REF!="","",ASISTENCIA!#REF!)</f>
        <v>#REF!</v>
      </c>
      <c r="G51" s="136" t="e">
        <f>IF(+ASISTENCIA!#REF!="","",ASISTENCIA!#REF!)</f>
        <v>#REF!</v>
      </c>
      <c r="H51" s="129" t="e">
        <f>IF(+ASISTENCIA!#REF!="","",ASISTENCIA!#REF!)</f>
        <v>#REF!</v>
      </c>
      <c r="I51" s="217"/>
      <c r="J51" s="219" t="e">
        <f>ASISTENCIA!#REF!</f>
        <v>#REF!</v>
      </c>
      <c r="K51" s="217"/>
      <c r="L51" s="129" t="e">
        <f>ASISTENCIA!#REF!</f>
        <v>#REF!</v>
      </c>
      <c r="M51" s="129" t="e">
        <f>ASISTENCIA!#REF!</f>
        <v>#REF!</v>
      </c>
      <c r="N51" s="129" t="e">
        <f>ASISTENCIA!#REF!</f>
        <v>#REF!</v>
      </c>
      <c r="O51" s="217"/>
      <c r="P51" s="129" t="e">
        <f>ASISTENCIA!#REF!</f>
        <v>#REF!</v>
      </c>
      <c r="Q51" s="217"/>
      <c r="R51" s="129" t="e">
        <f>ASISTENCIA!#REF!</f>
        <v>#REF!</v>
      </c>
      <c r="S51" s="220"/>
      <c r="T51" s="129" t="e">
        <f>ASISTENCIA!#REF!</f>
        <v>#REF!</v>
      </c>
      <c r="U51" s="129"/>
      <c r="V51" s="220"/>
      <c r="W51" s="129"/>
      <c r="X51" s="129"/>
      <c r="Y51" s="220"/>
      <c r="Z51" s="129"/>
      <c r="AA51" s="220"/>
      <c r="AB51" s="324"/>
      <c r="AC51" s="325"/>
      <c r="AD51" s="325"/>
      <c r="AE51" s="325"/>
      <c r="AF51" s="325"/>
      <c r="AG51" s="325"/>
      <c r="AH51" s="325"/>
      <c r="AI51" s="325"/>
      <c r="AJ51" s="326"/>
      <c r="AK51" s="128" t="str">
        <f t="shared" si="3"/>
        <v/>
      </c>
      <c r="AL51" s="194"/>
    </row>
    <row r="52" spans="1:38" s="197" customFormat="1" ht="15.75" hidden="1" customHeight="1" x14ac:dyDescent="0.25">
      <c r="A52" s="163" t="e">
        <f>IF(+ASISTENCIA!#REF!="","",ASISTENCIA!#REF!)</f>
        <v>#REF!</v>
      </c>
      <c r="B52" s="12"/>
      <c r="C52" s="11"/>
      <c r="D52" s="133" t="e">
        <f>IF(+ASISTENCIA!#REF!="","",ASISTENCIA!#REF!)</f>
        <v>#REF!</v>
      </c>
      <c r="E52" s="128" t="e">
        <f>IF(+ASISTENCIA!#REF!="","",ASISTENCIA!#REF!)</f>
        <v>#REF!</v>
      </c>
      <c r="F52" s="136" t="e">
        <f>IF(+ASISTENCIA!#REF!="","",ASISTENCIA!#REF!)</f>
        <v>#REF!</v>
      </c>
      <c r="G52" s="136" t="e">
        <f>IF(+ASISTENCIA!#REF!="","",ASISTENCIA!#REF!)</f>
        <v>#REF!</v>
      </c>
      <c r="H52" s="129" t="e">
        <f>IF(+ASISTENCIA!#REF!="","",ASISTENCIA!#REF!)</f>
        <v>#REF!</v>
      </c>
      <c r="I52" s="217"/>
      <c r="J52" s="219" t="e">
        <f>ASISTENCIA!#REF!</f>
        <v>#REF!</v>
      </c>
      <c r="K52" s="217"/>
      <c r="L52" s="129" t="e">
        <f>ASISTENCIA!#REF!</f>
        <v>#REF!</v>
      </c>
      <c r="M52" s="129" t="e">
        <f>ASISTENCIA!#REF!</f>
        <v>#REF!</v>
      </c>
      <c r="N52" s="129" t="e">
        <f>ASISTENCIA!#REF!</f>
        <v>#REF!</v>
      </c>
      <c r="O52" s="217"/>
      <c r="P52" s="129" t="e">
        <f>ASISTENCIA!#REF!</f>
        <v>#REF!</v>
      </c>
      <c r="Q52" s="217"/>
      <c r="R52" s="129" t="e">
        <f>ASISTENCIA!#REF!</f>
        <v>#REF!</v>
      </c>
      <c r="S52" s="220"/>
      <c r="T52" s="129" t="e">
        <f>ASISTENCIA!#REF!</f>
        <v>#REF!</v>
      </c>
      <c r="U52" s="129"/>
      <c r="V52" s="220"/>
      <c r="W52" s="129"/>
      <c r="X52" s="129"/>
      <c r="Y52" s="220"/>
      <c r="Z52" s="129"/>
      <c r="AA52" s="220"/>
      <c r="AB52" s="324"/>
      <c r="AC52" s="325"/>
      <c r="AD52" s="325"/>
      <c r="AE52" s="325"/>
      <c r="AF52" s="325"/>
      <c r="AG52" s="325"/>
      <c r="AH52" s="325"/>
      <c r="AI52" s="325"/>
      <c r="AJ52" s="326"/>
      <c r="AK52" s="128" t="str">
        <f t="shared" si="3"/>
        <v/>
      </c>
      <c r="AL52" s="194"/>
    </row>
    <row r="53" spans="1:38" s="197" customFormat="1" ht="15.75" hidden="1" customHeight="1" x14ac:dyDescent="0.25">
      <c r="A53" s="163" t="e">
        <f>IF(+ASISTENCIA!#REF!="","",ASISTENCIA!#REF!)</f>
        <v>#REF!</v>
      </c>
      <c r="B53" s="12"/>
      <c r="C53" s="11"/>
      <c r="D53" s="133" t="e">
        <f>IF(+ASISTENCIA!#REF!="","",ASISTENCIA!#REF!)</f>
        <v>#REF!</v>
      </c>
      <c r="E53" s="128" t="e">
        <f>IF(+ASISTENCIA!#REF!="","",ASISTENCIA!#REF!)</f>
        <v>#REF!</v>
      </c>
      <c r="F53" s="136" t="e">
        <f>IF(+ASISTENCIA!#REF!="","",ASISTENCIA!#REF!)</f>
        <v>#REF!</v>
      </c>
      <c r="G53" s="136" t="e">
        <f>IF(+ASISTENCIA!#REF!="","",ASISTENCIA!#REF!)</f>
        <v>#REF!</v>
      </c>
      <c r="H53" s="129" t="e">
        <f>IF(+ASISTENCIA!#REF!="","",ASISTENCIA!#REF!)</f>
        <v>#REF!</v>
      </c>
      <c r="I53" s="217"/>
      <c r="J53" s="219" t="e">
        <f>ASISTENCIA!#REF!</f>
        <v>#REF!</v>
      </c>
      <c r="K53" s="217"/>
      <c r="L53" s="129" t="e">
        <f>ASISTENCIA!#REF!</f>
        <v>#REF!</v>
      </c>
      <c r="M53" s="129" t="e">
        <f>ASISTENCIA!#REF!</f>
        <v>#REF!</v>
      </c>
      <c r="N53" s="129" t="e">
        <f>ASISTENCIA!#REF!</f>
        <v>#REF!</v>
      </c>
      <c r="O53" s="217"/>
      <c r="P53" s="129" t="e">
        <f>ASISTENCIA!#REF!</f>
        <v>#REF!</v>
      </c>
      <c r="Q53" s="217"/>
      <c r="R53" s="129" t="e">
        <f>ASISTENCIA!#REF!</f>
        <v>#REF!</v>
      </c>
      <c r="S53" s="220"/>
      <c r="T53" s="129" t="e">
        <f>ASISTENCIA!#REF!</f>
        <v>#REF!</v>
      </c>
      <c r="U53" s="129"/>
      <c r="V53" s="220"/>
      <c r="W53" s="129"/>
      <c r="X53" s="129"/>
      <c r="Y53" s="220"/>
      <c r="Z53" s="129"/>
      <c r="AA53" s="220"/>
      <c r="AB53" s="324"/>
      <c r="AC53" s="325"/>
      <c r="AD53" s="325"/>
      <c r="AE53" s="325"/>
      <c r="AF53" s="325"/>
      <c r="AG53" s="325"/>
      <c r="AH53" s="325"/>
      <c r="AI53" s="325"/>
      <c r="AJ53" s="326"/>
      <c r="AK53" s="128" t="str">
        <f t="shared" si="3"/>
        <v/>
      </c>
      <c r="AL53" s="194"/>
    </row>
    <row r="54" spans="1:38" s="197" customFormat="1" ht="15.75" hidden="1" customHeight="1" x14ac:dyDescent="0.25">
      <c r="A54" s="163" t="e">
        <f>IF(+ASISTENCIA!#REF!="","",ASISTENCIA!#REF!)</f>
        <v>#REF!</v>
      </c>
      <c r="B54" s="12"/>
      <c r="C54" s="11"/>
      <c r="D54" s="133" t="e">
        <f>IF(+ASISTENCIA!#REF!="","",ASISTENCIA!#REF!)</f>
        <v>#REF!</v>
      </c>
      <c r="E54" s="128" t="e">
        <f>IF(+ASISTENCIA!#REF!="","",ASISTENCIA!#REF!)</f>
        <v>#REF!</v>
      </c>
      <c r="F54" s="136" t="e">
        <f>IF(+ASISTENCIA!#REF!="","",ASISTENCIA!#REF!)</f>
        <v>#REF!</v>
      </c>
      <c r="G54" s="136" t="e">
        <f>IF(+ASISTENCIA!#REF!="","",ASISTENCIA!#REF!)</f>
        <v>#REF!</v>
      </c>
      <c r="H54" s="129" t="e">
        <f>IF(+ASISTENCIA!#REF!="","",ASISTENCIA!#REF!)</f>
        <v>#REF!</v>
      </c>
      <c r="I54" s="217"/>
      <c r="J54" s="219" t="e">
        <f>ASISTENCIA!#REF!</f>
        <v>#REF!</v>
      </c>
      <c r="K54" s="217"/>
      <c r="L54" s="129" t="e">
        <f>ASISTENCIA!#REF!</f>
        <v>#REF!</v>
      </c>
      <c r="M54" s="129" t="e">
        <f>ASISTENCIA!#REF!</f>
        <v>#REF!</v>
      </c>
      <c r="N54" s="129" t="e">
        <f>ASISTENCIA!#REF!</f>
        <v>#REF!</v>
      </c>
      <c r="O54" s="217"/>
      <c r="P54" s="129" t="e">
        <f>ASISTENCIA!#REF!</f>
        <v>#REF!</v>
      </c>
      <c r="Q54" s="217"/>
      <c r="R54" s="129" t="e">
        <f>ASISTENCIA!#REF!</f>
        <v>#REF!</v>
      </c>
      <c r="S54" s="220"/>
      <c r="T54" s="129" t="e">
        <f>ASISTENCIA!#REF!</f>
        <v>#REF!</v>
      </c>
      <c r="U54" s="129"/>
      <c r="V54" s="220"/>
      <c r="W54" s="129"/>
      <c r="X54" s="129"/>
      <c r="Y54" s="220"/>
      <c r="Z54" s="129"/>
      <c r="AA54" s="220"/>
      <c r="AB54" s="324"/>
      <c r="AC54" s="325"/>
      <c r="AD54" s="325"/>
      <c r="AE54" s="325"/>
      <c r="AF54" s="325"/>
      <c r="AG54" s="325"/>
      <c r="AH54" s="325"/>
      <c r="AI54" s="325"/>
      <c r="AJ54" s="326"/>
      <c r="AK54" s="128" t="str">
        <f t="shared" si="3"/>
        <v/>
      </c>
      <c r="AL54" s="194"/>
    </row>
    <row r="55" spans="1:38" s="197" customFormat="1" ht="15.75" hidden="1" customHeight="1" x14ac:dyDescent="0.25">
      <c r="A55" s="163" t="e">
        <f>IF(+ASISTENCIA!#REF!="","",ASISTENCIA!#REF!)</f>
        <v>#REF!</v>
      </c>
      <c r="B55" s="12"/>
      <c r="C55" s="11"/>
      <c r="D55" s="133" t="e">
        <f>IF(+ASISTENCIA!#REF!="","",ASISTENCIA!#REF!)</f>
        <v>#REF!</v>
      </c>
      <c r="E55" s="128" t="e">
        <f>IF(+ASISTENCIA!#REF!="","",ASISTENCIA!#REF!)</f>
        <v>#REF!</v>
      </c>
      <c r="F55" s="136" t="e">
        <f>IF(+ASISTENCIA!#REF!="","",ASISTENCIA!#REF!)</f>
        <v>#REF!</v>
      </c>
      <c r="G55" s="136" t="e">
        <f>IF(+ASISTENCIA!#REF!="","",ASISTENCIA!#REF!)</f>
        <v>#REF!</v>
      </c>
      <c r="H55" s="129" t="e">
        <f>IF(+ASISTENCIA!#REF!="","",ASISTENCIA!#REF!)</f>
        <v>#REF!</v>
      </c>
      <c r="I55" s="217"/>
      <c r="J55" s="219" t="e">
        <f>ASISTENCIA!#REF!</f>
        <v>#REF!</v>
      </c>
      <c r="K55" s="217"/>
      <c r="L55" s="129" t="e">
        <f>ASISTENCIA!#REF!</f>
        <v>#REF!</v>
      </c>
      <c r="M55" s="129" t="e">
        <f>ASISTENCIA!#REF!</f>
        <v>#REF!</v>
      </c>
      <c r="N55" s="129" t="e">
        <f>ASISTENCIA!#REF!</f>
        <v>#REF!</v>
      </c>
      <c r="O55" s="217"/>
      <c r="P55" s="129" t="e">
        <f>ASISTENCIA!#REF!</f>
        <v>#REF!</v>
      </c>
      <c r="Q55" s="217"/>
      <c r="R55" s="129" t="e">
        <f>ASISTENCIA!#REF!</f>
        <v>#REF!</v>
      </c>
      <c r="S55" s="220"/>
      <c r="T55" s="129" t="e">
        <f>ASISTENCIA!#REF!</f>
        <v>#REF!</v>
      </c>
      <c r="U55" s="129"/>
      <c r="V55" s="220"/>
      <c r="W55" s="129"/>
      <c r="X55" s="129"/>
      <c r="Y55" s="220"/>
      <c r="Z55" s="129"/>
      <c r="AA55" s="220"/>
      <c r="AB55" s="324"/>
      <c r="AC55" s="325"/>
      <c r="AD55" s="325"/>
      <c r="AE55" s="325"/>
      <c r="AF55" s="325"/>
      <c r="AG55" s="325"/>
      <c r="AH55" s="325"/>
      <c r="AI55" s="325"/>
      <c r="AJ55" s="326"/>
      <c r="AK55" s="128" t="str">
        <f t="shared" si="3"/>
        <v/>
      </c>
      <c r="AL55" s="194"/>
    </row>
    <row r="56" spans="1:38" s="197" customFormat="1" ht="15.75" hidden="1" customHeight="1" x14ac:dyDescent="0.25">
      <c r="A56" s="163" t="e">
        <f>IF(+ASISTENCIA!#REF!="","",ASISTENCIA!#REF!)</f>
        <v>#REF!</v>
      </c>
      <c r="B56" s="12"/>
      <c r="C56" s="11"/>
      <c r="D56" s="133" t="e">
        <f>IF(+ASISTENCIA!#REF!="","",ASISTENCIA!#REF!)</f>
        <v>#REF!</v>
      </c>
      <c r="E56" s="128" t="e">
        <f>IF(+ASISTENCIA!#REF!="","",ASISTENCIA!#REF!)</f>
        <v>#REF!</v>
      </c>
      <c r="F56" s="136" t="e">
        <f>IF(+ASISTENCIA!#REF!="","",ASISTENCIA!#REF!)</f>
        <v>#REF!</v>
      </c>
      <c r="G56" s="136" t="e">
        <f>IF(+ASISTENCIA!#REF!="","",ASISTENCIA!#REF!)</f>
        <v>#REF!</v>
      </c>
      <c r="H56" s="129" t="e">
        <f>IF(+ASISTENCIA!#REF!="","",ASISTENCIA!#REF!)</f>
        <v>#REF!</v>
      </c>
      <c r="I56" s="217"/>
      <c r="J56" s="219" t="e">
        <f>ASISTENCIA!#REF!</f>
        <v>#REF!</v>
      </c>
      <c r="K56" s="217"/>
      <c r="L56" s="129" t="e">
        <f>ASISTENCIA!#REF!</f>
        <v>#REF!</v>
      </c>
      <c r="M56" s="129" t="e">
        <f>ASISTENCIA!#REF!</f>
        <v>#REF!</v>
      </c>
      <c r="N56" s="129" t="e">
        <f>ASISTENCIA!#REF!</f>
        <v>#REF!</v>
      </c>
      <c r="O56" s="217"/>
      <c r="P56" s="129" t="e">
        <f>ASISTENCIA!#REF!</f>
        <v>#REF!</v>
      </c>
      <c r="Q56" s="217"/>
      <c r="R56" s="129" t="e">
        <f>ASISTENCIA!#REF!</f>
        <v>#REF!</v>
      </c>
      <c r="S56" s="220"/>
      <c r="T56" s="129" t="e">
        <f>ASISTENCIA!#REF!</f>
        <v>#REF!</v>
      </c>
      <c r="U56" s="129"/>
      <c r="V56" s="220"/>
      <c r="W56" s="129"/>
      <c r="X56" s="129"/>
      <c r="Y56" s="220"/>
      <c r="Z56" s="129"/>
      <c r="AA56" s="220"/>
      <c r="AB56" s="324"/>
      <c r="AC56" s="325"/>
      <c r="AD56" s="325"/>
      <c r="AE56" s="325"/>
      <c r="AF56" s="325"/>
      <c r="AG56" s="325"/>
      <c r="AH56" s="325"/>
      <c r="AI56" s="325"/>
      <c r="AJ56" s="326"/>
      <c r="AK56" s="128" t="str">
        <f t="shared" si="3"/>
        <v/>
      </c>
      <c r="AL56" s="194"/>
    </row>
    <row r="57" spans="1:38" s="197" customFormat="1" ht="15.75" hidden="1" customHeight="1" x14ac:dyDescent="0.25">
      <c r="A57" s="163" t="e">
        <f>IF(+ASISTENCIA!#REF!="","",ASISTENCIA!#REF!)</f>
        <v>#REF!</v>
      </c>
      <c r="B57" s="12"/>
      <c r="C57" s="11"/>
      <c r="D57" s="133" t="e">
        <f>IF(+ASISTENCIA!#REF!="","",ASISTENCIA!#REF!)</f>
        <v>#REF!</v>
      </c>
      <c r="E57" s="128" t="e">
        <f>IF(+ASISTENCIA!#REF!="","",ASISTENCIA!#REF!)</f>
        <v>#REF!</v>
      </c>
      <c r="F57" s="136" t="e">
        <f>IF(+ASISTENCIA!#REF!="","",ASISTENCIA!#REF!)</f>
        <v>#REF!</v>
      </c>
      <c r="G57" s="136" t="e">
        <f>IF(+ASISTENCIA!#REF!="","",ASISTENCIA!#REF!)</f>
        <v>#REF!</v>
      </c>
      <c r="H57" s="129" t="e">
        <f>IF(+ASISTENCIA!#REF!="","",ASISTENCIA!#REF!)</f>
        <v>#REF!</v>
      </c>
      <c r="I57" s="217"/>
      <c r="J57" s="219" t="e">
        <f>ASISTENCIA!#REF!</f>
        <v>#REF!</v>
      </c>
      <c r="K57" s="217"/>
      <c r="L57" s="129" t="e">
        <f>ASISTENCIA!#REF!</f>
        <v>#REF!</v>
      </c>
      <c r="M57" s="129" t="e">
        <f>ASISTENCIA!#REF!</f>
        <v>#REF!</v>
      </c>
      <c r="N57" s="129" t="e">
        <f>ASISTENCIA!#REF!</f>
        <v>#REF!</v>
      </c>
      <c r="O57" s="217"/>
      <c r="P57" s="129" t="e">
        <f>ASISTENCIA!#REF!</f>
        <v>#REF!</v>
      </c>
      <c r="Q57" s="217"/>
      <c r="R57" s="129" t="e">
        <f>ASISTENCIA!#REF!</f>
        <v>#REF!</v>
      </c>
      <c r="S57" s="220"/>
      <c r="T57" s="129" t="e">
        <f>ASISTENCIA!#REF!</f>
        <v>#REF!</v>
      </c>
      <c r="U57" s="129"/>
      <c r="V57" s="220"/>
      <c r="W57" s="129"/>
      <c r="X57" s="129"/>
      <c r="Y57" s="220"/>
      <c r="Z57" s="129"/>
      <c r="AA57" s="220"/>
      <c r="AB57" s="324"/>
      <c r="AC57" s="325"/>
      <c r="AD57" s="325"/>
      <c r="AE57" s="325"/>
      <c r="AF57" s="325"/>
      <c r="AG57" s="325"/>
      <c r="AH57" s="325"/>
      <c r="AI57" s="325"/>
      <c r="AJ57" s="326"/>
      <c r="AK57" s="128" t="str">
        <f t="shared" si="3"/>
        <v/>
      </c>
      <c r="AL57" s="194"/>
    </row>
    <row r="58" spans="1:38" s="197" customFormat="1" ht="15.75" hidden="1" customHeight="1" x14ac:dyDescent="0.25">
      <c r="A58" s="163" t="e">
        <f>IF(+ASISTENCIA!#REF!="","",ASISTENCIA!#REF!)</f>
        <v>#REF!</v>
      </c>
      <c r="B58" s="12"/>
      <c r="C58" s="11"/>
      <c r="D58" s="133" t="e">
        <f>IF(+ASISTENCIA!#REF!="","",ASISTENCIA!#REF!)</f>
        <v>#REF!</v>
      </c>
      <c r="E58" s="128" t="e">
        <f>IF(+ASISTENCIA!#REF!="","",ASISTENCIA!#REF!)</f>
        <v>#REF!</v>
      </c>
      <c r="F58" s="136" t="e">
        <f>IF(+ASISTENCIA!#REF!="","",ASISTENCIA!#REF!)</f>
        <v>#REF!</v>
      </c>
      <c r="G58" s="136" t="e">
        <f>IF(+ASISTENCIA!#REF!="","",ASISTENCIA!#REF!)</f>
        <v>#REF!</v>
      </c>
      <c r="H58" s="129" t="e">
        <f>IF(+ASISTENCIA!#REF!="","",ASISTENCIA!#REF!)</f>
        <v>#REF!</v>
      </c>
      <c r="I58" s="217"/>
      <c r="J58" s="219" t="e">
        <f>ASISTENCIA!#REF!</f>
        <v>#REF!</v>
      </c>
      <c r="K58" s="217"/>
      <c r="L58" s="129" t="e">
        <f>ASISTENCIA!#REF!</f>
        <v>#REF!</v>
      </c>
      <c r="M58" s="129" t="e">
        <f>ASISTENCIA!#REF!</f>
        <v>#REF!</v>
      </c>
      <c r="N58" s="129" t="e">
        <f>ASISTENCIA!#REF!</f>
        <v>#REF!</v>
      </c>
      <c r="O58" s="217"/>
      <c r="P58" s="129" t="e">
        <f>ASISTENCIA!#REF!</f>
        <v>#REF!</v>
      </c>
      <c r="Q58" s="217"/>
      <c r="R58" s="129" t="e">
        <f>ASISTENCIA!#REF!</f>
        <v>#REF!</v>
      </c>
      <c r="S58" s="220"/>
      <c r="T58" s="129" t="e">
        <f>ASISTENCIA!#REF!</f>
        <v>#REF!</v>
      </c>
      <c r="U58" s="129"/>
      <c r="V58" s="220"/>
      <c r="W58" s="129"/>
      <c r="X58" s="129"/>
      <c r="Y58" s="220"/>
      <c r="Z58" s="129"/>
      <c r="AA58" s="220"/>
      <c r="AB58" s="324"/>
      <c r="AC58" s="325"/>
      <c r="AD58" s="325"/>
      <c r="AE58" s="325"/>
      <c r="AF58" s="325"/>
      <c r="AG58" s="325"/>
      <c r="AH58" s="325"/>
      <c r="AI58" s="325"/>
      <c r="AJ58" s="326"/>
      <c r="AK58" s="128" t="str">
        <f t="shared" si="3"/>
        <v/>
      </c>
      <c r="AL58" s="194"/>
    </row>
    <row r="59" spans="1:38" s="197" customFormat="1" ht="15.75" hidden="1" customHeight="1" x14ac:dyDescent="0.25">
      <c r="A59" s="163" t="e">
        <f>IF(+ASISTENCIA!#REF!="","",ASISTENCIA!#REF!)</f>
        <v>#REF!</v>
      </c>
      <c r="B59" s="12"/>
      <c r="C59" s="11"/>
      <c r="D59" s="133" t="e">
        <f>IF(+ASISTENCIA!#REF!="","",ASISTENCIA!#REF!)</f>
        <v>#REF!</v>
      </c>
      <c r="E59" s="128" t="e">
        <f>IF(+ASISTENCIA!#REF!="","",ASISTENCIA!#REF!)</f>
        <v>#REF!</v>
      </c>
      <c r="F59" s="136" t="e">
        <f>IF(+ASISTENCIA!#REF!="","",ASISTENCIA!#REF!)</f>
        <v>#REF!</v>
      </c>
      <c r="G59" s="136" t="e">
        <f>IF(+ASISTENCIA!#REF!="","",ASISTENCIA!#REF!)</f>
        <v>#REF!</v>
      </c>
      <c r="H59" s="129" t="e">
        <f>IF(+ASISTENCIA!#REF!="","",ASISTENCIA!#REF!)</f>
        <v>#REF!</v>
      </c>
      <c r="I59" s="217"/>
      <c r="J59" s="219" t="e">
        <f>ASISTENCIA!#REF!</f>
        <v>#REF!</v>
      </c>
      <c r="K59" s="217"/>
      <c r="L59" s="129" t="e">
        <f>ASISTENCIA!#REF!</f>
        <v>#REF!</v>
      </c>
      <c r="M59" s="129" t="e">
        <f>ASISTENCIA!#REF!</f>
        <v>#REF!</v>
      </c>
      <c r="N59" s="129" t="e">
        <f>ASISTENCIA!#REF!</f>
        <v>#REF!</v>
      </c>
      <c r="O59" s="217"/>
      <c r="P59" s="129" t="e">
        <f>ASISTENCIA!#REF!</f>
        <v>#REF!</v>
      </c>
      <c r="Q59" s="217"/>
      <c r="R59" s="129" t="e">
        <f>ASISTENCIA!#REF!</f>
        <v>#REF!</v>
      </c>
      <c r="S59" s="220"/>
      <c r="T59" s="129" t="e">
        <f>ASISTENCIA!#REF!</f>
        <v>#REF!</v>
      </c>
      <c r="U59" s="129"/>
      <c r="V59" s="220"/>
      <c r="W59" s="129"/>
      <c r="X59" s="129"/>
      <c r="Y59" s="220"/>
      <c r="Z59" s="129"/>
      <c r="AA59" s="220"/>
      <c r="AB59" s="324"/>
      <c r="AC59" s="325"/>
      <c r="AD59" s="325"/>
      <c r="AE59" s="325"/>
      <c r="AF59" s="325"/>
      <c r="AG59" s="325"/>
      <c r="AH59" s="325"/>
      <c r="AI59" s="325"/>
      <c r="AJ59" s="326"/>
      <c r="AK59" s="128" t="str">
        <f t="shared" si="3"/>
        <v/>
      </c>
      <c r="AL59" s="194"/>
    </row>
    <row r="60" spans="1:38" s="197" customFormat="1" ht="15.75" hidden="1" customHeight="1" x14ac:dyDescent="0.25">
      <c r="A60" s="163" t="e">
        <f>IF(+ASISTENCIA!#REF!="","",ASISTENCIA!#REF!)</f>
        <v>#REF!</v>
      </c>
      <c r="B60" s="12"/>
      <c r="C60" s="11"/>
      <c r="D60" s="133" t="e">
        <f>IF(+ASISTENCIA!#REF!="","",ASISTENCIA!#REF!)</f>
        <v>#REF!</v>
      </c>
      <c r="E60" s="128" t="e">
        <f>IF(+ASISTENCIA!#REF!="","",ASISTENCIA!#REF!)</f>
        <v>#REF!</v>
      </c>
      <c r="F60" s="136" t="e">
        <f>IF(+ASISTENCIA!#REF!="","",ASISTENCIA!#REF!)</f>
        <v>#REF!</v>
      </c>
      <c r="G60" s="136" t="e">
        <f>IF(+ASISTENCIA!#REF!="","",ASISTENCIA!#REF!)</f>
        <v>#REF!</v>
      </c>
      <c r="H60" s="129" t="e">
        <f>IF(+ASISTENCIA!#REF!="","",ASISTENCIA!#REF!)</f>
        <v>#REF!</v>
      </c>
      <c r="I60" s="217"/>
      <c r="J60" s="219" t="e">
        <f>ASISTENCIA!#REF!</f>
        <v>#REF!</v>
      </c>
      <c r="K60" s="217"/>
      <c r="L60" s="129" t="e">
        <f>ASISTENCIA!#REF!</f>
        <v>#REF!</v>
      </c>
      <c r="M60" s="129" t="e">
        <f>ASISTENCIA!#REF!</f>
        <v>#REF!</v>
      </c>
      <c r="N60" s="129" t="e">
        <f>ASISTENCIA!#REF!</f>
        <v>#REF!</v>
      </c>
      <c r="O60" s="217"/>
      <c r="P60" s="129" t="e">
        <f>ASISTENCIA!#REF!</f>
        <v>#REF!</v>
      </c>
      <c r="Q60" s="217"/>
      <c r="R60" s="129" t="e">
        <f>ASISTENCIA!#REF!</f>
        <v>#REF!</v>
      </c>
      <c r="S60" s="220"/>
      <c r="T60" s="129" t="e">
        <f>ASISTENCIA!#REF!</f>
        <v>#REF!</v>
      </c>
      <c r="U60" s="129"/>
      <c r="V60" s="220"/>
      <c r="W60" s="129"/>
      <c r="X60" s="129"/>
      <c r="Y60" s="220"/>
      <c r="Z60" s="129"/>
      <c r="AA60" s="220"/>
      <c r="AB60" s="324"/>
      <c r="AC60" s="325"/>
      <c r="AD60" s="325"/>
      <c r="AE60" s="325"/>
      <c r="AF60" s="325"/>
      <c r="AG60" s="325"/>
      <c r="AH60" s="325"/>
      <c r="AI60" s="325"/>
      <c r="AJ60" s="326"/>
      <c r="AK60" s="128" t="str">
        <f t="shared" si="3"/>
        <v/>
      </c>
      <c r="AL60" s="194"/>
    </row>
    <row r="61" spans="1:38" s="197" customFormat="1" ht="15.75" hidden="1" customHeight="1" x14ac:dyDescent="0.25">
      <c r="A61" s="163" t="e">
        <f>IF(+ASISTENCIA!#REF!="","",ASISTENCIA!#REF!)</f>
        <v>#REF!</v>
      </c>
      <c r="B61" s="12"/>
      <c r="C61" s="11"/>
      <c r="D61" s="133" t="e">
        <f>IF(+ASISTENCIA!#REF!="","",ASISTENCIA!#REF!)</f>
        <v>#REF!</v>
      </c>
      <c r="E61" s="128" t="e">
        <f>IF(+ASISTENCIA!#REF!="","",ASISTENCIA!#REF!)</f>
        <v>#REF!</v>
      </c>
      <c r="F61" s="136" t="e">
        <f>IF(+ASISTENCIA!#REF!="","",ASISTENCIA!#REF!)</f>
        <v>#REF!</v>
      </c>
      <c r="G61" s="136" t="e">
        <f>IF(+ASISTENCIA!#REF!="","",ASISTENCIA!#REF!)</f>
        <v>#REF!</v>
      </c>
      <c r="H61" s="129" t="e">
        <f>IF(+ASISTENCIA!#REF!="","",ASISTENCIA!#REF!)</f>
        <v>#REF!</v>
      </c>
      <c r="I61" s="217"/>
      <c r="J61" s="219" t="e">
        <f>ASISTENCIA!#REF!</f>
        <v>#REF!</v>
      </c>
      <c r="K61" s="217"/>
      <c r="L61" s="129" t="e">
        <f>ASISTENCIA!#REF!</f>
        <v>#REF!</v>
      </c>
      <c r="M61" s="129" t="e">
        <f>ASISTENCIA!#REF!</f>
        <v>#REF!</v>
      </c>
      <c r="N61" s="129" t="e">
        <f>ASISTENCIA!#REF!</f>
        <v>#REF!</v>
      </c>
      <c r="O61" s="217"/>
      <c r="P61" s="129" t="e">
        <f>ASISTENCIA!#REF!</f>
        <v>#REF!</v>
      </c>
      <c r="Q61" s="217"/>
      <c r="R61" s="129" t="e">
        <f>ASISTENCIA!#REF!</f>
        <v>#REF!</v>
      </c>
      <c r="S61" s="220"/>
      <c r="T61" s="129" t="e">
        <f>ASISTENCIA!#REF!</f>
        <v>#REF!</v>
      </c>
      <c r="U61" s="129"/>
      <c r="V61" s="220"/>
      <c r="W61" s="129"/>
      <c r="X61" s="129"/>
      <c r="Y61" s="220"/>
      <c r="Z61" s="129"/>
      <c r="AA61" s="220"/>
      <c r="AB61" s="324"/>
      <c r="AC61" s="325"/>
      <c r="AD61" s="325"/>
      <c r="AE61" s="325"/>
      <c r="AF61" s="325"/>
      <c r="AG61" s="325"/>
      <c r="AH61" s="325"/>
      <c r="AI61" s="325"/>
      <c r="AJ61" s="326"/>
      <c r="AK61" s="128" t="str">
        <f t="shared" si="3"/>
        <v/>
      </c>
      <c r="AL61" s="194"/>
    </row>
    <row r="62" spans="1:38" s="197" customFormat="1" ht="15.75" hidden="1" customHeight="1" x14ac:dyDescent="0.25">
      <c r="A62" s="163" t="e">
        <f>IF(+ASISTENCIA!#REF!="","",ASISTENCIA!#REF!)</f>
        <v>#REF!</v>
      </c>
      <c r="B62" s="12"/>
      <c r="C62" s="11"/>
      <c r="D62" s="133" t="e">
        <f>IF(+ASISTENCIA!#REF!="","",ASISTENCIA!#REF!)</f>
        <v>#REF!</v>
      </c>
      <c r="E62" s="128" t="e">
        <f>IF(+ASISTENCIA!#REF!="","",ASISTENCIA!#REF!)</f>
        <v>#REF!</v>
      </c>
      <c r="F62" s="136" t="e">
        <f>IF(+ASISTENCIA!#REF!="","",ASISTENCIA!#REF!)</f>
        <v>#REF!</v>
      </c>
      <c r="G62" s="136" t="e">
        <f>IF(+ASISTENCIA!#REF!="","",ASISTENCIA!#REF!)</f>
        <v>#REF!</v>
      </c>
      <c r="H62" s="129" t="e">
        <f>IF(+ASISTENCIA!#REF!="","",ASISTENCIA!#REF!)</f>
        <v>#REF!</v>
      </c>
      <c r="I62" s="217"/>
      <c r="J62" s="219" t="e">
        <f>ASISTENCIA!#REF!</f>
        <v>#REF!</v>
      </c>
      <c r="K62" s="217"/>
      <c r="L62" s="129" t="e">
        <f>ASISTENCIA!#REF!</f>
        <v>#REF!</v>
      </c>
      <c r="M62" s="129" t="e">
        <f>ASISTENCIA!#REF!</f>
        <v>#REF!</v>
      </c>
      <c r="N62" s="129" t="e">
        <f>ASISTENCIA!#REF!</f>
        <v>#REF!</v>
      </c>
      <c r="O62" s="217"/>
      <c r="P62" s="129" t="e">
        <f>ASISTENCIA!#REF!</f>
        <v>#REF!</v>
      </c>
      <c r="Q62" s="217"/>
      <c r="R62" s="129" t="e">
        <f>ASISTENCIA!#REF!</f>
        <v>#REF!</v>
      </c>
      <c r="S62" s="220"/>
      <c r="T62" s="129" t="e">
        <f>ASISTENCIA!#REF!</f>
        <v>#REF!</v>
      </c>
      <c r="U62" s="129"/>
      <c r="V62" s="220"/>
      <c r="W62" s="129"/>
      <c r="X62" s="129"/>
      <c r="Y62" s="220"/>
      <c r="Z62" s="129"/>
      <c r="AA62" s="220"/>
      <c r="AB62" s="324"/>
      <c r="AC62" s="325"/>
      <c r="AD62" s="325"/>
      <c r="AE62" s="325"/>
      <c r="AF62" s="325"/>
      <c r="AG62" s="325"/>
      <c r="AH62" s="325"/>
      <c r="AI62" s="325"/>
      <c r="AJ62" s="326"/>
      <c r="AK62" s="128" t="str">
        <f t="shared" si="3"/>
        <v/>
      </c>
      <c r="AL62" s="194"/>
    </row>
    <row r="63" spans="1:38" s="197" customFormat="1" ht="15.75" hidden="1" customHeight="1" x14ac:dyDescent="0.25">
      <c r="A63" s="163" t="e">
        <f>IF(+ASISTENCIA!#REF!="","",ASISTENCIA!#REF!)</f>
        <v>#REF!</v>
      </c>
      <c r="B63" s="12"/>
      <c r="C63" s="11"/>
      <c r="D63" s="133" t="e">
        <f>IF(+ASISTENCIA!#REF!="","",ASISTENCIA!#REF!)</f>
        <v>#REF!</v>
      </c>
      <c r="E63" s="128" t="e">
        <f>IF(+ASISTENCIA!#REF!="","",ASISTENCIA!#REF!)</f>
        <v>#REF!</v>
      </c>
      <c r="F63" s="136" t="e">
        <f>IF(+ASISTENCIA!#REF!="","",ASISTENCIA!#REF!)</f>
        <v>#REF!</v>
      </c>
      <c r="G63" s="136" t="e">
        <f>IF(+ASISTENCIA!#REF!="","",ASISTENCIA!#REF!)</f>
        <v>#REF!</v>
      </c>
      <c r="H63" s="129" t="e">
        <f>IF(+ASISTENCIA!#REF!="","",ASISTENCIA!#REF!)</f>
        <v>#REF!</v>
      </c>
      <c r="I63" s="217"/>
      <c r="J63" s="219" t="e">
        <f>ASISTENCIA!#REF!</f>
        <v>#REF!</v>
      </c>
      <c r="K63" s="217"/>
      <c r="L63" s="129" t="e">
        <f>ASISTENCIA!#REF!</f>
        <v>#REF!</v>
      </c>
      <c r="M63" s="129" t="e">
        <f>ASISTENCIA!#REF!</f>
        <v>#REF!</v>
      </c>
      <c r="N63" s="129" t="e">
        <f>ASISTENCIA!#REF!</f>
        <v>#REF!</v>
      </c>
      <c r="O63" s="217"/>
      <c r="P63" s="129" t="e">
        <f>ASISTENCIA!#REF!</f>
        <v>#REF!</v>
      </c>
      <c r="Q63" s="217"/>
      <c r="R63" s="129" t="e">
        <f>ASISTENCIA!#REF!</f>
        <v>#REF!</v>
      </c>
      <c r="S63" s="220"/>
      <c r="T63" s="129" t="e">
        <f>ASISTENCIA!#REF!</f>
        <v>#REF!</v>
      </c>
      <c r="U63" s="129"/>
      <c r="V63" s="220"/>
      <c r="W63" s="129"/>
      <c r="X63" s="129"/>
      <c r="Y63" s="220"/>
      <c r="Z63" s="129"/>
      <c r="AA63" s="220"/>
      <c r="AB63" s="324"/>
      <c r="AC63" s="325"/>
      <c r="AD63" s="325"/>
      <c r="AE63" s="325"/>
      <c r="AF63" s="325"/>
      <c r="AG63" s="325"/>
      <c r="AH63" s="325"/>
      <c r="AI63" s="325"/>
      <c r="AJ63" s="326"/>
      <c r="AK63" s="128" t="str">
        <f t="shared" si="3"/>
        <v/>
      </c>
      <c r="AL63" s="194"/>
    </row>
    <row r="64" spans="1:38" s="197" customFormat="1" ht="15.75" hidden="1" customHeight="1" x14ac:dyDescent="0.25">
      <c r="A64" s="163" t="e">
        <f>IF(+ASISTENCIA!#REF!="","",ASISTENCIA!#REF!)</f>
        <v>#REF!</v>
      </c>
      <c r="B64" s="12"/>
      <c r="C64" s="11"/>
      <c r="D64" s="133" t="e">
        <f>IF(+ASISTENCIA!#REF!="","",ASISTENCIA!#REF!)</f>
        <v>#REF!</v>
      </c>
      <c r="E64" s="128" t="e">
        <f>IF(+ASISTENCIA!#REF!="","",ASISTENCIA!#REF!)</f>
        <v>#REF!</v>
      </c>
      <c r="F64" s="136" t="e">
        <f>IF(+ASISTENCIA!#REF!="","",ASISTENCIA!#REF!)</f>
        <v>#REF!</v>
      </c>
      <c r="G64" s="136" t="e">
        <f>IF(+ASISTENCIA!#REF!="","",ASISTENCIA!#REF!)</f>
        <v>#REF!</v>
      </c>
      <c r="H64" s="129" t="e">
        <f>IF(+ASISTENCIA!#REF!="","",ASISTENCIA!#REF!)</f>
        <v>#REF!</v>
      </c>
      <c r="I64" s="217"/>
      <c r="J64" s="219" t="e">
        <f>ASISTENCIA!#REF!</f>
        <v>#REF!</v>
      </c>
      <c r="K64" s="217"/>
      <c r="L64" s="129" t="e">
        <f>ASISTENCIA!#REF!</f>
        <v>#REF!</v>
      </c>
      <c r="M64" s="129" t="e">
        <f>ASISTENCIA!#REF!</f>
        <v>#REF!</v>
      </c>
      <c r="N64" s="129" t="e">
        <f>ASISTENCIA!#REF!</f>
        <v>#REF!</v>
      </c>
      <c r="O64" s="217"/>
      <c r="P64" s="129" t="e">
        <f>ASISTENCIA!#REF!</f>
        <v>#REF!</v>
      </c>
      <c r="Q64" s="217"/>
      <c r="R64" s="129" t="e">
        <f>ASISTENCIA!#REF!</f>
        <v>#REF!</v>
      </c>
      <c r="S64" s="220"/>
      <c r="T64" s="129" t="e">
        <f>ASISTENCIA!#REF!</f>
        <v>#REF!</v>
      </c>
      <c r="U64" s="129"/>
      <c r="V64" s="220"/>
      <c r="W64" s="129"/>
      <c r="X64" s="129"/>
      <c r="Y64" s="220"/>
      <c r="Z64" s="129"/>
      <c r="AA64" s="220"/>
      <c r="AB64" s="324"/>
      <c r="AC64" s="325"/>
      <c r="AD64" s="325"/>
      <c r="AE64" s="325"/>
      <c r="AF64" s="325"/>
      <c r="AG64" s="325"/>
      <c r="AH64" s="325"/>
      <c r="AI64" s="325"/>
      <c r="AJ64" s="326"/>
      <c r="AK64" s="128" t="str">
        <f t="shared" si="3"/>
        <v/>
      </c>
      <c r="AL64" s="194"/>
    </row>
    <row r="65" spans="1:38" s="197" customFormat="1" ht="15.75" hidden="1" customHeight="1" x14ac:dyDescent="0.25">
      <c r="A65" s="163" t="e">
        <f>IF(+ASISTENCIA!#REF!="","",ASISTENCIA!#REF!)</f>
        <v>#REF!</v>
      </c>
      <c r="B65" s="12"/>
      <c r="C65" s="11"/>
      <c r="D65" s="133" t="e">
        <f>IF(+ASISTENCIA!#REF!="","",ASISTENCIA!#REF!)</f>
        <v>#REF!</v>
      </c>
      <c r="E65" s="128" t="e">
        <f>IF(+ASISTENCIA!#REF!="","",ASISTENCIA!#REF!)</f>
        <v>#REF!</v>
      </c>
      <c r="F65" s="136" t="e">
        <f>IF(+ASISTENCIA!#REF!="","",ASISTENCIA!#REF!)</f>
        <v>#REF!</v>
      </c>
      <c r="G65" s="136" t="e">
        <f>IF(+ASISTENCIA!#REF!="","",ASISTENCIA!#REF!)</f>
        <v>#REF!</v>
      </c>
      <c r="H65" s="129" t="e">
        <f>IF(+ASISTENCIA!#REF!="","",ASISTENCIA!#REF!)</f>
        <v>#REF!</v>
      </c>
      <c r="I65" s="217"/>
      <c r="J65" s="219" t="e">
        <f>ASISTENCIA!#REF!</f>
        <v>#REF!</v>
      </c>
      <c r="K65" s="217"/>
      <c r="L65" s="129" t="e">
        <f>ASISTENCIA!#REF!</f>
        <v>#REF!</v>
      </c>
      <c r="M65" s="129" t="e">
        <f>ASISTENCIA!#REF!</f>
        <v>#REF!</v>
      </c>
      <c r="N65" s="129" t="e">
        <f>ASISTENCIA!#REF!</f>
        <v>#REF!</v>
      </c>
      <c r="O65" s="217"/>
      <c r="P65" s="129" t="e">
        <f>ASISTENCIA!#REF!</f>
        <v>#REF!</v>
      </c>
      <c r="Q65" s="217"/>
      <c r="R65" s="129" t="e">
        <f>ASISTENCIA!#REF!</f>
        <v>#REF!</v>
      </c>
      <c r="S65" s="220"/>
      <c r="T65" s="129" t="e">
        <f>ASISTENCIA!#REF!</f>
        <v>#REF!</v>
      </c>
      <c r="U65" s="129"/>
      <c r="V65" s="220"/>
      <c r="W65" s="129"/>
      <c r="X65" s="129"/>
      <c r="Y65" s="220"/>
      <c r="Z65" s="129"/>
      <c r="AA65" s="220"/>
      <c r="AB65" s="324"/>
      <c r="AC65" s="325"/>
      <c r="AD65" s="325"/>
      <c r="AE65" s="325"/>
      <c r="AF65" s="325"/>
      <c r="AG65" s="325"/>
      <c r="AH65" s="325"/>
      <c r="AI65" s="325"/>
      <c r="AJ65" s="326"/>
      <c r="AK65" s="128" t="str">
        <f t="shared" si="3"/>
        <v/>
      </c>
      <c r="AL65" s="194"/>
    </row>
    <row r="66" spans="1:38" s="197" customFormat="1" ht="15.75" hidden="1" customHeight="1" x14ac:dyDescent="0.25">
      <c r="A66" s="163" t="e">
        <f>IF(+ASISTENCIA!#REF!="","",ASISTENCIA!#REF!)</f>
        <v>#REF!</v>
      </c>
      <c r="B66" s="12"/>
      <c r="C66" s="11"/>
      <c r="D66" s="133" t="e">
        <f>IF(+ASISTENCIA!#REF!="","",ASISTENCIA!#REF!)</f>
        <v>#REF!</v>
      </c>
      <c r="E66" s="128" t="e">
        <f>IF(+ASISTENCIA!#REF!="","",ASISTENCIA!#REF!)</f>
        <v>#REF!</v>
      </c>
      <c r="F66" s="136" t="e">
        <f>IF(+ASISTENCIA!#REF!="","",ASISTENCIA!#REF!)</f>
        <v>#REF!</v>
      </c>
      <c r="G66" s="136" t="e">
        <f>IF(+ASISTENCIA!#REF!="","",ASISTENCIA!#REF!)</f>
        <v>#REF!</v>
      </c>
      <c r="H66" s="129" t="e">
        <f>IF(+ASISTENCIA!#REF!="","",ASISTENCIA!#REF!)</f>
        <v>#REF!</v>
      </c>
      <c r="I66" s="217"/>
      <c r="J66" s="219" t="e">
        <f>ASISTENCIA!#REF!</f>
        <v>#REF!</v>
      </c>
      <c r="K66" s="217"/>
      <c r="L66" s="129" t="e">
        <f>ASISTENCIA!#REF!</f>
        <v>#REF!</v>
      </c>
      <c r="M66" s="129" t="e">
        <f>ASISTENCIA!#REF!</f>
        <v>#REF!</v>
      </c>
      <c r="N66" s="129" t="e">
        <f>ASISTENCIA!#REF!</f>
        <v>#REF!</v>
      </c>
      <c r="O66" s="217"/>
      <c r="P66" s="129" t="e">
        <f>ASISTENCIA!#REF!</f>
        <v>#REF!</v>
      </c>
      <c r="Q66" s="217"/>
      <c r="R66" s="129" t="e">
        <f>ASISTENCIA!#REF!</f>
        <v>#REF!</v>
      </c>
      <c r="S66" s="220"/>
      <c r="T66" s="129" t="e">
        <f>ASISTENCIA!#REF!</f>
        <v>#REF!</v>
      </c>
      <c r="U66" s="129"/>
      <c r="V66" s="220"/>
      <c r="W66" s="129"/>
      <c r="X66" s="129"/>
      <c r="Y66" s="220"/>
      <c r="Z66" s="129"/>
      <c r="AA66" s="220"/>
      <c r="AB66" s="324"/>
      <c r="AC66" s="325"/>
      <c r="AD66" s="325"/>
      <c r="AE66" s="325"/>
      <c r="AF66" s="325"/>
      <c r="AG66" s="325"/>
      <c r="AH66" s="325"/>
      <c r="AI66" s="325"/>
      <c r="AJ66" s="326"/>
      <c r="AK66" s="128" t="str">
        <f t="shared" si="3"/>
        <v/>
      </c>
      <c r="AL66" s="194"/>
    </row>
    <row r="67" spans="1:38" s="197" customFormat="1" ht="15.75" hidden="1" customHeight="1" x14ac:dyDescent="0.25">
      <c r="A67" s="163" t="e">
        <f>IF(+ASISTENCIA!#REF!="","",ASISTENCIA!#REF!)</f>
        <v>#REF!</v>
      </c>
      <c r="B67" s="12"/>
      <c r="C67" s="11"/>
      <c r="D67" s="133" t="e">
        <f>IF(+ASISTENCIA!#REF!="","",ASISTENCIA!#REF!)</f>
        <v>#REF!</v>
      </c>
      <c r="E67" s="128" t="e">
        <f>IF(+ASISTENCIA!#REF!="","",ASISTENCIA!#REF!)</f>
        <v>#REF!</v>
      </c>
      <c r="F67" s="136" t="e">
        <f>IF(+ASISTENCIA!#REF!="","",ASISTENCIA!#REF!)</f>
        <v>#REF!</v>
      </c>
      <c r="G67" s="136" t="e">
        <f>IF(+ASISTENCIA!#REF!="","",ASISTENCIA!#REF!)</f>
        <v>#REF!</v>
      </c>
      <c r="H67" s="129" t="e">
        <f>IF(+ASISTENCIA!#REF!="","",ASISTENCIA!#REF!)</f>
        <v>#REF!</v>
      </c>
      <c r="I67" s="217"/>
      <c r="J67" s="219" t="e">
        <f>ASISTENCIA!#REF!</f>
        <v>#REF!</v>
      </c>
      <c r="K67" s="217"/>
      <c r="L67" s="129" t="e">
        <f>ASISTENCIA!#REF!</f>
        <v>#REF!</v>
      </c>
      <c r="M67" s="129" t="e">
        <f>ASISTENCIA!#REF!</f>
        <v>#REF!</v>
      </c>
      <c r="N67" s="129" t="e">
        <f>ASISTENCIA!#REF!</f>
        <v>#REF!</v>
      </c>
      <c r="O67" s="217"/>
      <c r="P67" s="129" t="e">
        <f>ASISTENCIA!#REF!</f>
        <v>#REF!</v>
      </c>
      <c r="Q67" s="217"/>
      <c r="R67" s="129" t="e">
        <f>ASISTENCIA!#REF!</f>
        <v>#REF!</v>
      </c>
      <c r="S67" s="220"/>
      <c r="T67" s="129" t="e">
        <f>ASISTENCIA!#REF!</f>
        <v>#REF!</v>
      </c>
      <c r="U67" s="129"/>
      <c r="V67" s="220"/>
      <c r="W67" s="129"/>
      <c r="X67" s="129"/>
      <c r="Y67" s="220"/>
      <c r="Z67" s="129"/>
      <c r="AA67" s="220"/>
      <c r="AB67" s="324"/>
      <c r="AC67" s="325"/>
      <c r="AD67" s="325"/>
      <c r="AE67" s="325"/>
      <c r="AF67" s="325"/>
      <c r="AG67" s="325"/>
      <c r="AH67" s="325"/>
      <c r="AI67" s="325"/>
      <c r="AJ67" s="326"/>
      <c r="AK67" s="128" t="str">
        <f t="shared" si="3"/>
        <v/>
      </c>
      <c r="AL67" s="194"/>
    </row>
    <row r="68" spans="1:38" s="197" customFormat="1" ht="15.75" hidden="1" customHeight="1" x14ac:dyDescent="0.25">
      <c r="A68" s="163" t="e">
        <f>IF(+ASISTENCIA!#REF!="","",ASISTENCIA!#REF!)</f>
        <v>#REF!</v>
      </c>
      <c r="B68" s="12"/>
      <c r="C68" s="11"/>
      <c r="D68" s="133" t="e">
        <f>IF(+ASISTENCIA!#REF!="","",ASISTENCIA!#REF!)</f>
        <v>#REF!</v>
      </c>
      <c r="E68" s="128" t="e">
        <f>IF(+ASISTENCIA!#REF!="","",ASISTENCIA!#REF!)</f>
        <v>#REF!</v>
      </c>
      <c r="F68" s="136" t="e">
        <f>IF(+ASISTENCIA!#REF!="","",ASISTENCIA!#REF!)</f>
        <v>#REF!</v>
      </c>
      <c r="G68" s="136" t="e">
        <f>IF(+ASISTENCIA!#REF!="","",ASISTENCIA!#REF!)</f>
        <v>#REF!</v>
      </c>
      <c r="H68" s="129" t="e">
        <f>IF(+ASISTENCIA!#REF!="","",ASISTENCIA!#REF!)</f>
        <v>#REF!</v>
      </c>
      <c r="I68" s="217"/>
      <c r="J68" s="219" t="e">
        <f>ASISTENCIA!#REF!</f>
        <v>#REF!</v>
      </c>
      <c r="K68" s="217"/>
      <c r="L68" s="129" t="e">
        <f>ASISTENCIA!#REF!</f>
        <v>#REF!</v>
      </c>
      <c r="M68" s="129" t="e">
        <f>ASISTENCIA!#REF!</f>
        <v>#REF!</v>
      </c>
      <c r="N68" s="129" t="e">
        <f>ASISTENCIA!#REF!</f>
        <v>#REF!</v>
      </c>
      <c r="O68" s="217"/>
      <c r="P68" s="129" t="e">
        <f>ASISTENCIA!#REF!</f>
        <v>#REF!</v>
      </c>
      <c r="Q68" s="217"/>
      <c r="R68" s="129" t="e">
        <f>ASISTENCIA!#REF!</f>
        <v>#REF!</v>
      </c>
      <c r="S68" s="220"/>
      <c r="T68" s="129" t="e">
        <f>ASISTENCIA!#REF!</f>
        <v>#REF!</v>
      </c>
      <c r="U68" s="129"/>
      <c r="V68" s="220"/>
      <c r="W68" s="129"/>
      <c r="X68" s="129"/>
      <c r="Y68" s="220"/>
      <c r="Z68" s="129"/>
      <c r="AA68" s="220"/>
      <c r="AB68" s="324"/>
      <c r="AC68" s="325"/>
      <c r="AD68" s="325"/>
      <c r="AE68" s="325"/>
      <c r="AF68" s="325"/>
      <c r="AG68" s="325"/>
      <c r="AH68" s="325"/>
      <c r="AI68" s="325"/>
      <c r="AJ68" s="326"/>
      <c r="AK68" s="128" t="str">
        <f t="shared" si="3"/>
        <v/>
      </c>
      <c r="AL68" s="194"/>
    </row>
    <row r="69" spans="1:38" s="197" customFormat="1" ht="15.75" hidden="1" customHeight="1" x14ac:dyDescent="0.25">
      <c r="A69" s="163" t="e">
        <f>IF(+ASISTENCIA!#REF!="","",ASISTENCIA!#REF!)</f>
        <v>#REF!</v>
      </c>
      <c r="B69" s="12"/>
      <c r="C69" s="11"/>
      <c r="D69" s="133" t="e">
        <f>IF(+ASISTENCIA!#REF!="","",ASISTENCIA!#REF!)</f>
        <v>#REF!</v>
      </c>
      <c r="E69" s="128" t="e">
        <f>IF(+ASISTENCIA!#REF!="","",ASISTENCIA!#REF!)</f>
        <v>#REF!</v>
      </c>
      <c r="F69" s="136" t="e">
        <f>IF(+ASISTENCIA!#REF!="","",ASISTENCIA!#REF!)</f>
        <v>#REF!</v>
      </c>
      <c r="G69" s="136" t="e">
        <f>IF(+ASISTENCIA!#REF!="","",ASISTENCIA!#REF!)</f>
        <v>#REF!</v>
      </c>
      <c r="H69" s="129" t="e">
        <f>IF(+ASISTENCIA!#REF!="","",ASISTENCIA!#REF!)</f>
        <v>#REF!</v>
      </c>
      <c r="I69" s="217"/>
      <c r="J69" s="219" t="e">
        <f>ASISTENCIA!#REF!</f>
        <v>#REF!</v>
      </c>
      <c r="K69" s="217"/>
      <c r="L69" s="129" t="e">
        <f>ASISTENCIA!#REF!</f>
        <v>#REF!</v>
      </c>
      <c r="M69" s="129" t="e">
        <f>ASISTENCIA!#REF!</f>
        <v>#REF!</v>
      </c>
      <c r="N69" s="129" t="e">
        <f>ASISTENCIA!#REF!</f>
        <v>#REF!</v>
      </c>
      <c r="O69" s="217"/>
      <c r="P69" s="129" t="e">
        <f>ASISTENCIA!#REF!</f>
        <v>#REF!</v>
      </c>
      <c r="Q69" s="217"/>
      <c r="R69" s="129" t="e">
        <f>ASISTENCIA!#REF!</f>
        <v>#REF!</v>
      </c>
      <c r="S69" s="220"/>
      <c r="T69" s="129" t="e">
        <f>ASISTENCIA!#REF!</f>
        <v>#REF!</v>
      </c>
      <c r="U69" s="129"/>
      <c r="V69" s="220"/>
      <c r="W69" s="129"/>
      <c r="X69" s="129"/>
      <c r="Y69" s="220"/>
      <c r="Z69" s="129"/>
      <c r="AA69" s="220"/>
      <c r="AB69" s="324"/>
      <c r="AC69" s="325"/>
      <c r="AD69" s="325"/>
      <c r="AE69" s="325"/>
      <c r="AF69" s="325"/>
      <c r="AG69" s="325"/>
      <c r="AH69" s="325"/>
      <c r="AI69" s="325"/>
      <c r="AJ69" s="326"/>
      <c r="AK69" s="128" t="str">
        <f t="shared" si="3"/>
        <v/>
      </c>
      <c r="AL69" s="194"/>
    </row>
    <row r="70" spans="1:38" s="197" customFormat="1" ht="15.75" hidden="1" customHeight="1" x14ac:dyDescent="0.25">
      <c r="A70" s="163" t="e">
        <f>IF(+ASISTENCIA!#REF!="","",ASISTENCIA!#REF!)</f>
        <v>#REF!</v>
      </c>
      <c r="B70" s="12"/>
      <c r="C70" s="11"/>
      <c r="D70" s="133" t="e">
        <f>IF(+ASISTENCIA!#REF!="","",ASISTENCIA!#REF!)</f>
        <v>#REF!</v>
      </c>
      <c r="E70" s="128" t="e">
        <f>IF(+ASISTENCIA!#REF!="","",ASISTENCIA!#REF!)</f>
        <v>#REF!</v>
      </c>
      <c r="F70" s="136" t="e">
        <f>IF(+ASISTENCIA!#REF!="","",ASISTENCIA!#REF!)</f>
        <v>#REF!</v>
      </c>
      <c r="G70" s="136" t="e">
        <f>IF(+ASISTENCIA!#REF!="","",ASISTENCIA!#REF!)</f>
        <v>#REF!</v>
      </c>
      <c r="H70" s="129" t="e">
        <f>IF(+ASISTENCIA!#REF!="","",ASISTENCIA!#REF!)</f>
        <v>#REF!</v>
      </c>
      <c r="I70" s="217"/>
      <c r="J70" s="219" t="e">
        <f>ASISTENCIA!#REF!</f>
        <v>#REF!</v>
      </c>
      <c r="K70" s="217"/>
      <c r="L70" s="129" t="e">
        <f>ASISTENCIA!#REF!</f>
        <v>#REF!</v>
      </c>
      <c r="M70" s="129" t="e">
        <f>ASISTENCIA!#REF!</f>
        <v>#REF!</v>
      </c>
      <c r="N70" s="129" t="e">
        <f>ASISTENCIA!#REF!</f>
        <v>#REF!</v>
      </c>
      <c r="O70" s="217"/>
      <c r="P70" s="129" t="e">
        <f>ASISTENCIA!#REF!</f>
        <v>#REF!</v>
      </c>
      <c r="Q70" s="217"/>
      <c r="R70" s="129" t="e">
        <f>ASISTENCIA!#REF!</f>
        <v>#REF!</v>
      </c>
      <c r="S70" s="220"/>
      <c r="T70" s="129" t="e">
        <f>ASISTENCIA!#REF!</f>
        <v>#REF!</v>
      </c>
      <c r="U70" s="129"/>
      <c r="V70" s="220"/>
      <c r="W70" s="129"/>
      <c r="X70" s="129"/>
      <c r="Y70" s="220"/>
      <c r="Z70" s="129"/>
      <c r="AA70" s="220"/>
      <c r="AB70" s="324"/>
      <c r="AC70" s="325"/>
      <c r="AD70" s="325"/>
      <c r="AE70" s="325"/>
      <c r="AF70" s="325"/>
      <c r="AG70" s="325"/>
      <c r="AH70" s="325"/>
      <c r="AI70" s="325"/>
      <c r="AJ70" s="326"/>
      <c r="AK70" s="128" t="str">
        <f t="shared" si="3"/>
        <v/>
      </c>
      <c r="AL70" s="194"/>
    </row>
    <row r="71" spans="1:38" s="197" customFormat="1" ht="15.75" hidden="1" customHeight="1" x14ac:dyDescent="0.25">
      <c r="A71" s="163" t="e">
        <f>IF(+ASISTENCIA!#REF!="","",ASISTENCIA!#REF!)</f>
        <v>#REF!</v>
      </c>
      <c r="B71" s="12"/>
      <c r="C71" s="11"/>
      <c r="D71" s="133" t="e">
        <f>IF(+ASISTENCIA!#REF!="","",ASISTENCIA!#REF!)</f>
        <v>#REF!</v>
      </c>
      <c r="E71" s="128" t="e">
        <f>IF(+ASISTENCIA!#REF!="","",ASISTENCIA!#REF!)</f>
        <v>#REF!</v>
      </c>
      <c r="F71" s="136" t="e">
        <f>IF(+ASISTENCIA!#REF!="","",ASISTENCIA!#REF!)</f>
        <v>#REF!</v>
      </c>
      <c r="G71" s="136" t="e">
        <f>IF(+ASISTENCIA!#REF!="","",ASISTENCIA!#REF!)</f>
        <v>#REF!</v>
      </c>
      <c r="H71" s="129" t="e">
        <f>IF(+ASISTENCIA!#REF!="","",ASISTENCIA!#REF!)</f>
        <v>#REF!</v>
      </c>
      <c r="I71" s="217"/>
      <c r="J71" s="219" t="e">
        <f>ASISTENCIA!#REF!</f>
        <v>#REF!</v>
      </c>
      <c r="K71" s="217"/>
      <c r="L71" s="129" t="e">
        <f>ASISTENCIA!#REF!</f>
        <v>#REF!</v>
      </c>
      <c r="M71" s="129" t="e">
        <f>ASISTENCIA!#REF!</f>
        <v>#REF!</v>
      </c>
      <c r="N71" s="129" t="e">
        <f>ASISTENCIA!#REF!</f>
        <v>#REF!</v>
      </c>
      <c r="O71" s="217"/>
      <c r="P71" s="129" t="e">
        <f>ASISTENCIA!#REF!</f>
        <v>#REF!</v>
      </c>
      <c r="Q71" s="217"/>
      <c r="R71" s="129" t="e">
        <f>ASISTENCIA!#REF!</f>
        <v>#REF!</v>
      </c>
      <c r="S71" s="220"/>
      <c r="T71" s="129" t="e">
        <f>ASISTENCIA!#REF!</f>
        <v>#REF!</v>
      </c>
      <c r="U71" s="129"/>
      <c r="V71" s="220"/>
      <c r="W71" s="129"/>
      <c r="X71" s="129"/>
      <c r="Y71" s="220"/>
      <c r="Z71" s="129"/>
      <c r="AA71" s="220"/>
      <c r="AB71" s="324"/>
      <c r="AC71" s="325"/>
      <c r="AD71" s="325"/>
      <c r="AE71" s="325"/>
      <c r="AF71" s="325"/>
      <c r="AG71" s="325"/>
      <c r="AH71" s="325"/>
      <c r="AI71" s="325"/>
      <c r="AJ71" s="326"/>
      <c r="AK71" s="128" t="str">
        <f t="shared" si="3"/>
        <v/>
      </c>
      <c r="AL71" s="194"/>
    </row>
    <row r="72" spans="1:38" s="197" customFormat="1" ht="15.75" hidden="1" customHeight="1" x14ac:dyDescent="0.25">
      <c r="A72" s="163" t="e">
        <f>IF(+ASISTENCIA!#REF!="","",ASISTENCIA!#REF!)</f>
        <v>#REF!</v>
      </c>
      <c r="B72" s="12"/>
      <c r="C72" s="11"/>
      <c r="D72" s="133" t="e">
        <f>IF(+ASISTENCIA!#REF!="","",ASISTENCIA!#REF!)</f>
        <v>#REF!</v>
      </c>
      <c r="E72" s="128" t="e">
        <f>IF(+ASISTENCIA!#REF!="","",ASISTENCIA!#REF!)</f>
        <v>#REF!</v>
      </c>
      <c r="F72" s="136" t="e">
        <f>IF(+ASISTENCIA!#REF!="","",ASISTENCIA!#REF!)</f>
        <v>#REF!</v>
      </c>
      <c r="G72" s="136" t="e">
        <f>IF(+ASISTENCIA!#REF!="","",ASISTENCIA!#REF!)</f>
        <v>#REF!</v>
      </c>
      <c r="H72" s="129" t="e">
        <f>IF(+ASISTENCIA!#REF!="","",ASISTENCIA!#REF!)</f>
        <v>#REF!</v>
      </c>
      <c r="I72" s="217"/>
      <c r="J72" s="219" t="e">
        <f>ASISTENCIA!#REF!</f>
        <v>#REF!</v>
      </c>
      <c r="K72" s="217"/>
      <c r="L72" s="129" t="e">
        <f>ASISTENCIA!#REF!</f>
        <v>#REF!</v>
      </c>
      <c r="M72" s="129" t="e">
        <f>ASISTENCIA!#REF!</f>
        <v>#REF!</v>
      </c>
      <c r="N72" s="129" t="e">
        <f>ASISTENCIA!#REF!</f>
        <v>#REF!</v>
      </c>
      <c r="O72" s="217"/>
      <c r="P72" s="129" t="e">
        <f>ASISTENCIA!#REF!</f>
        <v>#REF!</v>
      </c>
      <c r="Q72" s="217"/>
      <c r="R72" s="129" t="e">
        <f>ASISTENCIA!#REF!</f>
        <v>#REF!</v>
      </c>
      <c r="S72" s="220"/>
      <c r="T72" s="129" t="e">
        <f>ASISTENCIA!#REF!</f>
        <v>#REF!</v>
      </c>
      <c r="U72" s="129"/>
      <c r="V72" s="220"/>
      <c r="W72" s="129"/>
      <c r="X72" s="129"/>
      <c r="Y72" s="220"/>
      <c r="Z72" s="129"/>
      <c r="AA72" s="220"/>
      <c r="AB72" s="324"/>
      <c r="AC72" s="325"/>
      <c r="AD72" s="325"/>
      <c r="AE72" s="325"/>
      <c r="AF72" s="325"/>
      <c r="AG72" s="325"/>
      <c r="AH72" s="325"/>
      <c r="AI72" s="325"/>
      <c r="AJ72" s="326"/>
      <c r="AK72" s="128" t="str">
        <f t="shared" si="3"/>
        <v/>
      </c>
      <c r="AL72" s="194"/>
    </row>
    <row r="73" spans="1:38" s="197" customFormat="1" ht="15.75" hidden="1" customHeight="1" x14ac:dyDescent="0.25">
      <c r="A73" s="163" t="e">
        <f>IF(+ASISTENCIA!#REF!="","",ASISTENCIA!#REF!)</f>
        <v>#REF!</v>
      </c>
      <c r="B73" s="12"/>
      <c r="C73" s="11"/>
      <c r="D73" s="133" t="e">
        <f>IF(+ASISTENCIA!#REF!="","",ASISTENCIA!#REF!)</f>
        <v>#REF!</v>
      </c>
      <c r="E73" s="128" t="e">
        <f>IF(+ASISTENCIA!#REF!="","",ASISTENCIA!#REF!)</f>
        <v>#REF!</v>
      </c>
      <c r="F73" s="136" t="e">
        <f>IF(+ASISTENCIA!#REF!="","",ASISTENCIA!#REF!)</f>
        <v>#REF!</v>
      </c>
      <c r="G73" s="136" t="e">
        <f>IF(+ASISTENCIA!#REF!="","",ASISTENCIA!#REF!)</f>
        <v>#REF!</v>
      </c>
      <c r="H73" s="129" t="e">
        <f>IF(+ASISTENCIA!#REF!="","",ASISTENCIA!#REF!)</f>
        <v>#REF!</v>
      </c>
      <c r="I73" s="217"/>
      <c r="J73" s="219" t="e">
        <f>ASISTENCIA!#REF!</f>
        <v>#REF!</v>
      </c>
      <c r="K73" s="217"/>
      <c r="L73" s="129" t="e">
        <f>ASISTENCIA!#REF!</f>
        <v>#REF!</v>
      </c>
      <c r="M73" s="129" t="e">
        <f>ASISTENCIA!#REF!</f>
        <v>#REF!</v>
      </c>
      <c r="N73" s="129" t="e">
        <f>ASISTENCIA!#REF!</f>
        <v>#REF!</v>
      </c>
      <c r="O73" s="217"/>
      <c r="P73" s="129" t="e">
        <f>ASISTENCIA!#REF!</f>
        <v>#REF!</v>
      </c>
      <c r="Q73" s="217"/>
      <c r="R73" s="129" t="e">
        <f>ASISTENCIA!#REF!</f>
        <v>#REF!</v>
      </c>
      <c r="S73" s="220"/>
      <c r="T73" s="129" t="e">
        <f>ASISTENCIA!#REF!</f>
        <v>#REF!</v>
      </c>
      <c r="U73" s="129"/>
      <c r="V73" s="220"/>
      <c r="W73" s="129"/>
      <c r="X73" s="129"/>
      <c r="Y73" s="220"/>
      <c r="Z73" s="129"/>
      <c r="AA73" s="220"/>
      <c r="AB73" s="324"/>
      <c r="AC73" s="325"/>
      <c r="AD73" s="325"/>
      <c r="AE73" s="325"/>
      <c r="AF73" s="325"/>
      <c r="AG73" s="325"/>
      <c r="AH73" s="325"/>
      <c r="AI73" s="325"/>
      <c r="AJ73" s="326"/>
      <c r="AK73" s="128" t="str">
        <f t="shared" si="3"/>
        <v/>
      </c>
      <c r="AL73" s="194"/>
    </row>
    <row r="74" spans="1:38" s="197" customFormat="1" ht="15.75" hidden="1" customHeight="1" x14ac:dyDescent="0.25">
      <c r="A74" s="163" t="e">
        <f>IF(+ASISTENCIA!#REF!="","",ASISTENCIA!#REF!)</f>
        <v>#REF!</v>
      </c>
      <c r="B74" s="12"/>
      <c r="C74" s="11"/>
      <c r="D74" s="133" t="e">
        <f>IF(+ASISTENCIA!#REF!="","",ASISTENCIA!#REF!)</f>
        <v>#REF!</v>
      </c>
      <c r="E74" s="128" t="e">
        <f>IF(+ASISTENCIA!#REF!="","",ASISTENCIA!#REF!)</f>
        <v>#REF!</v>
      </c>
      <c r="F74" s="136" t="e">
        <f>IF(+ASISTENCIA!#REF!="","",ASISTENCIA!#REF!)</f>
        <v>#REF!</v>
      </c>
      <c r="G74" s="136" t="e">
        <f>IF(+ASISTENCIA!#REF!="","",ASISTENCIA!#REF!)</f>
        <v>#REF!</v>
      </c>
      <c r="H74" s="129" t="e">
        <f>IF(+ASISTENCIA!#REF!="","",ASISTENCIA!#REF!)</f>
        <v>#REF!</v>
      </c>
      <c r="I74" s="217"/>
      <c r="J74" s="219" t="e">
        <f>ASISTENCIA!#REF!</f>
        <v>#REF!</v>
      </c>
      <c r="K74" s="217"/>
      <c r="L74" s="129" t="e">
        <f>ASISTENCIA!#REF!</f>
        <v>#REF!</v>
      </c>
      <c r="M74" s="129" t="e">
        <f>ASISTENCIA!#REF!</f>
        <v>#REF!</v>
      </c>
      <c r="N74" s="129" t="e">
        <f>ASISTENCIA!#REF!</f>
        <v>#REF!</v>
      </c>
      <c r="O74" s="217"/>
      <c r="P74" s="129" t="e">
        <f>ASISTENCIA!#REF!</f>
        <v>#REF!</v>
      </c>
      <c r="Q74" s="217"/>
      <c r="R74" s="129" t="e">
        <f>ASISTENCIA!#REF!</f>
        <v>#REF!</v>
      </c>
      <c r="S74" s="220"/>
      <c r="T74" s="129" t="e">
        <f>ASISTENCIA!#REF!</f>
        <v>#REF!</v>
      </c>
      <c r="U74" s="129"/>
      <c r="V74" s="220"/>
      <c r="W74" s="129"/>
      <c r="X74" s="129"/>
      <c r="Y74" s="220"/>
      <c r="Z74" s="129"/>
      <c r="AA74" s="220"/>
      <c r="AB74" s="324"/>
      <c r="AC74" s="325"/>
      <c r="AD74" s="325"/>
      <c r="AE74" s="325"/>
      <c r="AF74" s="325"/>
      <c r="AG74" s="325"/>
      <c r="AH74" s="325"/>
      <c r="AI74" s="325"/>
      <c r="AJ74" s="326"/>
      <c r="AK74" s="128" t="str">
        <f t="shared" si="3"/>
        <v/>
      </c>
      <c r="AL74" s="194"/>
    </row>
    <row r="75" spans="1:38" s="197" customFormat="1" ht="15.75" hidden="1" customHeight="1" x14ac:dyDescent="0.25">
      <c r="A75" s="163" t="e">
        <f>IF(+ASISTENCIA!#REF!="","",ASISTENCIA!#REF!)</f>
        <v>#REF!</v>
      </c>
      <c r="B75" s="12"/>
      <c r="C75" s="11"/>
      <c r="D75" s="133" t="e">
        <f>IF(+ASISTENCIA!#REF!="","",ASISTENCIA!#REF!)</f>
        <v>#REF!</v>
      </c>
      <c r="E75" s="128" t="e">
        <f>IF(+ASISTENCIA!#REF!="","",ASISTENCIA!#REF!)</f>
        <v>#REF!</v>
      </c>
      <c r="F75" s="136" t="e">
        <f>IF(+ASISTENCIA!#REF!="","",ASISTENCIA!#REF!)</f>
        <v>#REF!</v>
      </c>
      <c r="G75" s="136" t="e">
        <f>IF(+ASISTENCIA!#REF!="","",ASISTENCIA!#REF!)</f>
        <v>#REF!</v>
      </c>
      <c r="H75" s="129" t="e">
        <f>IF(+ASISTENCIA!#REF!="","",ASISTENCIA!#REF!)</f>
        <v>#REF!</v>
      </c>
      <c r="I75" s="217"/>
      <c r="J75" s="219" t="e">
        <f>ASISTENCIA!#REF!</f>
        <v>#REF!</v>
      </c>
      <c r="K75" s="217"/>
      <c r="L75" s="129" t="e">
        <f>ASISTENCIA!#REF!</f>
        <v>#REF!</v>
      </c>
      <c r="M75" s="129" t="e">
        <f>ASISTENCIA!#REF!</f>
        <v>#REF!</v>
      </c>
      <c r="N75" s="129" t="e">
        <f>ASISTENCIA!#REF!</f>
        <v>#REF!</v>
      </c>
      <c r="O75" s="217"/>
      <c r="P75" s="129" t="e">
        <f>ASISTENCIA!#REF!</f>
        <v>#REF!</v>
      </c>
      <c r="Q75" s="217"/>
      <c r="R75" s="129" t="e">
        <f>ASISTENCIA!#REF!</f>
        <v>#REF!</v>
      </c>
      <c r="S75" s="220"/>
      <c r="T75" s="129" t="e">
        <f>ASISTENCIA!#REF!</f>
        <v>#REF!</v>
      </c>
      <c r="U75" s="129"/>
      <c r="V75" s="220"/>
      <c r="W75" s="129"/>
      <c r="X75" s="129"/>
      <c r="Y75" s="220"/>
      <c r="Z75" s="129"/>
      <c r="AA75" s="220"/>
      <c r="AB75" s="324"/>
      <c r="AC75" s="325"/>
      <c r="AD75" s="325"/>
      <c r="AE75" s="325"/>
      <c r="AF75" s="325"/>
      <c r="AG75" s="325"/>
      <c r="AH75" s="325"/>
      <c r="AI75" s="325"/>
      <c r="AJ75" s="326"/>
      <c r="AK75" s="128" t="str">
        <f t="shared" si="3"/>
        <v/>
      </c>
      <c r="AL75" s="194"/>
    </row>
    <row r="76" spans="1:38" s="197" customFormat="1" ht="15.75" hidden="1" customHeight="1" x14ac:dyDescent="0.25">
      <c r="A76" s="163" t="e">
        <f>IF(+ASISTENCIA!#REF!="","",ASISTENCIA!#REF!)</f>
        <v>#REF!</v>
      </c>
      <c r="B76" s="12"/>
      <c r="C76" s="11"/>
      <c r="D76" s="133" t="e">
        <f>IF(+ASISTENCIA!#REF!="","",ASISTENCIA!#REF!)</f>
        <v>#REF!</v>
      </c>
      <c r="E76" s="128" t="e">
        <f>IF(+ASISTENCIA!#REF!="","",ASISTENCIA!#REF!)</f>
        <v>#REF!</v>
      </c>
      <c r="F76" s="136" t="e">
        <f>IF(+ASISTENCIA!#REF!="","",ASISTENCIA!#REF!)</f>
        <v>#REF!</v>
      </c>
      <c r="G76" s="136" t="e">
        <f>IF(+ASISTENCIA!#REF!="","",ASISTENCIA!#REF!)</f>
        <v>#REF!</v>
      </c>
      <c r="H76" s="129" t="e">
        <f>IF(+ASISTENCIA!#REF!="","",ASISTENCIA!#REF!)</f>
        <v>#REF!</v>
      </c>
      <c r="I76" s="217"/>
      <c r="J76" s="219" t="e">
        <f>ASISTENCIA!#REF!</f>
        <v>#REF!</v>
      </c>
      <c r="K76" s="217"/>
      <c r="L76" s="129" t="e">
        <f>ASISTENCIA!#REF!</f>
        <v>#REF!</v>
      </c>
      <c r="M76" s="129" t="e">
        <f>ASISTENCIA!#REF!</f>
        <v>#REF!</v>
      </c>
      <c r="N76" s="129" t="e">
        <f>ASISTENCIA!#REF!</f>
        <v>#REF!</v>
      </c>
      <c r="O76" s="217"/>
      <c r="P76" s="129" t="e">
        <f>ASISTENCIA!#REF!</f>
        <v>#REF!</v>
      </c>
      <c r="Q76" s="217"/>
      <c r="R76" s="129" t="e">
        <f>ASISTENCIA!#REF!</f>
        <v>#REF!</v>
      </c>
      <c r="S76" s="220"/>
      <c r="T76" s="129" t="e">
        <f>ASISTENCIA!#REF!</f>
        <v>#REF!</v>
      </c>
      <c r="U76" s="129"/>
      <c r="V76" s="220"/>
      <c r="W76" s="129"/>
      <c r="X76" s="129"/>
      <c r="Y76" s="220"/>
      <c r="Z76" s="129"/>
      <c r="AA76" s="220"/>
      <c r="AB76" s="324"/>
      <c r="AC76" s="325"/>
      <c r="AD76" s="325"/>
      <c r="AE76" s="325"/>
      <c r="AF76" s="325"/>
      <c r="AG76" s="325"/>
      <c r="AH76" s="325"/>
      <c r="AI76" s="325"/>
      <c r="AJ76" s="326"/>
      <c r="AK76" s="128" t="str">
        <f t="shared" si="3"/>
        <v/>
      </c>
      <c r="AL76" s="194"/>
    </row>
    <row r="77" spans="1:38" s="197" customFormat="1" ht="15.75" hidden="1" customHeight="1" x14ac:dyDescent="0.25">
      <c r="A77" s="163" t="e">
        <f>IF(+ASISTENCIA!#REF!="","",ASISTENCIA!#REF!)</f>
        <v>#REF!</v>
      </c>
      <c r="B77" s="12"/>
      <c r="C77" s="11"/>
      <c r="D77" s="133" t="e">
        <f>IF(+ASISTENCIA!#REF!="","",ASISTENCIA!#REF!)</f>
        <v>#REF!</v>
      </c>
      <c r="E77" s="128" t="e">
        <f>IF(+ASISTENCIA!#REF!="","",ASISTENCIA!#REF!)</f>
        <v>#REF!</v>
      </c>
      <c r="F77" s="136" t="e">
        <f>IF(+ASISTENCIA!#REF!="","",ASISTENCIA!#REF!)</f>
        <v>#REF!</v>
      </c>
      <c r="G77" s="136" t="e">
        <f>IF(+ASISTENCIA!#REF!="","",ASISTENCIA!#REF!)</f>
        <v>#REF!</v>
      </c>
      <c r="H77" s="129" t="e">
        <f>IF(+ASISTENCIA!#REF!="","",ASISTENCIA!#REF!)</f>
        <v>#REF!</v>
      </c>
      <c r="I77" s="217"/>
      <c r="J77" s="219" t="e">
        <f>ASISTENCIA!#REF!</f>
        <v>#REF!</v>
      </c>
      <c r="K77" s="217"/>
      <c r="L77" s="129" t="e">
        <f>ASISTENCIA!#REF!</f>
        <v>#REF!</v>
      </c>
      <c r="M77" s="129" t="e">
        <f>ASISTENCIA!#REF!</f>
        <v>#REF!</v>
      </c>
      <c r="N77" s="129" t="e">
        <f>ASISTENCIA!#REF!</f>
        <v>#REF!</v>
      </c>
      <c r="O77" s="217"/>
      <c r="P77" s="129" t="e">
        <f>ASISTENCIA!#REF!</f>
        <v>#REF!</v>
      </c>
      <c r="Q77" s="217"/>
      <c r="R77" s="129" t="e">
        <f>ASISTENCIA!#REF!</f>
        <v>#REF!</v>
      </c>
      <c r="S77" s="220"/>
      <c r="T77" s="129" t="e">
        <f>ASISTENCIA!#REF!</f>
        <v>#REF!</v>
      </c>
      <c r="U77" s="129"/>
      <c r="V77" s="220"/>
      <c r="W77" s="129"/>
      <c r="X77" s="129"/>
      <c r="Y77" s="220"/>
      <c r="Z77" s="129"/>
      <c r="AA77" s="220"/>
      <c r="AB77" s="324"/>
      <c r="AC77" s="325"/>
      <c r="AD77" s="325"/>
      <c r="AE77" s="325"/>
      <c r="AF77" s="325"/>
      <c r="AG77" s="325"/>
      <c r="AH77" s="325"/>
      <c r="AI77" s="325"/>
      <c r="AJ77" s="326"/>
      <c r="AK77" s="128" t="str">
        <f t="shared" si="3"/>
        <v/>
      </c>
      <c r="AL77" s="194"/>
    </row>
    <row r="78" spans="1:38" s="197" customFormat="1" ht="15.75" hidden="1" customHeight="1" x14ac:dyDescent="0.25">
      <c r="A78" s="163" t="e">
        <f>IF(+ASISTENCIA!#REF!="","",ASISTENCIA!#REF!)</f>
        <v>#REF!</v>
      </c>
      <c r="B78" s="12"/>
      <c r="C78" s="11"/>
      <c r="D78" s="133" t="e">
        <f>IF(+ASISTENCIA!#REF!="","",ASISTENCIA!#REF!)</f>
        <v>#REF!</v>
      </c>
      <c r="E78" s="128" t="e">
        <f>IF(+ASISTENCIA!#REF!="","",ASISTENCIA!#REF!)</f>
        <v>#REF!</v>
      </c>
      <c r="F78" s="136" t="e">
        <f>IF(+ASISTENCIA!#REF!="","",ASISTENCIA!#REF!)</f>
        <v>#REF!</v>
      </c>
      <c r="G78" s="136" t="e">
        <f>IF(+ASISTENCIA!#REF!="","",ASISTENCIA!#REF!)</f>
        <v>#REF!</v>
      </c>
      <c r="H78" s="129" t="e">
        <f>IF(+ASISTENCIA!#REF!="","",ASISTENCIA!#REF!)</f>
        <v>#REF!</v>
      </c>
      <c r="I78" s="217"/>
      <c r="J78" s="219" t="e">
        <f>ASISTENCIA!#REF!</f>
        <v>#REF!</v>
      </c>
      <c r="K78" s="217"/>
      <c r="L78" s="129" t="e">
        <f>ASISTENCIA!#REF!</f>
        <v>#REF!</v>
      </c>
      <c r="M78" s="129" t="e">
        <f>ASISTENCIA!#REF!</f>
        <v>#REF!</v>
      </c>
      <c r="N78" s="129" t="e">
        <f>ASISTENCIA!#REF!</f>
        <v>#REF!</v>
      </c>
      <c r="O78" s="217"/>
      <c r="P78" s="129" t="e">
        <f>ASISTENCIA!#REF!</f>
        <v>#REF!</v>
      </c>
      <c r="Q78" s="217"/>
      <c r="R78" s="129" t="e">
        <f>ASISTENCIA!#REF!</f>
        <v>#REF!</v>
      </c>
      <c r="S78" s="220"/>
      <c r="T78" s="129" t="e">
        <f>ASISTENCIA!#REF!</f>
        <v>#REF!</v>
      </c>
      <c r="U78" s="129"/>
      <c r="V78" s="220"/>
      <c r="W78" s="129"/>
      <c r="X78" s="129"/>
      <c r="Y78" s="220"/>
      <c r="Z78" s="129"/>
      <c r="AA78" s="220"/>
      <c r="AB78" s="324"/>
      <c r="AC78" s="325"/>
      <c r="AD78" s="325"/>
      <c r="AE78" s="325"/>
      <c r="AF78" s="325"/>
      <c r="AG78" s="325"/>
      <c r="AH78" s="325"/>
      <c r="AI78" s="325"/>
      <c r="AJ78" s="326"/>
      <c r="AK78" s="128" t="str">
        <f t="shared" si="3"/>
        <v/>
      </c>
      <c r="AL78" s="194"/>
    </row>
    <row r="79" spans="1:38" s="197" customFormat="1" ht="15.75" hidden="1" customHeight="1" x14ac:dyDescent="0.25">
      <c r="A79" s="163" t="e">
        <f>IF(+ASISTENCIA!#REF!="","",ASISTENCIA!#REF!)</f>
        <v>#REF!</v>
      </c>
      <c r="B79" s="12"/>
      <c r="C79" s="11"/>
      <c r="D79" s="133" t="e">
        <f>IF(+ASISTENCIA!#REF!="","",ASISTENCIA!#REF!)</f>
        <v>#REF!</v>
      </c>
      <c r="E79" s="128" t="e">
        <f>IF(+ASISTENCIA!#REF!="","",ASISTENCIA!#REF!)</f>
        <v>#REF!</v>
      </c>
      <c r="F79" s="136" t="e">
        <f>IF(+ASISTENCIA!#REF!="","",ASISTENCIA!#REF!)</f>
        <v>#REF!</v>
      </c>
      <c r="G79" s="136" t="e">
        <f>IF(+ASISTENCIA!#REF!="","",ASISTENCIA!#REF!)</f>
        <v>#REF!</v>
      </c>
      <c r="H79" s="129" t="e">
        <f>IF(+ASISTENCIA!#REF!="","",ASISTENCIA!#REF!)</f>
        <v>#REF!</v>
      </c>
      <c r="I79" s="217"/>
      <c r="J79" s="219" t="e">
        <f>ASISTENCIA!#REF!</f>
        <v>#REF!</v>
      </c>
      <c r="K79" s="217"/>
      <c r="L79" s="129" t="e">
        <f>ASISTENCIA!#REF!</f>
        <v>#REF!</v>
      </c>
      <c r="M79" s="129" t="e">
        <f>ASISTENCIA!#REF!</f>
        <v>#REF!</v>
      </c>
      <c r="N79" s="129" t="e">
        <f>ASISTENCIA!#REF!</f>
        <v>#REF!</v>
      </c>
      <c r="O79" s="217"/>
      <c r="P79" s="129" t="e">
        <f>ASISTENCIA!#REF!</f>
        <v>#REF!</v>
      </c>
      <c r="Q79" s="217"/>
      <c r="R79" s="129" t="e">
        <f>ASISTENCIA!#REF!</f>
        <v>#REF!</v>
      </c>
      <c r="S79" s="220"/>
      <c r="T79" s="129" t="e">
        <f>ASISTENCIA!#REF!</f>
        <v>#REF!</v>
      </c>
      <c r="U79" s="129"/>
      <c r="V79" s="220"/>
      <c r="W79" s="129"/>
      <c r="X79" s="129"/>
      <c r="Y79" s="220"/>
      <c r="Z79" s="129"/>
      <c r="AA79" s="220"/>
      <c r="AB79" s="324"/>
      <c r="AC79" s="325"/>
      <c r="AD79" s="325"/>
      <c r="AE79" s="325"/>
      <c r="AF79" s="325"/>
      <c r="AG79" s="325"/>
      <c r="AH79" s="325"/>
      <c r="AI79" s="325"/>
      <c r="AJ79" s="326"/>
      <c r="AK79" s="128" t="str">
        <f t="shared" si="3"/>
        <v/>
      </c>
      <c r="AL79" s="194"/>
    </row>
    <row r="80" spans="1:38" s="197" customFormat="1" ht="15.75" hidden="1" customHeight="1" x14ac:dyDescent="0.25">
      <c r="A80" s="163" t="e">
        <f>IF(+ASISTENCIA!#REF!="","",ASISTENCIA!#REF!)</f>
        <v>#REF!</v>
      </c>
      <c r="B80" s="12"/>
      <c r="C80" s="11"/>
      <c r="D80" s="133" t="e">
        <f>IF(+ASISTENCIA!#REF!="","",ASISTENCIA!#REF!)</f>
        <v>#REF!</v>
      </c>
      <c r="E80" s="128" t="e">
        <f>IF(+ASISTENCIA!#REF!="","",ASISTENCIA!#REF!)</f>
        <v>#REF!</v>
      </c>
      <c r="F80" s="136" t="e">
        <f>IF(+ASISTENCIA!#REF!="","",ASISTENCIA!#REF!)</f>
        <v>#REF!</v>
      </c>
      <c r="G80" s="136" t="e">
        <f>IF(+ASISTENCIA!#REF!="","",ASISTENCIA!#REF!)</f>
        <v>#REF!</v>
      </c>
      <c r="H80" s="129" t="e">
        <f>IF(+ASISTENCIA!#REF!="","",ASISTENCIA!#REF!)</f>
        <v>#REF!</v>
      </c>
      <c r="I80" s="217"/>
      <c r="J80" s="219" t="e">
        <f>ASISTENCIA!#REF!</f>
        <v>#REF!</v>
      </c>
      <c r="K80" s="217"/>
      <c r="L80" s="129" t="e">
        <f>ASISTENCIA!#REF!</f>
        <v>#REF!</v>
      </c>
      <c r="M80" s="129" t="e">
        <f>ASISTENCIA!#REF!</f>
        <v>#REF!</v>
      </c>
      <c r="N80" s="129" t="e">
        <f>ASISTENCIA!#REF!</f>
        <v>#REF!</v>
      </c>
      <c r="O80" s="217"/>
      <c r="P80" s="129" t="e">
        <f>ASISTENCIA!#REF!</f>
        <v>#REF!</v>
      </c>
      <c r="Q80" s="217"/>
      <c r="R80" s="129" t="e">
        <f>ASISTENCIA!#REF!</f>
        <v>#REF!</v>
      </c>
      <c r="S80" s="220"/>
      <c r="T80" s="129" t="e">
        <f>ASISTENCIA!#REF!</f>
        <v>#REF!</v>
      </c>
      <c r="U80" s="129"/>
      <c r="V80" s="220"/>
      <c r="W80" s="129"/>
      <c r="X80" s="129"/>
      <c r="Y80" s="220"/>
      <c r="Z80" s="129"/>
      <c r="AA80" s="220"/>
      <c r="AB80" s="324"/>
      <c r="AC80" s="325"/>
      <c r="AD80" s="325"/>
      <c r="AE80" s="325"/>
      <c r="AF80" s="325"/>
      <c r="AG80" s="325"/>
      <c r="AH80" s="325"/>
      <c r="AI80" s="325"/>
      <c r="AJ80" s="326"/>
      <c r="AK80" s="128" t="str">
        <f t="shared" si="3"/>
        <v/>
      </c>
      <c r="AL80" s="194"/>
    </row>
    <row r="81" spans="1:38" s="197" customFormat="1" ht="15.75" hidden="1" customHeight="1" x14ac:dyDescent="0.25">
      <c r="A81" s="163" t="e">
        <f>IF(+ASISTENCIA!#REF!="","",ASISTENCIA!#REF!)</f>
        <v>#REF!</v>
      </c>
      <c r="B81" s="12"/>
      <c r="C81" s="11"/>
      <c r="D81" s="133" t="e">
        <f>IF(+ASISTENCIA!#REF!="","",ASISTENCIA!#REF!)</f>
        <v>#REF!</v>
      </c>
      <c r="E81" s="128" t="e">
        <f>IF(+ASISTENCIA!#REF!="","",ASISTENCIA!#REF!)</f>
        <v>#REF!</v>
      </c>
      <c r="F81" s="136" t="e">
        <f>IF(+ASISTENCIA!#REF!="","",ASISTENCIA!#REF!)</f>
        <v>#REF!</v>
      </c>
      <c r="G81" s="136" t="e">
        <f>IF(+ASISTENCIA!#REF!="","",ASISTENCIA!#REF!)</f>
        <v>#REF!</v>
      </c>
      <c r="H81" s="129" t="e">
        <f>IF(+ASISTENCIA!#REF!="","",ASISTENCIA!#REF!)</f>
        <v>#REF!</v>
      </c>
      <c r="I81" s="217"/>
      <c r="J81" s="219" t="e">
        <f>ASISTENCIA!#REF!</f>
        <v>#REF!</v>
      </c>
      <c r="K81" s="217"/>
      <c r="L81" s="129" t="e">
        <f>ASISTENCIA!#REF!</f>
        <v>#REF!</v>
      </c>
      <c r="M81" s="129" t="e">
        <f>ASISTENCIA!#REF!</f>
        <v>#REF!</v>
      </c>
      <c r="N81" s="129" t="e">
        <f>ASISTENCIA!#REF!</f>
        <v>#REF!</v>
      </c>
      <c r="O81" s="217"/>
      <c r="P81" s="129" t="e">
        <f>ASISTENCIA!#REF!</f>
        <v>#REF!</v>
      </c>
      <c r="Q81" s="217"/>
      <c r="R81" s="129" t="e">
        <f>ASISTENCIA!#REF!</f>
        <v>#REF!</v>
      </c>
      <c r="S81" s="220"/>
      <c r="T81" s="129" t="e">
        <f>ASISTENCIA!#REF!</f>
        <v>#REF!</v>
      </c>
      <c r="U81" s="129"/>
      <c r="V81" s="220"/>
      <c r="W81" s="129"/>
      <c r="X81" s="129"/>
      <c r="Y81" s="220"/>
      <c r="Z81" s="129"/>
      <c r="AA81" s="220"/>
      <c r="AB81" s="324"/>
      <c r="AC81" s="325"/>
      <c r="AD81" s="325"/>
      <c r="AE81" s="325"/>
      <c r="AF81" s="325"/>
      <c r="AG81" s="325"/>
      <c r="AH81" s="325"/>
      <c r="AI81" s="325"/>
      <c r="AJ81" s="326"/>
      <c r="AK81" s="128" t="str">
        <f t="shared" si="3"/>
        <v/>
      </c>
      <c r="AL81" s="194"/>
    </row>
    <row r="82" spans="1:38" s="197" customFormat="1" ht="15.75" hidden="1" customHeight="1" x14ac:dyDescent="0.25">
      <c r="A82" s="163" t="e">
        <f>IF(+ASISTENCIA!#REF!="","",ASISTENCIA!#REF!)</f>
        <v>#REF!</v>
      </c>
      <c r="B82" s="12"/>
      <c r="C82" s="11"/>
      <c r="D82" s="133" t="e">
        <f>IF(+ASISTENCIA!#REF!="","",ASISTENCIA!#REF!)</f>
        <v>#REF!</v>
      </c>
      <c r="E82" s="128" t="e">
        <f>IF(+ASISTENCIA!#REF!="","",ASISTENCIA!#REF!)</f>
        <v>#REF!</v>
      </c>
      <c r="F82" s="136" t="e">
        <f>IF(+ASISTENCIA!#REF!="","",ASISTENCIA!#REF!)</f>
        <v>#REF!</v>
      </c>
      <c r="G82" s="136" t="e">
        <f>IF(+ASISTENCIA!#REF!="","",ASISTENCIA!#REF!)</f>
        <v>#REF!</v>
      </c>
      <c r="H82" s="129" t="e">
        <f>IF(+ASISTENCIA!#REF!="","",ASISTENCIA!#REF!)</f>
        <v>#REF!</v>
      </c>
      <c r="I82" s="217"/>
      <c r="J82" s="219" t="e">
        <f>ASISTENCIA!#REF!</f>
        <v>#REF!</v>
      </c>
      <c r="K82" s="217"/>
      <c r="L82" s="129" t="e">
        <f>ASISTENCIA!#REF!</f>
        <v>#REF!</v>
      </c>
      <c r="M82" s="129" t="e">
        <f>ASISTENCIA!#REF!</f>
        <v>#REF!</v>
      </c>
      <c r="N82" s="129" t="e">
        <f>ASISTENCIA!#REF!</f>
        <v>#REF!</v>
      </c>
      <c r="O82" s="217"/>
      <c r="P82" s="129" t="e">
        <f>ASISTENCIA!#REF!</f>
        <v>#REF!</v>
      </c>
      <c r="Q82" s="217"/>
      <c r="R82" s="129" t="e">
        <f>ASISTENCIA!#REF!</f>
        <v>#REF!</v>
      </c>
      <c r="S82" s="220"/>
      <c r="T82" s="129" t="e">
        <f>ASISTENCIA!#REF!</f>
        <v>#REF!</v>
      </c>
      <c r="U82" s="129"/>
      <c r="V82" s="220"/>
      <c r="W82" s="129"/>
      <c r="X82" s="129"/>
      <c r="Y82" s="220"/>
      <c r="Z82" s="129"/>
      <c r="AA82" s="220"/>
      <c r="AB82" s="324"/>
      <c r="AC82" s="325"/>
      <c r="AD82" s="325"/>
      <c r="AE82" s="325"/>
      <c r="AF82" s="325"/>
      <c r="AG82" s="325"/>
      <c r="AH82" s="325"/>
      <c r="AI82" s="325"/>
      <c r="AJ82" s="326"/>
      <c r="AK82" s="128" t="str">
        <f t="shared" si="3"/>
        <v/>
      </c>
      <c r="AL82" s="194"/>
    </row>
    <row r="83" spans="1:38" s="197" customFormat="1" ht="15.75" hidden="1" customHeight="1" x14ac:dyDescent="0.25">
      <c r="A83" s="163" t="e">
        <f>IF(+ASISTENCIA!#REF!="","",ASISTENCIA!#REF!)</f>
        <v>#REF!</v>
      </c>
      <c r="B83" s="12"/>
      <c r="C83" s="11"/>
      <c r="D83" s="133" t="e">
        <f>IF(+ASISTENCIA!#REF!="","",ASISTENCIA!#REF!)</f>
        <v>#REF!</v>
      </c>
      <c r="E83" s="128" t="e">
        <f>IF(+ASISTENCIA!#REF!="","",ASISTENCIA!#REF!)</f>
        <v>#REF!</v>
      </c>
      <c r="F83" s="136" t="e">
        <f>IF(+ASISTENCIA!#REF!="","",ASISTENCIA!#REF!)</f>
        <v>#REF!</v>
      </c>
      <c r="G83" s="136" t="e">
        <f>IF(+ASISTENCIA!#REF!="","",ASISTENCIA!#REF!)</f>
        <v>#REF!</v>
      </c>
      <c r="H83" s="129" t="e">
        <f>IF(+ASISTENCIA!#REF!="","",ASISTENCIA!#REF!)</f>
        <v>#REF!</v>
      </c>
      <c r="I83" s="217"/>
      <c r="J83" s="219" t="e">
        <f>ASISTENCIA!#REF!</f>
        <v>#REF!</v>
      </c>
      <c r="K83" s="217"/>
      <c r="L83" s="129" t="e">
        <f>ASISTENCIA!#REF!</f>
        <v>#REF!</v>
      </c>
      <c r="M83" s="129" t="e">
        <f>ASISTENCIA!#REF!</f>
        <v>#REF!</v>
      </c>
      <c r="N83" s="129" t="e">
        <f>ASISTENCIA!#REF!</f>
        <v>#REF!</v>
      </c>
      <c r="O83" s="217"/>
      <c r="P83" s="129" t="e">
        <f>ASISTENCIA!#REF!</f>
        <v>#REF!</v>
      </c>
      <c r="Q83" s="217"/>
      <c r="R83" s="129" t="e">
        <f>ASISTENCIA!#REF!</f>
        <v>#REF!</v>
      </c>
      <c r="S83" s="220"/>
      <c r="T83" s="129" t="e">
        <f>ASISTENCIA!#REF!</f>
        <v>#REF!</v>
      </c>
      <c r="U83" s="129"/>
      <c r="V83" s="220"/>
      <c r="W83" s="129"/>
      <c r="X83" s="129"/>
      <c r="Y83" s="220"/>
      <c r="Z83" s="129"/>
      <c r="AA83" s="220"/>
      <c r="AB83" s="324"/>
      <c r="AC83" s="325"/>
      <c r="AD83" s="325"/>
      <c r="AE83" s="325"/>
      <c r="AF83" s="325"/>
      <c r="AG83" s="325"/>
      <c r="AH83" s="325"/>
      <c r="AI83" s="325"/>
      <c r="AJ83" s="326"/>
      <c r="AK83" s="128" t="str">
        <f t="shared" si="3"/>
        <v/>
      </c>
      <c r="AL83" s="194"/>
    </row>
    <row r="84" spans="1:38" s="197" customFormat="1" ht="15.75" hidden="1" customHeight="1" x14ac:dyDescent="0.25">
      <c r="A84" s="163" t="e">
        <f>IF(+ASISTENCIA!#REF!="","",ASISTENCIA!#REF!)</f>
        <v>#REF!</v>
      </c>
      <c r="B84" s="12"/>
      <c r="C84" s="11"/>
      <c r="D84" s="133" t="e">
        <f>IF(+ASISTENCIA!#REF!="","",ASISTENCIA!#REF!)</f>
        <v>#REF!</v>
      </c>
      <c r="E84" s="128" t="e">
        <f>IF(+ASISTENCIA!#REF!="","",ASISTENCIA!#REF!)</f>
        <v>#REF!</v>
      </c>
      <c r="F84" s="136" t="e">
        <f>IF(+ASISTENCIA!#REF!="","",ASISTENCIA!#REF!)</f>
        <v>#REF!</v>
      </c>
      <c r="G84" s="136" t="e">
        <f>IF(+ASISTENCIA!#REF!="","",ASISTENCIA!#REF!)</f>
        <v>#REF!</v>
      </c>
      <c r="H84" s="129" t="e">
        <f>IF(+ASISTENCIA!#REF!="","",ASISTENCIA!#REF!)</f>
        <v>#REF!</v>
      </c>
      <c r="I84" s="217"/>
      <c r="J84" s="219" t="e">
        <f>ASISTENCIA!#REF!</f>
        <v>#REF!</v>
      </c>
      <c r="K84" s="217"/>
      <c r="L84" s="129" t="e">
        <f>ASISTENCIA!#REF!</f>
        <v>#REF!</v>
      </c>
      <c r="M84" s="129" t="e">
        <f>ASISTENCIA!#REF!</f>
        <v>#REF!</v>
      </c>
      <c r="N84" s="129" t="e">
        <f>ASISTENCIA!#REF!</f>
        <v>#REF!</v>
      </c>
      <c r="O84" s="217"/>
      <c r="P84" s="129" t="e">
        <f>ASISTENCIA!#REF!</f>
        <v>#REF!</v>
      </c>
      <c r="Q84" s="217"/>
      <c r="R84" s="129" t="e">
        <f>ASISTENCIA!#REF!</f>
        <v>#REF!</v>
      </c>
      <c r="S84" s="220"/>
      <c r="T84" s="129" t="e">
        <f>ASISTENCIA!#REF!</f>
        <v>#REF!</v>
      </c>
      <c r="U84" s="129"/>
      <c r="V84" s="220"/>
      <c r="W84" s="129"/>
      <c r="X84" s="129"/>
      <c r="Y84" s="220"/>
      <c r="Z84" s="129"/>
      <c r="AA84" s="220"/>
      <c r="AB84" s="324"/>
      <c r="AC84" s="325"/>
      <c r="AD84" s="325"/>
      <c r="AE84" s="325"/>
      <c r="AF84" s="325"/>
      <c r="AG84" s="325"/>
      <c r="AH84" s="325"/>
      <c r="AI84" s="325"/>
      <c r="AJ84" s="326"/>
      <c r="AK84" s="128" t="str">
        <f t="shared" si="3"/>
        <v/>
      </c>
      <c r="AL84" s="194"/>
    </row>
    <row r="85" spans="1:38" s="197" customFormat="1" ht="15.75" hidden="1" customHeight="1" x14ac:dyDescent="0.25">
      <c r="A85" s="163" t="e">
        <f>IF(+ASISTENCIA!#REF!="","",ASISTENCIA!#REF!)</f>
        <v>#REF!</v>
      </c>
      <c r="B85" s="12"/>
      <c r="C85" s="11"/>
      <c r="D85" s="133" t="e">
        <f>IF(+ASISTENCIA!#REF!="","",ASISTENCIA!#REF!)</f>
        <v>#REF!</v>
      </c>
      <c r="E85" s="128" t="e">
        <f>IF(+ASISTENCIA!#REF!="","",ASISTENCIA!#REF!)</f>
        <v>#REF!</v>
      </c>
      <c r="F85" s="136" t="e">
        <f>IF(+ASISTENCIA!#REF!="","",ASISTENCIA!#REF!)</f>
        <v>#REF!</v>
      </c>
      <c r="G85" s="136" t="e">
        <f>IF(+ASISTENCIA!#REF!="","",ASISTENCIA!#REF!)</f>
        <v>#REF!</v>
      </c>
      <c r="H85" s="129" t="e">
        <f>IF(+ASISTENCIA!#REF!="","",ASISTENCIA!#REF!)</f>
        <v>#REF!</v>
      </c>
      <c r="I85" s="217"/>
      <c r="J85" s="219" t="e">
        <f>ASISTENCIA!#REF!</f>
        <v>#REF!</v>
      </c>
      <c r="K85" s="217"/>
      <c r="L85" s="129" t="e">
        <f>ASISTENCIA!#REF!</f>
        <v>#REF!</v>
      </c>
      <c r="M85" s="129" t="e">
        <f>ASISTENCIA!#REF!</f>
        <v>#REF!</v>
      </c>
      <c r="N85" s="129" t="e">
        <f>ASISTENCIA!#REF!</f>
        <v>#REF!</v>
      </c>
      <c r="O85" s="217"/>
      <c r="P85" s="129" t="e">
        <f>ASISTENCIA!#REF!</f>
        <v>#REF!</v>
      </c>
      <c r="Q85" s="217"/>
      <c r="R85" s="129" t="e">
        <f>ASISTENCIA!#REF!</f>
        <v>#REF!</v>
      </c>
      <c r="S85" s="220"/>
      <c r="T85" s="129" t="e">
        <f>ASISTENCIA!#REF!</f>
        <v>#REF!</v>
      </c>
      <c r="U85" s="129"/>
      <c r="V85" s="220"/>
      <c r="W85" s="129"/>
      <c r="X85" s="129"/>
      <c r="Y85" s="220"/>
      <c r="Z85" s="129"/>
      <c r="AA85" s="220"/>
      <c r="AB85" s="324"/>
      <c r="AC85" s="325"/>
      <c r="AD85" s="325"/>
      <c r="AE85" s="325"/>
      <c r="AF85" s="325"/>
      <c r="AG85" s="325"/>
      <c r="AH85" s="325"/>
      <c r="AI85" s="325"/>
      <c r="AJ85" s="326"/>
      <c r="AK85" s="128" t="str">
        <f t="shared" si="3"/>
        <v/>
      </c>
      <c r="AL85" s="194"/>
    </row>
    <row r="86" spans="1:38" s="197" customFormat="1" ht="15.75" hidden="1" customHeight="1" x14ac:dyDescent="0.25">
      <c r="A86" s="163" t="e">
        <f>IF(+ASISTENCIA!#REF!="","",ASISTENCIA!#REF!)</f>
        <v>#REF!</v>
      </c>
      <c r="B86" s="12"/>
      <c r="C86" s="11"/>
      <c r="D86" s="133" t="e">
        <f>IF(+ASISTENCIA!#REF!="","",ASISTENCIA!#REF!)</f>
        <v>#REF!</v>
      </c>
      <c r="E86" s="128" t="e">
        <f>IF(+ASISTENCIA!#REF!="","",ASISTENCIA!#REF!)</f>
        <v>#REF!</v>
      </c>
      <c r="F86" s="136" t="e">
        <f>IF(+ASISTENCIA!#REF!="","",ASISTENCIA!#REF!)</f>
        <v>#REF!</v>
      </c>
      <c r="G86" s="136" t="e">
        <f>IF(+ASISTENCIA!#REF!="","",ASISTENCIA!#REF!)</f>
        <v>#REF!</v>
      </c>
      <c r="H86" s="129" t="e">
        <f>IF(+ASISTENCIA!#REF!="","",ASISTENCIA!#REF!)</f>
        <v>#REF!</v>
      </c>
      <c r="I86" s="217"/>
      <c r="J86" s="219" t="e">
        <f>ASISTENCIA!#REF!</f>
        <v>#REF!</v>
      </c>
      <c r="K86" s="217"/>
      <c r="L86" s="129" t="e">
        <f>ASISTENCIA!#REF!</f>
        <v>#REF!</v>
      </c>
      <c r="M86" s="129" t="e">
        <f>ASISTENCIA!#REF!</f>
        <v>#REF!</v>
      </c>
      <c r="N86" s="129" t="e">
        <f>ASISTENCIA!#REF!</f>
        <v>#REF!</v>
      </c>
      <c r="O86" s="217"/>
      <c r="P86" s="129" t="e">
        <f>ASISTENCIA!#REF!</f>
        <v>#REF!</v>
      </c>
      <c r="Q86" s="217"/>
      <c r="R86" s="129" t="e">
        <f>ASISTENCIA!#REF!</f>
        <v>#REF!</v>
      </c>
      <c r="S86" s="220"/>
      <c r="T86" s="129" t="e">
        <f>ASISTENCIA!#REF!</f>
        <v>#REF!</v>
      </c>
      <c r="U86" s="129"/>
      <c r="V86" s="220"/>
      <c r="W86" s="129"/>
      <c r="X86" s="129"/>
      <c r="Y86" s="220"/>
      <c r="Z86" s="129"/>
      <c r="AA86" s="220"/>
      <c r="AB86" s="324"/>
      <c r="AC86" s="325"/>
      <c r="AD86" s="325"/>
      <c r="AE86" s="325"/>
      <c r="AF86" s="325"/>
      <c r="AG86" s="325"/>
      <c r="AH86" s="325"/>
      <c r="AI86" s="325"/>
      <c r="AJ86" s="326"/>
      <c r="AK86" s="128" t="str">
        <f t="shared" si="3"/>
        <v/>
      </c>
      <c r="AL86" s="194"/>
    </row>
    <row r="87" spans="1:38" s="197" customFormat="1" ht="15.75" hidden="1" customHeight="1" x14ac:dyDescent="0.25">
      <c r="A87" s="163" t="e">
        <f>IF(+ASISTENCIA!#REF!="","",ASISTENCIA!#REF!)</f>
        <v>#REF!</v>
      </c>
      <c r="B87" s="12"/>
      <c r="C87" s="11"/>
      <c r="D87" s="133" t="e">
        <f>IF(+ASISTENCIA!#REF!="","",ASISTENCIA!#REF!)</f>
        <v>#REF!</v>
      </c>
      <c r="E87" s="128" t="e">
        <f>IF(+ASISTENCIA!#REF!="","",ASISTENCIA!#REF!)</f>
        <v>#REF!</v>
      </c>
      <c r="F87" s="136" t="e">
        <f>IF(+ASISTENCIA!#REF!="","",ASISTENCIA!#REF!)</f>
        <v>#REF!</v>
      </c>
      <c r="G87" s="136" t="e">
        <f>IF(+ASISTENCIA!#REF!="","",ASISTENCIA!#REF!)</f>
        <v>#REF!</v>
      </c>
      <c r="H87" s="129" t="e">
        <f>IF(+ASISTENCIA!#REF!="","",ASISTENCIA!#REF!)</f>
        <v>#REF!</v>
      </c>
      <c r="I87" s="217"/>
      <c r="J87" s="219" t="e">
        <f>ASISTENCIA!#REF!</f>
        <v>#REF!</v>
      </c>
      <c r="K87" s="217"/>
      <c r="L87" s="129" t="e">
        <f>ASISTENCIA!#REF!</f>
        <v>#REF!</v>
      </c>
      <c r="M87" s="129" t="e">
        <f>ASISTENCIA!#REF!</f>
        <v>#REF!</v>
      </c>
      <c r="N87" s="129" t="e">
        <f>ASISTENCIA!#REF!</f>
        <v>#REF!</v>
      </c>
      <c r="O87" s="217"/>
      <c r="P87" s="129" t="e">
        <f>ASISTENCIA!#REF!</f>
        <v>#REF!</v>
      </c>
      <c r="Q87" s="217"/>
      <c r="R87" s="129" t="e">
        <f>ASISTENCIA!#REF!</f>
        <v>#REF!</v>
      </c>
      <c r="S87" s="220"/>
      <c r="T87" s="129" t="e">
        <f>ASISTENCIA!#REF!</f>
        <v>#REF!</v>
      </c>
      <c r="U87" s="129"/>
      <c r="V87" s="220"/>
      <c r="W87" s="129"/>
      <c r="X87" s="129"/>
      <c r="Y87" s="220"/>
      <c r="Z87" s="129"/>
      <c r="AA87" s="220"/>
      <c r="AB87" s="324"/>
      <c r="AC87" s="325"/>
      <c r="AD87" s="325"/>
      <c r="AE87" s="325"/>
      <c r="AF87" s="325"/>
      <c r="AG87" s="325"/>
      <c r="AH87" s="325"/>
      <c r="AI87" s="325"/>
      <c r="AJ87" s="326"/>
      <c r="AK87" s="128" t="str">
        <f t="shared" si="3"/>
        <v/>
      </c>
      <c r="AL87" s="194"/>
    </row>
    <row r="88" spans="1:38" s="197" customFormat="1" ht="15.75" hidden="1" customHeight="1" x14ac:dyDescent="0.25">
      <c r="A88" s="163" t="e">
        <f>IF(+ASISTENCIA!#REF!="","",ASISTENCIA!#REF!)</f>
        <v>#REF!</v>
      </c>
      <c r="B88" s="12"/>
      <c r="C88" s="11"/>
      <c r="D88" s="133" t="e">
        <f>IF(+ASISTENCIA!#REF!="","",ASISTENCIA!#REF!)</f>
        <v>#REF!</v>
      </c>
      <c r="E88" s="128" t="e">
        <f>IF(+ASISTENCIA!#REF!="","",ASISTENCIA!#REF!)</f>
        <v>#REF!</v>
      </c>
      <c r="F88" s="136" t="e">
        <f>IF(+ASISTENCIA!#REF!="","",ASISTENCIA!#REF!)</f>
        <v>#REF!</v>
      </c>
      <c r="G88" s="136" t="e">
        <f>IF(+ASISTENCIA!#REF!="","",ASISTENCIA!#REF!)</f>
        <v>#REF!</v>
      </c>
      <c r="H88" s="129" t="e">
        <f>IF(+ASISTENCIA!#REF!="","",ASISTENCIA!#REF!)</f>
        <v>#REF!</v>
      </c>
      <c r="I88" s="217"/>
      <c r="J88" s="219" t="e">
        <f>ASISTENCIA!#REF!</f>
        <v>#REF!</v>
      </c>
      <c r="K88" s="217"/>
      <c r="L88" s="129" t="e">
        <f>ASISTENCIA!#REF!</f>
        <v>#REF!</v>
      </c>
      <c r="M88" s="129" t="e">
        <f>ASISTENCIA!#REF!</f>
        <v>#REF!</v>
      </c>
      <c r="N88" s="129" t="e">
        <f>ASISTENCIA!#REF!</f>
        <v>#REF!</v>
      </c>
      <c r="O88" s="217"/>
      <c r="P88" s="129" t="e">
        <f>ASISTENCIA!#REF!</f>
        <v>#REF!</v>
      </c>
      <c r="Q88" s="217"/>
      <c r="R88" s="129" t="e">
        <f>ASISTENCIA!#REF!</f>
        <v>#REF!</v>
      </c>
      <c r="S88" s="220"/>
      <c r="T88" s="129" t="e">
        <f>ASISTENCIA!#REF!</f>
        <v>#REF!</v>
      </c>
      <c r="U88" s="129"/>
      <c r="V88" s="220"/>
      <c r="W88" s="129"/>
      <c r="X88" s="129"/>
      <c r="Y88" s="220"/>
      <c r="Z88" s="129"/>
      <c r="AA88" s="220"/>
      <c r="AB88" s="324"/>
      <c r="AC88" s="325"/>
      <c r="AD88" s="325"/>
      <c r="AE88" s="325"/>
      <c r="AF88" s="325"/>
      <c r="AG88" s="325"/>
      <c r="AH88" s="325"/>
      <c r="AI88" s="325"/>
      <c r="AJ88" s="326"/>
      <c r="AK88" s="128" t="str">
        <f t="shared" si="3"/>
        <v/>
      </c>
      <c r="AL88" s="194"/>
    </row>
    <row r="89" spans="1:38" s="197" customFormat="1" ht="15.75" hidden="1" customHeight="1" x14ac:dyDescent="0.25">
      <c r="A89" s="163" t="e">
        <f>IF(+ASISTENCIA!#REF!="","",ASISTENCIA!#REF!)</f>
        <v>#REF!</v>
      </c>
      <c r="B89" s="12"/>
      <c r="C89" s="11"/>
      <c r="D89" s="133" t="e">
        <f>IF(+ASISTENCIA!#REF!="","",ASISTENCIA!#REF!)</f>
        <v>#REF!</v>
      </c>
      <c r="E89" s="128" t="e">
        <f>IF(+ASISTENCIA!#REF!="","",ASISTENCIA!#REF!)</f>
        <v>#REF!</v>
      </c>
      <c r="F89" s="136" t="e">
        <f>IF(+ASISTENCIA!#REF!="","",ASISTENCIA!#REF!)</f>
        <v>#REF!</v>
      </c>
      <c r="G89" s="136" t="e">
        <f>IF(+ASISTENCIA!#REF!="","",ASISTENCIA!#REF!)</f>
        <v>#REF!</v>
      </c>
      <c r="H89" s="129" t="e">
        <f>IF(+ASISTENCIA!#REF!="","",ASISTENCIA!#REF!)</f>
        <v>#REF!</v>
      </c>
      <c r="I89" s="217"/>
      <c r="J89" s="219" t="e">
        <f>ASISTENCIA!#REF!</f>
        <v>#REF!</v>
      </c>
      <c r="K89" s="217"/>
      <c r="L89" s="129" t="e">
        <f>ASISTENCIA!#REF!</f>
        <v>#REF!</v>
      </c>
      <c r="M89" s="129" t="e">
        <f>ASISTENCIA!#REF!</f>
        <v>#REF!</v>
      </c>
      <c r="N89" s="129" t="e">
        <f>ASISTENCIA!#REF!</f>
        <v>#REF!</v>
      </c>
      <c r="O89" s="217"/>
      <c r="P89" s="129" t="e">
        <f>ASISTENCIA!#REF!</f>
        <v>#REF!</v>
      </c>
      <c r="Q89" s="217"/>
      <c r="R89" s="129" t="e">
        <f>ASISTENCIA!#REF!</f>
        <v>#REF!</v>
      </c>
      <c r="S89" s="220"/>
      <c r="T89" s="129" t="e">
        <f>ASISTENCIA!#REF!</f>
        <v>#REF!</v>
      </c>
      <c r="U89" s="129"/>
      <c r="V89" s="220"/>
      <c r="W89" s="129"/>
      <c r="X89" s="129"/>
      <c r="Y89" s="220"/>
      <c r="Z89" s="129"/>
      <c r="AA89" s="220"/>
      <c r="AB89" s="324"/>
      <c r="AC89" s="325"/>
      <c r="AD89" s="325"/>
      <c r="AE89" s="325"/>
      <c r="AF89" s="325"/>
      <c r="AG89" s="325"/>
      <c r="AH89" s="325"/>
      <c r="AI89" s="325"/>
      <c r="AJ89" s="326"/>
      <c r="AK89" s="128" t="str">
        <f t="shared" si="3"/>
        <v/>
      </c>
      <c r="AL89" s="194"/>
    </row>
    <row r="90" spans="1:38" s="197" customFormat="1" ht="15.75" hidden="1" customHeight="1" x14ac:dyDescent="0.25">
      <c r="A90" s="163" t="e">
        <f>IF(+ASISTENCIA!#REF!="","",ASISTENCIA!#REF!)</f>
        <v>#REF!</v>
      </c>
      <c r="B90" s="12"/>
      <c r="C90" s="11"/>
      <c r="D90" s="133" t="e">
        <f>IF(+ASISTENCIA!#REF!="","",ASISTENCIA!#REF!)</f>
        <v>#REF!</v>
      </c>
      <c r="E90" s="128" t="e">
        <f>IF(+ASISTENCIA!#REF!="","",ASISTENCIA!#REF!)</f>
        <v>#REF!</v>
      </c>
      <c r="F90" s="136" t="e">
        <f>IF(+ASISTENCIA!#REF!="","",ASISTENCIA!#REF!)</f>
        <v>#REF!</v>
      </c>
      <c r="G90" s="136" t="e">
        <f>IF(+ASISTENCIA!#REF!="","",ASISTENCIA!#REF!)</f>
        <v>#REF!</v>
      </c>
      <c r="H90" s="129" t="e">
        <f>IF(+ASISTENCIA!#REF!="","",ASISTENCIA!#REF!)</f>
        <v>#REF!</v>
      </c>
      <c r="I90" s="217"/>
      <c r="J90" s="219" t="e">
        <f>ASISTENCIA!#REF!</f>
        <v>#REF!</v>
      </c>
      <c r="K90" s="217"/>
      <c r="L90" s="129" t="e">
        <f>ASISTENCIA!#REF!</f>
        <v>#REF!</v>
      </c>
      <c r="M90" s="129" t="e">
        <f>ASISTENCIA!#REF!</f>
        <v>#REF!</v>
      </c>
      <c r="N90" s="129" t="e">
        <f>ASISTENCIA!#REF!</f>
        <v>#REF!</v>
      </c>
      <c r="O90" s="217"/>
      <c r="P90" s="129" t="e">
        <f>ASISTENCIA!#REF!</f>
        <v>#REF!</v>
      </c>
      <c r="Q90" s="217"/>
      <c r="R90" s="129" t="e">
        <f>ASISTENCIA!#REF!</f>
        <v>#REF!</v>
      </c>
      <c r="S90" s="220"/>
      <c r="T90" s="129" t="e">
        <f>ASISTENCIA!#REF!</f>
        <v>#REF!</v>
      </c>
      <c r="U90" s="129"/>
      <c r="V90" s="220"/>
      <c r="W90" s="129"/>
      <c r="X90" s="129"/>
      <c r="Y90" s="220"/>
      <c r="Z90" s="129"/>
      <c r="AA90" s="220"/>
      <c r="AB90" s="324"/>
      <c r="AC90" s="325"/>
      <c r="AD90" s="325"/>
      <c r="AE90" s="325"/>
      <c r="AF90" s="325"/>
      <c r="AG90" s="325"/>
      <c r="AH90" s="325"/>
      <c r="AI90" s="325"/>
      <c r="AJ90" s="326"/>
      <c r="AK90" s="128" t="str">
        <f t="shared" si="3"/>
        <v/>
      </c>
      <c r="AL90" s="194"/>
    </row>
    <row r="91" spans="1:38" s="197" customFormat="1" ht="15.75" hidden="1" customHeight="1" x14ac:dyDescent="0.25">
      <c r="A91" s="163" t="e">
        <f>IF(+ASISTENCIA!#REF!="","",ASISTENCIA!#REF!)</f>
        <v>#REF!</v>
      </c>
      <c r="B91" s="12"/>
      <c r="C91" s="11"/>
      <c r="D91" s="133" t="e">
        <f>IF(+ASISTENCIA!#REF!="","",ASISTENCIA!#REF!)</f>
        <v>#REF!</v>
      </c>
      <c r="E91" s="128" t="e">
        <f>IF(+ASISTENCIA!#REF!="","",ASISTENCIA!#REF!)</f>
        <v>#REF!</v>
      </c>
      <c r="F91" s="136" t="e">
        <f>IF(+ASISTENCIA!#REF!="","",ASISTENCIA!#REF!)</f>
        <v>#REF!</v>
      </c>
      <c r="G91" s="136" t="e">
        <f>IF(+ASISTENCIA!#REF!="","",ASISTENCIA!#REF!)</f>
        <v>#REF!</v>
      </c>
      <c r="H91" s="129" t="e">
        <f>IF(+ASISTENCIA!#REF!="","",ASISTENCIA!#REF!)</f>
        <v>#REF!</v>
      </c>
      <c r="I91" s="217"/>
      <c r="J91" s="219" t="e">
        <f>ASISTENCIA!#REF!</f>
        <v>#REF!</v>
      </c>
      <c r="K91" s="217"/>
      <c r="L91" s="129" t="e">
        <f>ASISTENCIA!#REF!</f>
        <v>#REF!</v>
      </c>
      <c r="M91" s="129" t="e">
        <f>ASISTENCIA!#REF!</f>
        <v>#REF!</v>
      </c>
      <c r="N91" s="129" t="e">
        <f>ASISTENCIA!#REF!</f>
        <v>#REF!</v>
      </c>
      <c r="O91" s="217"/>
      <c r="P91" s="129" t="e">
        <f>ASISTENCIA!#REF!</f>
        <v>#REF!</v>
      </c>
      <c r="Q91" s="217"/>
      <c r="R91" s="129" t="e">
        <f>ASISTENCIA!#REF!</f>
        <v>#REF!</v>
      </c>
      <c r="S91" s="220"/>
      <c r="T91" s="129" t="e">
        <f>ASISTENCIA!#REF!</f>
        <v>#REF!</v>
      </c>
      <c r="U91" s="129"/>
      <c r="V91" s="220"/>
      <c r="W91" s="129"/>
      <c r="X91" s="129"/>
      <c r="Y91" s="220"/>
      <c r="Z91" s="129"/>
      <c r="AA91" s="220"/>
      <c r="AB91" s="324"/>
      <c r="AC91" s="325"/>
      <c r="AD91" s="325"/>
      <c r="AE91" s="325"/>
      <c r="AF91" s="325"/>
      <c r="AG91" s="325"/>
      <c r="AH91" s="325"/>
      <c r="AI91" s="325"/>
      <c r="AJ91" s="326"/>
      <c r="AK91" s="128" t="str">
        <f t="shared" si="3"/>
        <v/>
      </c>
      <c r="AL91" s="194"/>
    </row>
    <row r="92" spans="1:38" s="197" customFormat="1" ht="15.75" hidden="1" customHeight="1" x14ac:dyDescent="0.25">
      <c r="A92" s="163" t="e">
        <f>IF(+ASISTENCIA!#REF!="","",ASISTENCIA!#REF!)</f>
        <v>#REF!</v>
      </c>
      <c r="B92" s="12"/>
      <c r="C92" s="11"/>
      <c r="D92" s="133" t="e">
        <f>IF(+ASISTENCIA!#REF!="","",ASISTENCIA!#REF!)</f>
        <v>#REF!</v>
      </c>
      <c r="E92" s="128" t="e">
        <f>IF(+ASISTENCIA!#REF!="","",ASISTENCIA!#REF!)</f>
        <v>#REF!</v>
      </c>
      <c r="F92" s="136" t="e">
        <f>IF(+ASISTENCIA!#REF!="","",ASISTENCIA!#REF!)</f>
        <v>#REF!</v>
      </c>
      <c r="G92" s="136" t="e">
        <f>IF(+ASISTENCIA!#REF!="","",ASISTENCIA!#REF!)</f>
        <v>#REF!</v>
      </c>
      <c r="H92" s="129" t="e">
        <f>IF(+ASISTENCIA!#REF!="","",ASISTENCIA!#REF!)</f>
        <v>#REF!</v>
      </c>
      <c r="I92" s="217"/>
      <c r="J92" s="219" t="e">
        <f>ASISTENCIA!#REF!</f>
        <v>#REF!</v>
      </c>
      <c r="K92" s="217"/>
      <c r="L92" s="129" t="e">
        <f>ASISTENCIA!#REF!</f>
        <v>#REF!</v>
      </c>
      <c r="M92" s="129" t="e">
        <f>ASISTENCIA!#REF!</f>
        <v>#REF!</v>
      </c>
      <c r="N92" s="129" t="e">
        <f>ASISTENCIA!#REF!</f>
        <v>#REF!</v>
      </c>
      <c r="O92" s="217"/>
      <c r="P92" s="129" t="e">
        <f>ASISTENCIA!#REF!</f>
        <v>#REF!</v>
      </c>
      <c r="Q92" s="217"/>
      <c r="R92" s="129" t="e">
        <f>ASISTENCIA!#REF!</f>
        <v>#REF!</v>
      </c>
      <c r="S92" s="220"/>
      <c r="T92" s="129" t="e">
        <f>ASISTENCIA!#REF!</f>
        <v>#REF!</v>
      </c>
      <c r="U92" s="129"/>
      <c r="V92" s="220"/>
      <c r="W92" s="129"/>
      <c r="X92" s="129"/>
      <c r="Y92" s="220"/>
      <c r="Z92" s="129"/>
      <c r="AA92" s="220"/>
      <c r="AB92" s="324"/>
      <c r="AC92" s="325"/>
      <c r="AD92" s="325"/>
      <c r="AE92" s="325"/>
      <c r="AF92" s="325"/>
      <c r="AG92" s="325"/>
      <c r="AH92" s="325"/>
      <c r="AI92" s="325"/>
      <c r="AJ92" s="326"/>
      <c r="AK92" s="128" t="str">
        <f t="shared" si="3"/>
        <v/>
      </c>
      <c r="AL92" s="194"/>
    </row>
    <row r="93" spans="1:38" s="197" customFormat="1" ht="15.75" hidden="1" customHeight="1" x14ac:dyDescent="0.25">
      <c r="A93" s="163" t="e">
        <f>IF(+ASISTENCIA!#REF!="","",ASISTENCIA!#REF!)</f>
        <v>#REF!</v>
      </c>
      <c r="B93" s="12"/>
      <c r="C93" s="11"/>
      <c r="D93" s="133" t="e">
        <f>IF(+ASISTENCIA!#REF!="","",ASISTENCIA!#REF!)</f>
        <v>#REF!</v>
      </c>
      <c r="E93" s="128" t="e">
        <f>IF(+ASISTENCIA!#REF!="","",ASISTENCIA!#REF!)</f>
        <v>#REF!</v>
      </c>
      <c r="F93" s="136" t="e">
        <f>IF(+ASISTENCIA!#REF!="","",ASISTENCIA!#REF!)</f>
        <v>#REF!</v>
      </c>
      <c r="G93" s="136" t="e">
        <f>IF(+ASISTENCIA!#REF!="","",ASISTENCIA!#REF!)</f>
        <v>#REF!</v>
      </c>
      <c r="H93" s="129" t="e">
        <f>IF(+ASISTENCIA!#REF!="","",ASISTENCIA!#REF!)</f>
        <v>#REF!</v>
      </c>
      <c r="I93" s="217"/>
      <c r="J93" s="219" t="e">
        <f>ASISTENCIA!#REF!</f>
        <v>#REF!</v>
      </c>
      <c r="K93" s="217"/>
      <c r="L93" s="129" t="e">
        <f>ASISTENCIA!#REF!</f>
        <v>#REF!</v>
      </c>
      <c r="M93" s="129" t="e">
        <f>ASISTENCIA!#REF!</f>
        <v>#REF!</v>
      </c>
      <c r="N93" s="129" t="e">
        <f>ASISTENCIA!#REF!</f>
        <v>#REF!</v>
      </c>
      <c r="O93" s="217"/>
      <c r="P93" s="129" t="e">
        <f>ASISTENCIA!#REF!</f>
        <v>#REF!</v>
      </c>
      <c r="Q93" s="217"/>
      <c r="R93" s="129" t="e">
        <f>ASISTENCIA!#REF!</f>
        <v>#REF!</v>
      </c>
      <c r="S93" s="220"/>
      <c r="T93" s="129" t="e">
        <f>ASISTENCIA!#REF!</f>
        <v>#REF!</v>
      </c>
      <c r="U93" s="129"/>
      <c r="V93" s="220"/>
      <c r="W93" s="129"/>
      <c r="X93" s="129"/>
      <c r="Y93" s="220"/>
      <c r="Z93" s="129"/>
      <c r="AA93" s="220"/>
      <c r="AB93" s="324"/>
      <c r="AC93" s="325"/>
      <c r="AD93" s="325"/>
      <c r="AE93" s="325"/>
      <c r="AF93" s="325"/>
      <c r="AG93" s="325"/>
      <c r="AH93" s="325"/>
      <c r="AI93" s="325"/>
      <c r="AJ93" s="326"/>
      <c r="AK93" s="128" t="str">
        <f t="shared" si="3"/>
        <v/>
      </c>
      <c r="AL93" s="194"/>
    </row>
    <row r="94" spans="1:38" s="197" customFormat="1" ht="15.75" hidden="1" customHeight="1" x14ac:dyDescent="0.25">
      <c r="A94" s="163" t="e">
        <f>IF(+ASISTENCIA!#REF!="","",ASISTENCIA!#REF!)</f>
        <v>#REF!</v>
      </c>
      <c r="B94" s="12"/>
      <c r="C94" s="11"/>
      <c r="D94" s="133" t="e">
        <f>IF(+ASISTENCIA!#REF!="","",ASISTENCIA!#REF!)</f>
        <v>#REF!</v>
      </c>
      <c r="E94" s="128" t="e">
        <f>IF(+ASISTENCIA!#REF!="","",ASISTENCIA!#REF!)</f>
        <v>#REF!</v>
      </c>
      <c r="F94" s="136" t="e">
        <f>IF(+ASISTENCIA!#REF!="","",ASISTENCIA!#REF!)</f>
        <v>#REF!</v>
      </c>
      <c r="G94" s="136" t="e">
        <f>IF(+ASISTENCIA!#REF!="","",ASISTENCIA!#REF!)</f>
        <v>#REF!</v>
      </c>
      <c r="H94" s="129" t="e">
        <f>IF(+ASISTENCIA!#REF!="","",ASISTENCIA!#REF!)</f>
        <v>#REF!</v>
      </c>
      <c r="I94" s="217"/>
      <c r="J94" s="219" t="e">
        <f>ASISTENCIA!#REF!</f>
        <v>#REF!</v>
      </c>
      <c r="K94" s="217"/>
      <c r="L94" s="129" t="e">
        <f>ASISTENCIA!#REF!</f>
        <v>#REF!</v>
      </c>
      <c r="M94" s="129" t="e">
        <f>ASISTENCIA!#REF!</f>
        <v>#REF!</v>
      </c>
      <c r="N94" s="129" t="e">
        <f>ASISTENCIA!#REF!</f>
        <v>#REF!</v>
      </c>
      <c r="O94" s="217"/>
      <c r="P94" s="129" t="e">
        <f>ASISTENCIA!#REF!</f>
        <v>#REF!</v>
      </c>
      <c r="Q94" s="217"/>
      <c r="R94" s="129" t="e">
        <f>ASISTENCIA!#REF!</f>
        <v>#REF!</v>
      </c>
      <c r="S94" s="220"/>
      <c r="T94" s="129" t="e">
        <f>ASISTENCIA!#REF!</f>
        <v>#REF!</v>
      </c>
      <c r="U94" s="129"/>
      <c r="V94" s="220"/>
      <c r="W94" s="129"/>
      <c r="X94" s="129"/>
      <c r="Y94" s="220"/>
      <c r="Z94" s="129"/>
      <c r="AA94" s="220"/>
      <c r="AB94" s="324"/>
      <c r="AC94" s="325"/>
      <c r="AD94" s="325"/>
      <c r="AE94" s="325"/>
      <c r="AF94" s="325"/>
      <c r="AG94" s="325"/>
      <c r="AH94" s="325"/>
      <c r="AI94" s="325"/>
      <c r="AJ94" s="326"/>
      <c r="AK94" s="128" t="str">
        <f t="shared" si="3"/>
        <v/>
      </c>
      <c r="AL94" s="194"/>
    </row>
    <row r="95" spans="1:38" s="197" customFormat="1" ht="15.75" hidden="1" customHeight="1" x14ac:dyDescent="0.25">
      <c r="A95" s="163" t="e">
        <f>IF(+ASISTENCIA!#REF!="","",ASISTENCIA!#REF!)</f>
        <v>#REF!</v>
      </c>
      <c r="B95" s="12"/>
      <c r="C95" s="11"/>
      <c r="D95" s="133" t="e">
        <f>IF(+ASISTENCIA!#REF!="","",ASISTENCIA!#REF!)</f>
        <v>#REF!</v>
      </c>
      <c r="E95" s="128" t="e">
        <f>IF(+ASISTENCIA!#REF!="","",ASISTENCIA!#REF!)</f>
        <v>#REF!</v>
      </c>
      <c r="F95" s="136" t="e">
        <f>IF(+ASISTENCIA!#REF!="","",ASISTENCIA!#REF!)</f>
        <v>#REF!</v>
      </c>
      <c r="G95" s="136" t="e">
        <f>IF(+ASISTENCIA!#REF!="","",ASISTENCIA!#REF!)</f>
        <v>#REF!</v>
      </c>
      <c r="H95" s="129" t="e">
        <f>IF(+ASISTENCIA!#REF!="","",ASISTENCIA!#REF!)</f>
        <v>#REF!</v>
      </c>
      <c r="I95" s="217"/>
      <c r="J95" s="219" t="e">
        <f>ASISTENCIA!#REF!</f>
        <v>#REF!</v>
      </c>
      <c r="K95" s="217"/>
      <c r="L95" s="129" t="e">
        <f>ASISTENCIA!#REF!</f>
        <v>#REF!</v>
      </c>
      <c r="M95" s="129" t="e">
        <f>ASISTENCIA!#REF!</f>
        <v>#REF!</v>
      </c>
      <c r="N95" s="129" t="e">
        <f>ASISTENCIA!#REF!</f>
        <v>#REF!</v>
      </c>
      <c r="O95" s="217"/>
      <c r="P95" s="129" t="e">
        <f>ASISTENCIA!#REF!</f>
        <v>#REF!</v>
      </c>
      <c r="Q95" s="217"/>
      <c r="R95" s="129" t="e">
        <f>ASISTENCIA!#REF!</f>
        <v>#REF!</v>
      </c>
      <c r="S95" s="220"/>
      <c r="T95" s="129" t="e">
        <f>ASISTENCIA!#REF!</f>
        <v>#REF!</v>
      </c>
      <c r="U95" s="129"/>
      <c r="V95" s="220"/>
      <c r="W95" s="129"/>
      <c r="X95" s="129"/>
      <c r="Y95" s="220"/>
      <c r="Z95" s="129"/>
      <c r="AA95" s="220"/>
      <c r="AB95" s="324"/>
      <c r="AC95" s="325"/>
      <c r="AD95" s="325"/>
      <c r="AE95" s="325"/>
      <c r="AF95" s="325"/>
      <c r="AG95" s="325"/>
      <c r="AH95" s="325"/>
      <c r="AI95" s="325"/>
      <c r="AJ95" s="326"/>
      <c r="AK95" s="128" t="str">
        <f t="shared" si="3"/>
        <v/>
      </c>
      <c r="AL95" s="194"/>
    </row>
    <row r="96" spans="1:38" s="197" customFormat="1" ht="15.75" hidden="1" customHeight="1" x14ac:dyDescent="0.25">
      <c r="A96" s="163" t="e">
        <f>IF(+ASISTENCIA!#REF!="","",ASISTENCIA!#REF!)</f>
        <v>#REF!</v>
      </c>
      <c r="B96" s="12"/>
      <c r="C96" s="11"/>
      <c r="D96" s="133" t="e">
        <f>IF(+ASISTENCIA!#REF!="","",ASISTENCIA!#REF!)</f>
        <v>#REF!</v>
      </c>
      <c r="E96" s="128" t="e">
        <f>IF(+ASISTENCIA!#REF!="","",ASISTENCIA!#REF!)</f>
        <v>#REF!</v>
      </c>
      <c r="F96" s="136" t="e">
        <f>IF(+ASISTENCIA!#REF!="","",ASISTENCIA!#REF!)</f>
        <v>#REF!</v>
      </c>
      <c r="G96" s="136" t="e">
        <f>IF(+ASISTENCIA!#REF!="","",ASISTENCIA!#REF!)</f>
        <v>#REF!</v>
      </c>
      <c r="H96" s="129" t="e">
        <f>IF(+ASISTENCIA!#REF!="","",ASISTENCIA!#REF!)</f>
        <v>#REF!</v>
      </c>
      <c r="I96" s="217"/>
      <c r="J96" s="219" t="e">
        <f>ASISTENCIA!#REF!</f>
        <v>#REF!</v>
      </c>
      <c r="K96" s="217"/>
      <c r="L96" s="129" t="e">
        <f>ASISTENCIA!#REF!</f>
        <v>#REF!</v>
      </c>
      <c r="M96" s="129" t="e">
        <f>ASISTENCIA!#REF!</f>
        <v>#REF!</v>
      </c>
      <c r="N96" s="129" t="e">
        <f>ASISTENCIA!#REF!</f>
        <v>#REF!</v>
      </c>
      <c r="O96" s="217"/>
      <c r="P96" s="129" t="e">
        <f>ASISTENCIA!#REF!</f>
        <v>#REF!</v>
      </c>
      <c r="Q96" s="217"/>
      <c r="R96" s="129" t="e">
        <f>ASISTENCIA!#REF!</f>
        <v>#REF!</v>
      </c>
      <c r="S96" s="220"/>
      <c r="T96" s="129" t="e">
        <f>ASISTENCIA!#REF!</f>
        <v>#REF!</v>
      </c>
      <c r="U96" s="129"/>
      <c r="V96" s="220"/>
      <c r="W96" s="129"/>
      <c r="X96" s="129"/>
      <c r="Y96" s="220"/>
      <c r="Z96" s="129"/>
      <c r="AA96" s="220"/>
      <c r="AB96" s="324"/>
      <c r="AC96" s="325"/>
      <c r="AD96" s="325"/>
      <c r="AE96" s="325"/>
      <c r="AF96" s="325"/>
      <c r="AG96" s="325"/>
      <c r="AH96" s="325"/>
      <c r="AI96" s="325"/>
      <c r="AJ96" s="326"/>
      <c r="AK96" s="128" t="str">
        <f t="shared" si="3"/>
        <v/>
      </c>
      <c r="AL96" s="194"/>
    </row>
    <row r="97" spans="1:38" s="197" customFormat="1" ht="15.75" hidden="1" customHeight="1" x14ac:dyDescent="0.25">
      <c r="A97" s="163" t="e">
        <f>IF(+ASISTENCIA!#REF!="","",ASISTENCIA!#REF!)</f>
        <v>#REF!</v>
      </c>
      <c r="B97" s="12"/>
      <c r="C97" s="11"/>
      <c r="D97" s="133" t="e">
        <f>IF(+ASISTENCIA!#REF!="","",ASISTENCIA!#REF!)</f>
        <v>#REF!</v>
      </c>
      <c r="E97" s="128" t="e">
        <f>IF(+ASISTENCIA!#REF!="","",ASISTENCIA!#REF!)</f>
        <v>#REF!</v>
      </c>
      <c r="F97" s="136" t="e">
        <f>IF(+ASISTENCIA!#REF!="","",ASISTENCIA!#REF!)</f>
        <v>#REF!</v>
      </c>
      <c r="G97" s="136" t="e">
        <f>IF(+ASISTENCIA!#REF!="","",ASISTENCIA!#REF!)</f>
        <v>#REF!</v>
      </c>
      <c r="H97" s="129" t="e">
        <f>IF(+ASISTENCIA!#REF!="","",ASISTENCIA!#REF!)</f>
        <v>#REF!</v>
      </c>
      <c r="I97" s="217"/>
      <c r="J97" s="219" t="e">
        <f>ASISTENCIA!#REF!</f>
        <v>#REF!</v>
      </c>
      <c r="K97" s="217"/>
      <c r="L97" s="129" t="e">
        <f>ASISTENCIA!#REF!</f>
        <v>#REF!</v>
      </c>
      <c r="M97" s="129" t="e">
        <f>ASISTENCIA!#REF!</f>
        <v>#REF!</v>
      </c>
      <c r="N97" s="129" t="e">
        <f>ASISTENCIA!#REF!</f>
        <v>#REF!</v>
      </c>
      <c r="O97" s="217"/>
      <c r="P97" s="129" t="e">
        <f>ASISTENCIA!#REF!</f>
        <v>#REF!</v>
      </c>
      <c r="Q97" s="217"/>
      <c r="R97" s="129" t="e">
        <f>ASISTENCIA!#REF!</f>
        <v>#REF!</v>
      </c>
      <c r="S97" s="220"/>
      <c r="T97" s="129" t="e">
        <f>ASISTENCIA!#REF!</f>
        <v>#REF!</v>
      </c>
      <c r="U97" s="129"/>
      <c r="V97" s="220"/>
      <c r="W97" s="129"/>
      <c r="X97" s="129"/>
      <c r="Y97" s="220"/>
      <c r="Z97" s="129"/>
      <c r="AA97" s="220"/>
      <c r="AB97" s="324"/>
      <c r="AC97" s="325"/>
      <c r="AD97" s="325"/>
      <c r="AE97" s="325"/>
      <c r="AF97" s="325"/>
      <c r="AG97" s="325"/>
      <c r="AH97" s="325"/>
      <c r="AI97" s="325"/>
      <c r="AJ97" s="326"/>
      <c r="AK97" s="128" t="str">
        <f t="shared" si="3"/>
        <v/>
      </c>
      <c r="AL97" s="194"/>
    </row>
    <row r="98" spans="1:38" s="197" customFormat="1" ht="15.75" hidden="1" customHeight="1" x14ac:dyDescent="0.25">
      <c r="A98" s="163" t="e">
        <f>IF(+ASISTENCIA!#REF!="","",ASISTENCIA!#REF!)</f>
        <v>#REF!</v>
      </c>
      <c r="B98" s="12"/>
      <c r="C98" s="11"/>
      <c r="D98" s="133" t="e">
        <f>IF(+ASISTENCIA!#REF!="","",ASISTENCIA!#REF!)</f>
        <v>#REF!</v>
      </c>
      <c r="E98" s="128" t="e">
        <f>IF(+ASISTENCIA!#REF!="","",ASISTENCIA!#REF!)</f>
        <v>#REF!</v>
      </c>
      <c r="F98" s="136" t="e">
        <f>IF(+ASISTENCIA!#REF!="","",ASISTENCIA!#REF!)</f>
        <v>#REF!</v>
      </c>
      <c r="G98" s="136" t="e">
        <f>IF(+ASISTENCIA!#REF!="","",ASISTENCIA!#REF!)</f>
        <v>#REF!</v>
      </c>
      <c r="H98" s="129" t="e">
        <f>IF(+ASISTENCIA!#REF!="","",ASISTENCIA!#REF!)</f>
        <v>#REF!</v>
      </c>
      <c r="I98" s="217"/>
      <c r="J98" s="219" t="e">
        <f>ASISTENCIA!#REF!</f>
        <v>#REF!</v>
      </c>
      <c r="K98" s="217"/>
      <c r="L98" s="129" t="e">
        <f>ASISTENCIA!#REF!</f>
        <v>#REF!</v>
      </c>
      <c r="M98" s="129" t="e">
        <f>ASISTENCIA!#REF!</f>
        <v>#REF!</v>
      </c>
      <c r="N98" s="129" t="e">
        <f>ASISTENCIA!#REF!</f>
        <v>#REF!</v>
      </c>
      <c r="O98" s="217"/>
      <c r="P98" s="129" t="e">
        <f>ASISTENCIA!#REF!</f>
        <v>#REF!</v>
      </c>
      <c r="Q98" s="217"/>
      <c r="R98" s="129" t="e">
        <f>ASISTENCIA!#REF!</f>
        <v>#REF!</v>
      </c>
      <c r="S98" s="220"/>
      <c r="T98" s="129" t="e">
        <f>ASISTENCIA!#REF!</f>
        <v>#REF!</v>
      </c>
      <c r="U98" s="129"/>
      <c r="V98" s="220"/>
      <c r="W98" s="129"/>
      <c r="X98" s="129"/>
      <c r="Y98" s="220"/>
      <c r="Z98" s="129"/>
      <c r="AA98" s="220"/>
      <c r="AB98" s="324"/>
      <c r="AC98" s="325"/>
      <c r="AD98" s="325"/>
      <c r="AE98" s="325"/>
      <c r="AF98" s="325"/>
      <c r="AG98" s="325"/>
      <c r="AH98" s="325"/>
      <c r="AI98" s="325"/>
      <c r="AJ98" s="326"/>
      <c r="AK98" s="128" t="str">
        <f t="shared" si="3"/>
        <v/>
      </c>
      <c r="AL98" s="194"/>
    </row>
    <row r="99" spans="1:38" s="197" customFormat="1" ht="15.75" hidden="1" customHeight="1" x14ac:dyDescent="0.25">
      <c r="A99" s="163" t="e">
        <f>IF(+ASISTENCIA!#REF!="","",ASISTENCIA!#REF!)</f>
        <v>#REF!</v>
      </c>
      <c r="B99" s="12"/>
      <c r="C99" s="11"/>
      <c r="D99" s="133" t="e">
        <f>IF(+ASISTENCIA!#REF!="","",ASISTENCIA!#REF!)</f>
        <v>#REF!</v>
      </c>
      <c r="E99" s="128" t="e">
        <f>IF(+ASISTENCIA!#REF!="","",ASISTENCIA!#REF!)</f>
        <v>#REF!</v>
      </c>
      <c r="F99" s="136" t="e">
        <f>IF(+ASISTENCIA!#REF!="","",ASISTENCIA!#REF!)</f>
        <v>#REF!</v>
      </c>
      <c r="G99" s="136" t="e">
        <f>IF(+ASISTENCIA!#REF!="","",ASISTENCIA!#REF!)</f>
        <v>#REF!</v>
      </c>
      <c r="H99" s="129" t="e">
        <f>IF(+ASISTENCIA!#REF!="","",ASISTENCIA!#REF!)</f>
        <v>#REF!</v>
      </c>
      <c r="I99" s="217"/>
      <c r="J99" s="219" t="e">
        <f>ASISTENCIA!#REF!</f>
        <v>#REF!</v>
      </c>
      <c r="K99" s="217"/>
      <c r="L99" s="129" t="e">
        <f>ASISTENCIA!#REF!</f>
        <v>#REF!</v>
      </c>
      <c r="M99" s="129" t="e">
        <f>ASISTENCIA!#REF!</f>
        <v>#REF!</v>
      </c>
      <c r="N99" s="129" t="e">
        <f>ASISTENCIA!#REF!</f>
        <v>#REF!</v>
      </c>
      <c r="O99" s="217"/>
      <c r="P99" s="129" t="e">
        <f>ASISTENCIA!#REF!</f>
        <v>#REF!</v>
      </c>
      <c r="Q99" s="217"/>
      <c r="R99" s="129" t="e">
        <f>ASISTENCIA!#REF!</f>
        <v>#REF!</v>
      </c>
      <c r="S99" s="220"/>
      <c r="T99" s="129" t="e">
        <f>ASISTENCIA!#REF!</f>
        <v>#REF!</v>
      </c>
      <c r="U99" s="129"/>
      <c r="V99" s="220"/>
      <c r="W99" s="129"/>
      <c r="X99" s="129"/>
      <c r="Y99" s="220"/>
      <c r="Z99" s="129"/>
      <c r="AA99" s="220"/>
      <c r="AB99" s="324"/>
      <c r="AC99" s="325"/>
      <c r="AD99" s="325"/>
      <c r="AE99" s="325"/>
      <c r="AF99" s="325"/>
      <c r="AG99" s="325"/>
      <c r="AH99" s="325"/>
      <c r="AI99" s="325"/>
      <c r="AJ99" s="326"/>
      <c r="AK99" s="128" t="str">
        <f t="shared" si="3"/>
        <v/>
      </c>
      <c r="AL99" s="194"/>
    </row>
    <row r="100" spans="1:38" s="197" customFormat="1" ht="15.75" hidden="1" customHeight="1" x14ac:dyDescent="0.25">
      <c r="A100" s="163" t="e">
        <f>IF(+ASISTENCIA!#REF!="","",ASISTENCIA!#REF!)</f>
        <v>#REF!</v>
      </c>
      <c r="B100" s="12"/>
      <c r="C100" s="11"/>
      <c r="D100" s="133" t="e">
        <f>IF(+ASISTENCIA!#REF!="","",ASISTENCIA!#REF!)</f>
        <v>#REF!</v>
      </c>
      <c r="E100" s="128" t="e">
        <f>IF(+ASISTENCIA!#REF!="","",ASISTENCIA!#REF!)</f>
        <v>#REF!</v>
      </c>
      <c r="F100" s="136" t="e">
        <f>IF(+ASISTENCIA!#REF!="","",ASISTENCIA!#REF!)</f>
        <v>#REF!</v>
      </c>
      <c r="G100" s="136" t="e">
        <f>IF(+ASISTENCIA!#REF!="","",ASISTENCIA!#REF!)</f>
        <v>#REF!</v>
      </c>
      <c r="H100" s="129" t="e">
        <f>IF(+ASISTENCIA!#REF!="","",ASISTENCIA!#REF!)</f>
        <v>#REF!</v>
      </c>
      <c r="I100" s="217"/>
      <c r="J100" s="219" t="e">
        <f>ASISTENCIA!#REF!</f>
        <v>#REF!</v>
      </c>
      <c r="K100" s="217"/>
      <c r="L100" s="129" t="e">
        <f>ASISTENCIA!#REF!</f>
        <v>#REF!</v>
      </c>
      <c r="M100" s="129" t="e">
        <f>ASISTENCIA!#REF!</f>
        <v>#REF!</v>
      </c>
      <c r="N100" s="129" t="e">
        <f>ASISTENCIA!#REF!</f>
        <v>#REF!</v>
      </c>
      <c r="O100" s="217"/>
      <c r="P100" s="129" t="e">
        <f>ASISTENCIA!#REF!</f>
        <v>#REF!</v>
      </c>
      <c r="Q100" s="217"/>
      <c r="R100" s="129" t="e">
        <f>ASISTENCIA!#REF!</f>
        <v>#REF!</v>
      </c>
      <c r="S100" s="220"/>
      <c r="T100" s="129" t="e">
        <f>ASISTENCIA!#REF!</f>
        <v>#REF!</v>
      </c>
      <c r="U100" s="129"/>
      <c r="V100" s="220"/>
      <c r="W100" s="129"/>
      <c r="X100" s="129"/>
      <c r="Y100" s="220"/>
      <c r="Z100" s="129"/>
      <c r="AA100" s="220"/>
      <c r="AB100" s="324"/>
      <c r="AC100" s="325"/>
      <c r="AD100" s="325"/>
      <c r="AE100" s="325"/>
      <c r="AF100" s="325"/>
      <c r="AG100" s="325"/>
      <c r="AH100" s="325"/>
      <c r="AI100" s="325"/>
      <c r="AJ100" s="326"/>
      <c r="AK100" s="128" t="str">
        <f t="shared" si="3"/>
        <v/>
      </c>
      <c r="AL100" s="194"/>
    </row>
    <row r="101" spans="1:38" s="197" customFormat="1" ht="15.75" hidden="1" customHeight="1" x14ac:dyDescent="0.25">
      <c r="A101" s="163" t="e">
        <f>IF(+ASISTENCIA!#REF!="","",ASISTENCIA!#REF!)</f>
        <v>#REF!</v>
      </c>
      <c r="B101" s="12"/>
      <c r="C101" s="11"/>
      <c r="D101" s="133" t="e">
        <f>IF(+ASISTENCIA!#REF!="","",ASISTENCIA!#REF!)</f>
        <v>#REF!</v>
      </c>
      <c r="E101" s="128" t="e">
        <f>IF(+ASISTENCIA!#REF!="","",ASISTENCIA!#REF!)</f>
        <v>#REF!</v>
      </c>
      <c r="F101" s="136" t="e">
        <f>IF(+ASISTENCIA!#REF!="","",ASISTENCIA!#REF!)</f>
        <v>#REF!</v>
      </c>
      <c r="G101" s="136" t="e">
        <f>IF(+ASISTENCIA!#REF!="","",ASISTENCIA!#REF!)</f>
        <v>#REF!</v>
      </c>
      <c r="H101" s="129" t="e">
        <f>IF(+ASISTENCIA!#REF!="","",ASISTENCIA!#REF!)</f>
        <v>#REF!</v>
      </c>
      <c r="I101" s="217"/>
      <c r="J101" s="219" t="e">
        <f>ASISTENCIA!#REF!</f>
        <v>#REF!</v>
      </c>
      <c r="K101" s="217"/>
      <c r="L101" s="129" t="e">
        <f>ASISTENCIA!#REF!</f>
        <v>#REF!</v>
      </c>
      <c r="M101" s="129" t="e">
        <f>ASISTENCIA!#REF!</f>
        <v>#REF!</v>
      </c>
      <c r="N101" s="129" t="e">
        <f>ASISTENCIA!#REF!</f>
        <v>#REF!</v>
      </c>
      <c r="O101" s="217"/>
      <c r="P101" s="129" t="e">
        <f>ASISTENCIA!#REF!</f>
        <v>#REF!</v>
      </c>
      <c r="Q101" s="217"/>
      <c r="R101" s="129" t="e">
        <f>ASISTENCIA!#REF!</f>
        <v>#REF!</v>
      </c>
      <c r="S101" s="220"/>
      <c r="T101" s="129" t="e">
        <f>ASISTENCIA!#REF!</f>
        <v>#REF!</v>
      </c>
      <c r="U101" s="129"/>
      <c r="V101" s="220"/>
      <c r="W101" s="129"/>
      <c r="X101" s="129"/>
      <c r="Y101" s="220"/>
      <c r="Z101" s="129"/>
      <c r="AA101" s="220"/>
      <c r="AB101" s="324"/>
      <c r="AC101" s="325"/>
      <c r="AD101" s="325"/>
      <c r="AE101" s="325"/>
      <c r="AF101" s="325"/>
      <c r="AG101" s="325"/>
      <c r="AH101" s="325"/>
      <c r="AI101" s="325"/>
      <c r="AJ101" s="326"/>
      <c r="AK101" s="128" t="str">
        <f t="shared" si="3"/>
        <v/>
      </c>
      <c r="AL101" s="194"/>
    </row>
    <row r="102" spans="1:38" s="197" customFormat="1" ht="15.75" hidden="1" customHeight="1" x14ac:dyDescent="0.25">
      <c r="A102" s="163" t="e">
        <f>IF(+ASISTENCIA!#REF!="","",ASISTENCIA!#REF!)</f>
        <v>#REF!</v>
      </c>
      <c r="B102" s="12"/>
      <c r="C102" s="11"/>
      <c r="D102" s="133" t="e">
        <f>IF(+ASISTENCIA!#REF!="","",ASISTENCIA!#REF!)</f>
        <v>#REF!</v>
      </c>
      <c r="E102" s="128" t="e">
        <f>IF(+ASISTENCIA!#REF!="","",ASISTENCIA!#REF!)</f>
        <v>#REF!</v>
      </c>
      <c r="F102" s="136" t="e">
        <f>IF(+ASISTENCIA!#REF!="","",ASISTENCIA!#REF!)</f>
        <v>#REF!</v>
      </c>
      <c r="G102" s="136" t="e">
        <f>IF(+ASISTENCIA!#REF!="","",ASISTENCIA!#REF!)</f>
        <v>#REF!</v>
      </c>
      <c r="H102" s="129" t="e">
        <f>IF(+ASISTENCIA!#REF!="","",ASISTENCIA!#REF!)</f>
        <v>#REF!</v>
      </c>
      <c r="I102" s="217"/>
      <c r="J102" s="219" t="e">
        <f>ASISTENCIA!#REF!</f>
        <v>#REF!</v>
      </c>
      <c r="K102" s="217"/>
      <c r="L102" s="129" t="e">
        <f>ASISTENCIA!#REF!</f>
        <v>#REF!</v>
      </c>
      <c r="M102" s="129" t="e">
        <f>ASISTENCIA!#REF!</f>
        <v>#REF!</v>
      </c>
      <c r="N102" s="129" t="e">
        <f>ASISTENCIA!#REF!</f>
        <v>#REF!</v>
      </c>
      <c r="O102" s="217"/>
      <c r="P102" s="129" t="e">
        <f>ASISTENCIA!#REF!</f>
        <v>#REF!</v>
      </c>
      <c r="Q102" s="217"/>
      <c r="R102" s="129" t="e">
        <f>ASISTENCIA!#REF!</f>
        <v>#REF!</v>
      </c>
      <c r="S102" s="220"/>
      <c r="T102" s="129" t="e">
        <f>ASISTENCIA!#REF!</f>
        <v>#REF!</v>
      </c>
      <c r="U102" s="129"/>
      <c r="V102" s="220"/>
      <c r="W102" s="129"/>
      <c r="X102" s="129"/>
      <c r="Y102" s="220"/>
      <c r="Z102" s="129"/>
      <c r="AA102" s="220"/>
      <c r="AB102" s="324"/>
      <c r="AC102" s="325"/>
      <c r="AD102" s="325"/>
      <c r="AE102" s="325"/>
      <c r="AF102" s="325"/>
      <c r="AG102" s="325"/>
      <c r="AH102" s="325"/>
      <c r="AI102" s="325"/>
      <c r="AJ102" s="326"/>
      <c r="AK102" s="128" t="str">
        <f t="shared" si="3"/>
        <v/>
      </c>
      <c r="AL102" s="194"/>
    </row>
    <row r="103" spans="1:38" s="197" customFormat="1" ht="15.75" hidden="1" customHeight="1" x14ac:dyDescent="0.25">
      <c r="A103" s="163" t="e">
        <f>IF(+ASISTENCIA!#REF!="","",ASISTENCIA!#REF!)</f>
        <v>#REF!</v>
      </c>
      <c r="B103" s="12"/>
      <c r="C103" s="11"/>
      <c r="D103" s="133" t="e">
        <f>IF(+ASISTENCIA!#REF!="","",ASISTENCIA!#REF!)</f>
        <v>#REF!</v>
      </c>
      <c r="E103" s="128" t="e">
        <f>IF(+ASISTENCIA!#REF!="","",ASISTENCIA!#REF!)</f>
        <v>#REF!</v>
      </c>
      <c r="F103" s="136" t="e">
        <f>IF(+ASISTENCIA!#REF!="","",ASISTENCIA!#REF!)</f>
        <v>#REF!</v>
      </c>
      <c r="G103" s="136" t="e">
        <f>IF(+ASISTENCIA!#REF!="","",ASISTENCIA!#REF!)</f>
        <v>#REF!</v>
      </c>
      <c r="H103" s="129" t="e">
        <f>IF(+ASISTENCIA!#REF!="","",ASISTENCIA!#REF!)</f>
        <v>#REF!</v>
      </c>
      <c r="I103" s="217"/>
      <c r="J103" s="219" t="e">
        <f>ASISTENCIA!#REF!</f>
        <v>#REF!</v>
      </c>
      <c r="K103" s="217"/>
      <c r="L103" s="129" t="e">
        <f>ASISTENCIA!#REF!</f>
        <v>#REF!</v>
      </c>
      <c r="M103" s="129" t="e">
        <f>ASISTENCIA!#REF!</f>
        <v>#REF!</v>
      </c>
      <c r="N103" s="129" t="e">
        <f>ASISTENCIA!#REF!</f>
        <v>#REF!</v>
      </c>
      <c r="O103" s="217"/>
      <c r="P103" s="129" t="e">
        <f>ASISTENCIA!#REF!</f>
        <v>#REF!</v>
      </c>
      <c r="Q103" s="217"/>
      <c r="R103" s="129" t="e">
        <f>ASISTENCIA!#REF!</f>
        <v>#REF!</v>
      </c>
      <c r="S103" s="220"/>
      <c r="T103" s="129" t="e">
        <f>ASISTENCIA!#REF!</f>
        <v>#REF!</v>
      </c>
      <c r="U103" s="129"/>
      <c r="V103" s="220"/>
      <c r="W103" s="129"/>
      <c r="X103" s="129"/>
      <c r="Y103" s="220"/>
      <c r="Z103" s="129"/>
      <c r="AA103" s="220"/>
      <c r="AB103" s="324"/>
      <c r="AC103" s="325"/>
      <c r="AD103" s="325"/>
      <c r="AE103" s="325"/>
      <c r="AF103" s="325"/>
      <c r="AG103" s="325"/>
      <c r="AH103" s="325"/>
      <c r="AI103" s="325"/>
      <c r="AJ103" s="326"/>
      <c r="AK103" s="128" t="str">
        <f t="shared" si="3"/>
        <v/>
      </c>
      <c r="AL103" s="194"/>
    </row>
    <row r="104" spans="1:38" s="197" customFormat="1" ht="15.75" hidden="1" customHeight="1" x14ac:dyDescent="0.25">
      <c r="A104" s="163" t="e">
        <f>IF(+ASISTENCIA!#REF!="","",ASISTENCIA!#REF!)</f>
        <v>#REF!</v>
      </c>
      <c r="B104" s="12"/>
      <c r="C104" s="11"/>
      <c r="D104" s="133" t="e">
        <f>IF(+ASISTENCIA!#REF!="","",ASISTENCIA!#REF!)</f>
        <v>#REF!</v>
      </c>
      <c r="E104" s="128" t="e">
        <f>IF(+ASISTENCIA!#REF!="","",ASISTENCIA!#REF!)</f>
        <v>#REF!</v>
      </c>
      <c r="F104" s="136" t="e">
        <f>IF(+ASISTENCIA!#REF!="","",ASISTENCIA!#REF!)</f>
        <v>#REF!</v>
      </c>
      <c r="G104" s="136" t="e">
        <f>IF(+ASISTENCIA!#REF!="","",ASISTENCIA!#REF!)</f>
        <v>#REF!</v>
      </c>
      <c r="H104" s="129" t="e">
        <f>IF(+ASISTENCIA!#REF!="","",ASISTENCIA!#REF!)</f>
        <v>#REF!</v>
      </c>
      <c r="I104" s="217"/>
      <c r="J104" s="219" t="e">
        <f>ASISTENCIA!#REF!</f>
        <v>#REF!</v>
      </c>
      <c r="K104" s="217"/>
      <c r="L104" s="129" t="e">
        <f>ASISTENCIA!#REF!</f>
        <v>#REF!</v>
      </c>
      <c r="M104" s="129" t="e">
        <f>ASISTENCIA!#REF!</f>
        <v>#REF!</v>
      </c>
      <c r="N104" s="129" t="e">
        <f>ASISTENCIA!#REF!</f>
        <v>#REF!</v>
      </c>
      <c r="O104" s="217"/>
      <c r="P104" s="129" t="e">
        <f>ASISTENCIA!#REF!</f>
        <v>#REF!</v>
      </c>
      <c r="Q104" s="217"/>
      <c r="R104" s="129" t="e">
        <f>ASISTENCIA!#REF!</f>
        <v>#REF!</v>
      </c>
      <c r="S104" s="220"/>
      <c r="T104" s="129" t="e">
        <f>ASISTENCIA!#REF!</f>
        <v>#REF!</v>
      </c>
      <c r="U104" s="129"/>
      <c r="V104" s="220"/>
      <c r="W104" s="129"/>
      <c r="X104" s="129"/>
      <c r="Y104" s="220"/>
      <c r="Z104" s="129"/>
      <c r="AA104" s="220"/>
      <c r="AB104" s="324"/>
      <c r="AC104" s="325"/>
      <c r="AD104" s="325"/>
      <c r="AE104" s="325"/>
      <c r="AF104" s="325"/>
      <c r="AG104" s="325"/>
      <c r="AH104" s="325"/>
      <c r="AI104" s="325"/>
      <c r="AJ104" s="326"/>
      <c r="AK104" s="128" t="str">
        <f t="shared" si="3"/>
        <v/>
      </c>
      <c r="AL104" s="194"/>
    </row>
    <row r="105" spans="1:38" s="197" customFormat="1" ht="15.75" hidden="1" customHeight="1" x14ac:dyDescent="0.25">
      <c r="A105" s="163" t="e">
        <f>IF(+ASISTENCIA!#REF!="","",ASISTENCIA!#REF!)</f>
        <v>#REF!</v>
      </c>
      <c r="B105" s="12"/>
      <c r="C105" s="11"/>
      <c r="D105" s="133" t="e">
        <f>IF(+ASISTENCIA!#REF!="","",ASISTENCIA!#REF!)</f>
        <v>#REF!</v>
      </c>
      <c r="E105" s="128" t="e">
        <f>IF(+ASISTENCIA!#REF!="","",ASISTENCIA!#REF!)</f>
        <v>#REF!</v>
      </c>
      <c r="F105" s="136" t="e">
        <f>IF(+ASISTENCIA!#REF!="","",ASISTENCIA!#REF!)</f>
        <v>#REF!</v>
      </c>
      <c r="G105" s="136" t="e">
        <f>IF(+ASISTENCIA!#REF!="","",ASISTENCIA!#REF!)</f>
        <v>#REF!</v>
      </c>
      <c r="H105" s="129" t="e">
        <f>IF(+ASISTENCIA!#REF!="","",ASISTENCIA!#REF!)</f>
        <v>#REF!</v>
      </c>
      <c r="I105" s="217"/>
      <c r="J105" s="219" t="e">
        <f>ASISTENCIA!#REF!</f>
        <v>#REF!</v>
      </c>
      <c r="K105" s="217"/>
      <c r="L105" s="129" t="e">
        <f>ASISTENCIA!#REF!</f>
        <v>#REF!</v>
      </c>
      <c r="M105" s="129" t="e">
        <f>ASISTENCIA!#REF!</f>
        <v>#REF!</v>
      </c>
      <c r="N105" s="129" t="e">
        <f>ASISTENCIA!#REF!</f>
        <v>#REF!</v>
      </c>
      <c r="O105" s="217"/>
      <c r="P105" s="129" t="e">
        <f>ASISTENCIA!#REF!</f>
        <v>#REF!</v>
      </c>
      <c r="Q105" s="217"/>
      <c r="R105" s="129" t="e">
        <f>ASISTENCIA!#REF!</f>
        <v>#REF!</v>
      </c>
      <c r="S105" s="220"/>
      <c r="T105" s="129" t="e">
        <f>ASISTENCIA!#REF!</f>
        <v>#REF!</v>
      </c>
      <c r="U105" s="129"/>
      <c r="V105" s="220"/>
      <c r="W105" s="129"/>
      <c r="X105" s="129"/>
      <c r="Y105" s="220"/>
      <c r="Z105" s="129"/>
      <c r="AA105" s="220"/>
      <c r="AB105" s="324"/>
      <c r="AC105" s="325"/>
      <c r="AD105" s="325"/>
      <c r="AE105" s="325"/>
      <c r="AF105" s="325"/>
      <c r="AG105" s="325"/>
      <c r="AH105" s="325"/>
      <c r="AI105" s="325"/>
      <c r="AJ105" s="326"/>
      <c r="AK105" s="128" t="str">
        <f t="shared" si="3"/>
        <v/>
      </c>
      <c r="AL105" s="194"/>
    </row>
    <row r="106" spans="1:38" s="197" customFormat="1" ht="15.75" hidden="1" customHeight="1" x14ac:dyDescent="0.25">
      <c r="A106" s="163" t="e">
        <f>IF(+ASISTENCIA!#REF!="","",ASISTENCIA!#REF!)</f>
        <v>#REF!</v>
      </c>
      <c r="B106" s="12"/>
      <c r="C106" s="11"/>
      <c r="D106" s="133" t="e">
        <f>IF(+ASISTENCIA!#REF!="","",ASISTENCIA!#REF!)</f>
        <v>#REF!</v>
      </c>
      <c r="E106" s="128" t="e">
        <f>IF(+ASISTENCIA!#REF!="","",ASISTENCIA!#REF!)</f>
        <v>#REF!</v>
      </c>
      <c r="F106" s="136" t="e">
        <f>IF(+ASISTENCIA!#REF!="","",ASISTENCIA!#REF!)</f>
        <v>#REF!</v>
      </c>
      <c r="G106" s="136" t="e">
        <f>IF(+ASISTENCIA!#REF!="","",ASISTENCIA!#REF!)</f>
        <v>#REF!</v>
      </c>
      <c r="H106" s="129" t="e">
        <f>IF(+ASISTENCIA!#REF!="","",ASISTENCIA!#REF!)</f>
        <v>#REF!</v>
      </c>
      <c r="I106" s="217"/>
      <c r="J106" s="219" t="e">
        <f>ASISTENCIA!#REF!</f>
        <v>#REF!</v>
      </c>
      <c r="K106" s="217"/>
      <c r="L106" s="129" t="e">
        <f>ASISTENCIA!#REF!</f>
        <v>#REF!</v>
      </c>
      <c r="M106" s="129" t="e">
        <f>ASISTENCIA!#REF!</f>
        <v>#REF!</v>
      </c>
      <c r="N106" s="129" t="e">
        <f>ASISTENCIA!#REF!</f>
        <v>#REF!</v>
      </c>
      <c r="O106" s="217"/>
      <c r="P106" s="129" t="e">
        <f>ASISTENCIA!#REF!</f>
        <v>#REF!</v>
      </c>
      <c r="Q106" s="217"/>
      <c r="R106" s="129" t="e">
        <f>ASISTENCIA!#REF!</f>
        <v>#REF!</v>
      </c>
      <c r="S106" s="220"/>
      <c r="T106" s="129" t="e">
        <f>ASISTENCIA!#REF!</f>
        <v>#REF!</v>
      </c>
      <c r="U106" s="129"/>
      <c r="V106" s="220"/>
      <c r="W106" s="129"/>
      <c r="X106" s="129"/>
      <c r="Y106" s="220"/>
      <c r="Z106" s="129"/>
      <c r="AA106" s="220"/>
      <c r="AB106" s="324"/>
      <c r="AC106" s="325"/>
      <c r="AD106" s="325"/>
      <c r="AE106" s="325"/>
      <c r="AF106" s="325"/>
      <c r="AG106" s="325"/>
      <c r="AH106" s="325"/>
      <c r="AI106" s="325"/>
      <c r="AJ106" s="326"/>
      <c r="AK106" s="128" t="str">
        <f t="shared" si="3"/>
        <v/>
      </c>
      <c r="AL106" s="194"/>
    </row>
    <row r="107" spans="1:38" s="197" customFormat="1" ht="15.75" hidden="1" customHeight="1" x14ac:dyDescent="0.25">
      <c r="A107" s="163" t="e">
        <f>IF(+ASISTENCIA!#REF!="","",ASISTENCIA!#REF!)</f>
        <v>#REF!</v>
      </c>
      <c r="B107" s="12"/>
      <c r="C107" s="11"/>
      <c r="D107" s="133" t="e">
        <f>IF(+ASISTENCIA!#REF!="","",ASISTENCIA!#REF!)</f>
        <v>#REF!</v>
      </c>
      <c r="E107" s="128" t="e">
        <f>IF(+ASISTENCIA!#REF!="","",ASISTENCIA!#REF!)</f>
        <v>#REF!</v>
      </c>
      <c r="F107" s="136" t="e">
        <f>IF(+ASISTENCIA!#REF!="","",ASISTENCIA!#REF!)</f>
        <v>#REF!</v>
      </c>
      <c r="G107" s="136" t="e">
        <f>IF(+ASISTENCIA!#REF!="","",ASISTENCIA!#REF!)</f>
        <v>#REF!</v>
      </c>
      <c r="H107" s="129" t="e">
        <f>IF(+ASISTENCIA!#REF!="","",ASISTENCIA!#REF!)</f>
        <v>#REF!</v>
      </c>
      <c r="I107" s="217"/>
      <c r="J107" s="219" t="e">
        <f>ASISTENCIA!#REF!</f>
        <v>#REF!</v>
      </c>
      <c r="K107" s="217"/>
      <c r="L107" s="129" t="e">
        <f>ASISTENCIA!#REF!</f>
        <v>#REF!</v>
      </c>
      <c r="M107" s="129" t="e">
        <f>ASISTENCIA!#REF!</f>
        <v>#REF!</v>
      </c>
      <c r="N107" s="129" t="e">
        <f>ASISTENCIA!#REF!</f>
        <v>#REF!</v>
      </c>
      <c r="O107" s="217"/>
      <c r="P107" s="129" t="e">
        <f>ASISTENCIA!#REF!</f>
        <v>#REF!</v>
      </c>
      <c r="Q107" s="217"/>
      <c r="R107" s="129" t="e">
        <f>ASISTENCIA!#REF!</f>
        <v>#REF!</v>
      </c>
      <c r="S107" s="220"/>
      <c r="T107" s="129" t="e">
        <f>ASISTENCIA!#REF!</f>
        <v>#REF!</v>
      </c>
      <c r="U107" s="129"/>
      <c r="V107" s="220"/>
      <c r="W107" s="129"/>
      <c r="X107" s="129"/>
      <c r="Y107" s="220"/>
      <c r="Z107" s="129"/>
      <c r="AA107" s="220"/>
      <c r="AB107" s="324"/>
      <c r="AC107" s="325"/>
      <c r="AD107" s="325"/>
      <c r="AE107" s="325"/>
      <c r="AF107" s="325"/>
      <c r="AG107" s="325"/>
      <c r="AH107" s="325"/>
      <c r="AI107" s="325"/>
      <c r="AJ107" s="326"/>
      <c r="AK107" s="128" t="str">
        <f t="shared" si="3"/>
        <v/>
      </c>
      <c r="AL107" s="194"/>
    </row>
    <row r="108" spans="1:38" s="197" customFormat="1" ht="15.75" hidden="1" customHeight="1" x14ac:dyDescent="0.25">
      <c r="A108" s="163" t="e">
        <f>IF(+ASISTENCIA!#REF!="","",ASISTENCIA!#REF!)</f>
        <v>#REF!</v>
      </c>
      <c r="B108" s="12"/>
      <c r="C108" s="11"/>
      <c r="D108" s="133" t="e">
        <f>IF(+ASISTENCIA!#REF!="","",ASISTENCIA!#REF!)</f>
        <v>#REF!</v>
      </c>
      <c r="E108" s="128" t="e">
        <f>IF(+ASISTENCIA!#REF!="","",ASISTENCIA!#REF!)</f>
        <v>#REF!</v>
      </c>
      <c r="F108" s="136" t="e">
        <f>IF(+ASISTENCIA!#REF!="","",ASISTENCIA!#REF!)</f>
        <v>#REF!</v>
      </c>
      <c r="G108" s="136" t="e">
        <f>IF(+ASISTENCIA!#REF!="","",ASISTENCIA!#REF!)</f>
        <v>#REF!</v>
      </c>
      <c r="H108" s="129" t="e">
        <f>IF(+ASISTENCIA!#REF!="","",ASISTENCIA!#REF!)</f>
        <v>#REF!</v>
      </c>
      <c r="I108" s="217"/>
      <c r="J108" s="219" t="e">
        <f>ASISTENCIA!#REF!</f>
        <v>#REF!</v>
      </c>
      <c r="K108" s="217"/>
      <c r="L108" s="129" t="e">
        <f>ASISTENCIA!#REF!</f>
        <v>#REF!</v>
      </c>
      <c r="M108" s="129" t="e">
        <f>ASISTENCIA!#REF!</f>
        <v>#REF!</v>
      </c>
      <c r="N108" s="129" t="e">
        <f>ASISTENCIA!#REF!</f>
        <v>#REF!</v>
      </c>
      <c r="O108" s="217"/>
      <c r="P108" s="129" t="e">
        <f>ASISTENCIA!#REF!</f>
        <v>#REF!</v>
      </c>
      <c r="Q108" s="217"/>
      <c r="R108" s="129" t="e">
        <f>ASISTENCIA!#REF!</f>
        <v>#REF!</v>
      </c>
      <c r="S108" s="220"/>
      <c r="T108" s="129" t="e">
        <f>ASISTENCIA!#REF!</f>
        <v>#REF!</v>
      </c>
      <c r="U108" s="129"/>
      <c r="V108" s="220"/>
      <c r="W108" s="129"/>
      <c r="X108" s="129"/>
      <c r="Y108" s="220"/>
      <c r="Z108" s="129"/>
      <c r="AA108" s="220"/>
      <c r="AB108" s="324"/>
      <c r="AC108" s="325"/>
      <c r="AD108" s="325"/>
      <c r="AE108" s="325"/>
      <c r="AF108" s="325"/>
      <c r="AG108" s="325"/>
      <c r="AH108" s="325"/>
      <c r="AI108" s="325"/>
      <c r="AJ108" s="326"/>
      <c r="AK108" s="128" t="str">
        <f t="shared" si="3"/>
        <v/>
      </c>
      <c r="AL108" s="194"/>
    </row>
    <row r="109" spans="1:38" s="197" customFormat="1" ht="15.75" hidden="1" customHeight="1" x14ac:dyDescent="0.25">
      <c r="A109" s="163" t="e">
        <f>IF(+ASISTENCIA!#REF!="","",ASISTENCIA!#REF!)</f>
        <v>#REF!</v>
      </c>
      <c r="B109" s="12"/>
      <c r="C109" s="11"/>
      <c r="D109" s="133" t="e">
        <f>IF(+ASISTENCIA!#REF!="","",ASISTENCIA!#REF!)</f>
        <v>#REF!</v>
      </c>
      <c r="E109" s="128" t="e">
        <f>IF(+ASISTENCIA!#REF!="","",ASISTENCIA!#REF!)</f>
        <v>#REF!</v>
      </c>
      <c r="F109" s="136" t="e">
        <f>IF(+ASISTENCIA!#REF!="","",ASISTENCIA!#REF!)</f>
        <v>#REF!</v>
      </c>
      <c r="G109" s="136" t="e">
        <f>IF(+ASISTENCIA!#REF!="","",ASISTENCIA!#REF!)</f>
        <v>#REF!</v>
      </c>
      <c r="H109" s="129" t="e">
        <f>IF(+ASISTENCIA!#REF!="","",ASISTENCIA!#REF!)</f>
        <v>#REF!</v>
      </c>
      <c r="I109" s="217"/>
      <c r="J109" s="219" t="e">
        <f>ASISTENCIA!#REF!</f>
        <v>#REF!</v>
      </c>
      <c r="K109" s="217"/>
      <c r="L109" s="129" t="e">
        <f>ASISTENCIA!#REF!</f>
        <v>#REF!</v>
      </c>
      <c r="M109" s="129" t="e">
        <f>ASISTENCIA!#REF!</f>
        <v>#REF!</v>
      </c>
      <c r="N109" s="129" t="e">
        <f>ASISTENCIA!#REF!</f>
        <v>#REF!</v>
      </c>
      <c r="O109" s="217"/>
      <c r="P109" s="129" t="e">
        <f>ASISTENCIA!#REF!</f>
        <v>#REF!</v>
      </c>
      <c r="Q109" s="217"/>
      <c r="R109" s="129" t="e">
        <f>ASISTENCIA!#REF!</f>
        <v>#REF!</v>
      </c>
      <c r="S109" s="220"/>
      <c r="T109" s="129" t="e">
        <f>ASISTENCIA!#REF!</f>
        <v>#REF!</v>
      </c>
      <c r="U109" s="129"/>
      <c r="V109" s="220"/>
      <c r="W109" s="129"/>
      <c r="X109" s="129"/>
      <c r="Y109" s="220"/>
      <c r="Z109" s="129"/>
      <c r="AA109" s="220"/>
      <c r="AB109" s="324"/>
      <c r="AC109" s="325"/>
      <c r="AD109" s="325"/>
      <c r="AE109" s="325"/>
      <c r="AF109" s="325"/>
      <c r="AG109" s="325"/>
      <c r="AH109" s="325"/>
      <c r="AI109" s="325"/>
      <c r="AJ109" s="326"/>
      <c r="AK109" s="128" t="str">
        <f t="shared" ref="AK109:AK130" si="4">IF(OR(COUNTIF($I109:$AJ109,"X")&gt;0,COUNTIF($I109:$AJ109,"L")&gt;0),COUNTIF($I109:$AJ109,"X")+COUNTIF($I109:$AJ109,"L"),"")</f>
        <v/>
      </c>
      <c r="AL109" s="194"/>
    </row>
    <row r="110" spans="1:38" s="197" customFormat="1" ht="15.75" hidden="1" customHeight="1" x14ac:dyDescent="0.25">
      <c r="A110" s="163" t="e">
        <f>IF(+ASISTENCIA!#REF!="","",ASISTENCIA!#REF!)</f>
        <v>#REF!</v>
      </c>
      <c r="B110" s="12"/>
      <c r="C110" s="11"/>
      <c r="D110" s="133" t="e">
        <f>IF(+ASISTENCIA!#REF!="","",ASISTENCIA!#REF!)</f>
        <v>#REF!</v>
      </c>
      <c r="E110" s="128" t="e">
        <f>IF(+ASISTENCIA!#REF!="","",ASISTENCIA!#REF!)</f>
        <v>#REF!</v>
      </c>
      <c r="F110" s="136" t="e">
        <f>IF(+ASISTENCIA!#REF!="","",ASISTENCIA!#REF!)</f>
        <v>#REF!</v>
      </c>
      <c r="G110" s="136" t="e">
        <f>IF(+ASISTENCIA!#REF!="","",ASISTENCIA!#REF!)</f>
        <v>#REF!</v>
      </c>
      <c r="H110" s="129" t="e">
        <f>IF(+ASISTENCIA!#REF!="","",ASISTENCIA!#REF!)</f>
        <v>#REF!</v>
      </c>
      <c r="I110" s="217"/>
      <c r="J110" s="219" t="e">
        <f>ASISTENCIA!#REF!</f>
        <v>#REF!</v>
      </c>
      <c r="K110" s="217"/>
      <c r="L110" s="129" t="e">
        <f>ASISTENCIA!#REF!</f>
        <v>#REF!</v>
      </c>
      <c r="M110" s="129" t="e">
        <f>ASISTENCIA!#REF!</f>
        <v>#REF!</v>
      </c>
      <c r="N110" s="129" t="e">
        <f>ASISTENCIA!#REF!</f>
        <v>#REF!</v>
      </c>
      <c r="O110" s="217"/>
      <c r="P110" s="129" t="e">
        <f>ASISTENCIA!#REF!</f>
        <v>#REF!</v>
      </c>
      <c r="Q110" s="217"/>
      <c r="R110" s="129" t="e">
        <f>ASISTENCIA!#REF!</f>
        <v>#REF!</v>
      </c>
      <c r="S110" s="220"/>
      <c r="T110" s="129" t="e">
        <f>ASISTENCIA!#REF!</f>
        <v>#REF!</v>
      </c>
      <c r="U110" s="129"/>
      <c r="V110" s="220"/>
      <c r="W110" s="129"/>
      <c r="X110" s="129"/>
      <c r="Y110" s="220"/>
      <c r="Z110" s="129"/>
      <c r="AA110" s="220"/>
      <c r="AB110" s="324"/>
      <c r="AC110" s="325"/>
      <c r="AD110" s="325"/>
      <c r="AE110" s="325"/>
      <c r="AF110" s="325"/>
      <c r="AG110" s="325"/>
      <c r="AH110" s="325"/>
      <c r="AI110" s="325"/>
      <c r="AJ110" s="326"/>
      <c r="AK110" s="128" t="str">
        <f t="shared" si="4"/>
        <v/>
      </c>
      <c r="AL110" s="194"/>
    </row>
    <row r="111" spans="1:38" s="197" customFormat="1" ht="15.75" hidden="1" customHeight="1" x14ac:dyDescent="0.25">
      <c r="A111" s="163" t="e">
        <f>IF(+ASISTENCIA!#REF!="","",ASISTENCIA!#REF!)</f>
        <v>#REF!</v>
      </c>
      <c r="B111" s="12"/>
      <c r="C111" s="11"/>
      <c r="D111" s="133" t="e">
        <f>IF(+ASISTENCIA!#REF!="","",ASISTENCIA!#REF!)</f>
        <v>#REF!</v>
      </c>
      <c r="E111" s="128" t="e">
        <f>IF(+ASISTENCIA!#REF!="","",ASISTENCIA!#REF!)</f>
        <v>#REF!</v>
      </c>
      <c r="F111" s="136" t="e">
        <f>IF(+ASISTENCIA!#REF!="","",ASISTENCIA!#REF!)</f>
        <v>#REF!</v>
      </c>
      <c r="G111" s="136" t="e">
        <f>IF(+ASISTENCIA!#REF!="","",ASISTENCIA!#REF!)</f>
        <v>#REF!</v>
      </c>
      <c r="H111" s="129" t="e">
        <f>IF(+ASISTENCIA!#REF!="","",ASISTENCIA!#REF!)</f>
        <v>#REF!</v>
      </c>
      <c r="I111" s="217"/>
      <c r="J111" s="219" t="e">
        <f>ASISTENCIA!#REF!</f>
        <v>#REF!</v>
      </c>
      <c r="K111" s="217"/>
      <c r="L111" s="129" t="e">
        <f>ASISTENCIA!#REF!</f>
        <v>#REF!</v>
      </c>
      <c r="M111" s="129" t="e">
        <f>ASISTENCIA!#REF!</f>
        <v>#REF!</v>
      </c>
      <c r="N111" s="129" t="e">
        <f>ASISTENCIA!#REF!</f>
        <v>#REF!</v>
      </c>
      <c r="O111" s="217"/>
      <c r="P111" s="129" t="e">
        <f>ASISTENCIA!#REF!</f>
        <v>#REF!</v>
      </c>
      <c r="Q111" s="217"/>
      <c r="R111" s="129" t="e">
        <f>ASISTENCIA!#REF!</f>
        <v>#REF!</v>
      </c>
      <c r="S111" s="220"/>
      <c r="T111" s="129" t="e">
        <f>ASISTENCIA!#REF!</f>
        <v>#REF!</v>
      </c>
      <c r="U111" s="129"/>
      <c r="V111" s="220"/>
      <c r="W111" s="129"/>
      <c r="X111" s="129"/>
      <c r="Y111" s="220"/>
      <c r="Z111" s="129"/>
      <c r="AA111" s="220"/>
      <c r="AB111" s="324"/>
      <c r="AC111" s="325"/>
      <c r="AD111" s="325"/>
      <c r="AE111" s="325"/>
      <c r="AF111" s="325"/>
      <c r="AG111" s="325"/>
      <c r="AH111" s="325"/>
      <c r="AI111" s="325"/>
      <c r="AJ111" s="326"/>
      <c r="AK111" s="128" t="str">
        <f t="shared" si="4"/>
        <v/>
      </c>
      <c r="AL111" s="194"/>
    </row>
    <row r="112" spans="1:38" s="197" customFormat="1" ht="15.75" hidden="1" customHeight="1" x14ac:dyDescent="0.25">
      <c r="A112" s="163" t="e">
        <f>IF(+ASISTENCIA!#REF!="","",ASISTENCIA!#REF!)</f>
        <v>#REF!</v>
      </c>
      <c r="B112" s="12"/>
      <c r="C112" s="11"/>
      <c r="D112" s="133" t="e">
        <f>IF(+ASISTENCIA!#REF!="","",ASISTENCIA!#REF!)</f>
        <v>#REF!</v>
      </c>
      <c r="E112" s="128" t="e">
        <f>IF(+ASISTENCIA!#REF!="","",ASISTENCIA!#REF!)</f>
        <v>#REF!</v>
      </c>
      <c r="F112" s="136" t="e">
        <f>IF(+ASISTENCIA!#REF!="","",ASISTENCIA!#REF!)</f>
        <v>#REF!</v>
      </c>
      <c r="G112" s="136" t="e">
        <f>IF(+ASISTENCIA!#REF!="","",ASISTENCIA!#REF!)</f>
        <v>#REF!</v>
      </c>
      <c r="H112" s="129" t="e">
        <f>IF(+ASISTENCIA!#REF!="","",ASISTENCIA!#REF!)</f>
        <v>#REF!</v>
      </c>
      <c r="I112" s="217"/>
      <c r="J112" s="219" t="e">
        <f>ASISTENCIA!#REF!</f>
        <v>#REF!</v>
      </c>
      <c r="K112" s="217"/>
      <c r="L112" s="129" t="e">
        <f>ASISTENCIA!#REF!</f>
        <v>#REF!</v>
      </c>
      <c r="M112" s="129" t="e">
        <f>ASISTENCIA!#REF!</f>
        <v>#REF!</v>
      </c>
      <c r="N112" s="129" t="e">
        <f>ASISTENCIA!#REF!</f>
        <v>#REF!</v>
      </c>
      <c r="O112" s="217"/>
      <c r="P112" s="129" t="e">
        <f>ASISTENCIA!#REF!</f>
        <v>#REF!</v>
      </c>
      <c r="Q112" s="217"/>
      <c r="R112" s="129" t="e">
        <f>ASISTENCIA!#REF!</f>
        <v>#REF!</v>
      </c>
      <c r="S112" s="220"/>
      <c r="T112" s="129" t="e">
        <f>ASISTENCIA!#REF!</f>
        <v>#REF!</v>
      </c>
      <c r="U112" s="129"/>
      <c r="V112" s="220"/>
      <c r="W112" s="129"/>
      <c r="X112" s="129"/>
      <c r="Y112" s="220"/>
      <c r="Z112" s="129"/>
      <c r="AA112" s="220"/>
      <c r="AB112" s="324"/>
      <c r="AC112" s="325"/>
      <c r="AD112" s="325"/>
      <c r="AE112" s="325"/>
      <c r="AF112" s="325"/>
      <c r="AG112" s="325"/>
      <c r="AH112" s="325"/>
      <c r="AI112" s="325"/>
      <c r="AJ112" s="326"/>
      <c r="AK112" s="128" t="str">
        <f t="shared" si="4"/>
        <v/>
      </c>
      <c r="AL112" s="194"/>
    </row>
    <row r="113" spans="1:38" s="197" customFormat="1" ht="15.75" hidden="1" customHeight="1" x14ac:dyDescent="0.25">
      <c r="A113" s="163" t="e">
        <f>IF(+ASISTENCIA!#REF!="","",ASISTENCIA!#REF!)</f>
        <v>#REF!</v>
      </c>
      <c r="B113" s="12"/>
      <c r="C113" s="11"/>
      <c r="D113" s="133" t="e">
        <f>IF(+ASISTENCIA!#REF!="","",ASISTENCIA!#REF!)</f>
        <v>#REF!</v>
      </c>
      <c r="E113" s="128" t="e">
        <f>IF(+ASISTENCIA!#REF!="","",ASISTENCIA!#REF!)</f>
        <v>#REF!</v>
      </c>
      <c r="F113" s="136" t="e">
        <f>IF(+ASISTENCIA!#REF!="","",ASISTENCIA!#REF!)</f>
        <v>#REF!</v>
      </c>
      <c r="G113" s="136" t="e">
        <f>IF(+ASISTENCIA!#REF!="","",ASISTENCIA!#REF!)</f>
        <v>#REF!</v>
      </c>
      <c r="H113" s="129" t="e">
        <f>IF(+ASISTENCIA!#REF!="","",ASISTENCIA!#REF!)</f>
        <v>#REF!</v>
      </c>
      <c r="I113" s="217"/>
      <c r="J113" s="219" t="e">
        <f>ASISTENCIA!#REF!</f>
        <v>#REF!</v>
      </c>
      <c r="K113" s="217"/>
      <c r="L113" s="129" t="e">
        <f>ASISTENCIA!#REF!</f>
        <v>#REF!</v>
      </c>
      <c r="M113" s="129" t="e">
        <f>ASISTENCIA!#REF!</f>
        <v>#REF!</v>
      </c>
      <c r="N113" s="129" t="e">
        <f>ASISTENCIA!#REF!</f>
        <v>#REF!</v>
      </c>
      <c r="O113" s="217"/>
      <c r="P113" s="129" t="e">
        <f>ASISTENCIA!#REF!</f>
        <v>#REF!</v>
      </c>
      <c r="Q113" s="217"/>
      <c r="R113" s="129" t="e">
        <f>ASISTENCIA!#REF!</f>
        <v>#REF!</v>
      </c>
      <c r="S113" s="220"/>
      <c r="T113" s="129" t="e">
        <f>ASISTENCIA!#REF!</f>
        <v>#REF!</v>
      </c>
      <c r="U113" s="129"/>
      <c r="V113" s="220"/>
      <c r="W113" s="129"/>
      <c r="X113" s="129"/>
      <c r="Y113" s="220"/>
      <c r="Z113" s="129"/>
      <c r="AA113" s="220"/>
      <c r="AB113" s="324"/>
      <c r="AC113" s="325"/>
      <c r="AD113" s="325"/>
      <c r="AE113" s="325"/>
      <c r="AF113" s="325"/>
      <c r="AG113" s="325"/>
      <c r="AH113" s="325"/>
      <c r="AI113" s="325"/>
      <c r="AJ113" s="326"/>
      <c r="AK113" s="128" t="str">
        <f t="shared" si="4"/>
        <v/>
      </c>
      <c r="AL113" s="194"/>
    </row>
    <row r="114" spans="1:38" s="197" customFormat="1" ht="15.75" hidden="1" customHeight="1" x14ac:dyDescent="0.25">
      <c r="A114" s="163" t="e">
        <f>IF(+ASISTENCIA!#REF!="","",ASISTENCIA!#REF!)</f>
        <v>#REF!</v>
      </c>
      <c r="B114" s="12"/>
      <c r="C114" s="11"/>
      <c r="D114" s="133" t="e">
        <f>IF(+ASISTENCIA!#REF!="","",ASISTENCIA!#REF!)</f>
        <v>#REF!</v>
      </c>
      <c r="E114" s="128" t="e">
        <f>IF(+ASISTENCIA!#REF!="","",ASISTENCIA!#REF!)</f>
        <v>#REF!</v>
      </c>
      <c r="F114" s="136" t="e">
        <f>IF(+ASISTENCIA!#REF!="","",ASISTENCIA!#REF!)</f>
        <v>#REF!</v>
      </c>
      <c r="G114" s="136" t="e">
        <f>IF(+ASISTENCIA!#REF!="","",ASISTENCIA!#REF!)</f>
        <v>#REF!</v>
      </c>
      <c r="H114" s="129" t="e">
        <f>IF(+ASISTENCIA!#REF!="","",ASISTENCIA!#REF!)</f>
        <v>#REF!</v>
      </c>
      <c r="I114" s="217"/>
      <c r="J114" s="219" t="e">
        <f>ASISTENCIA!#REF!</f>
        <v>#REF!</v>
      </c>
      <c r="K114" s="217"/>
      <c r="L114" s="129" t="e">
        <f>ASISTENCIA!#REF!</f>
        <v>#REF!</v>
      </c>
      <c r="M114" s="129" t="e">
        <f>ASISTENCIA!#REF!</f>
        <v>#REF!</v>
      </c>
      <c r="N114" s="129" t="e">
        <f>ASISTENCIA!#REF!</f>
        <v>#REF!</v>
      </c>
      <c r="O114" s="217"/>
      <c r="P114" s="129" t="e">
        <f>ASISTENCIA!#REF!</f>
        <v>#REF!</v>
      </c>
      <c r="Q114" s="217"/>
      <c r="R114" s="129" t="e">
        <f>ASISTENCIA!#REF!</f>
        <v>#REF!</v>
      </c>
      <c r="S114" s="220"/>
      <c r="T114" s="129" t="e">
        <f>ASISTENCIA!#REF!</f>
        <v>#REF!</v>
      </c>
      <c r="U114" s="129"/>
      <c r="V114" s="220"/>
      <c r="W114" s="129"/>
      <c r="X114" s="129"/>
      <c r="Y114" s="220"/>
      <c r="Z114" s="129"/>
      <c r="AA114" s="220"/>
      <c r="AB114" s="324"/>
      <c r="AC114" s="325"/>
      <c r="AD114" s="325"/>
      <c r="AE114" s="325"/>
      <c r="AF114" s="325"/>
      <c r="AG114" s="325"/>
      <c r="AH114" s="325"/>
      <c r="AI114" s="325"/>
      <c r="AJ114" s="326"/>
      <c r="AK114" s="128" t="str">
        <f t="shared" si="4"/>
        <v/>
      </c>
      <c r="AL114" s="194"/>
    </row>
    <row r="115" spans="1:38" s="197" customFormat="1" ht="15.75" hidden="1" customHeight="1" x14ac:dyDescent="0.25">
      <c r="A115" s="163" t="e">
        <f>IF(+ASISTENCIA!#REF!="","",ASISTENCIA!#REF!)</f>
        <v>#REF!</v>
      </c>
      <c r="B115" s="12"/>
      <c r="C115" s="11"/>
      <c r="D115" s="133" t="e">
        <f>IF(+ASISTENCIA!#REF!="","",ASISTENCIA!#REF!)</f>
        <v>#REF!</v>
      </c>
      <c r="E115" s="128" t="e">
        <f>IF(+ASISTENCIA!#REF!="","",ASISTENCIA!#REF!)</f>
        <v>#REF!</v>
      </c>
      <c r="F115" s="136" t="e">
        <f>IF(+ASISTENCIA!#REF!="","",ASISTENCIA!#REF!)</f>
        <v>#REF!</v>
      </c>
      <c r="G115" s="136" t="e">
        <f>IF(+ASISTENCIA!#REF!="","",ASISTENCIA!#REF!)</f>
        <v>#REF!</v>
      </c>
      <c r="H115" s="129" t="e">
        <f>IF(+ASISTENCIA!#REF!="","",ASISTENCIA!#REF!)</f>
        <v>#REF!</v>
      </c>
      <c r="I115" s="217"/>
      <c r="J115" s="219" t="e">
        <f>ASISTENCIA!#REF!</f>
        <v>#REF!</v>
      </c>
      <c r="K115" s="217"/>
      <c r="L115" s="129" t="e">
        <f>ASISTENCIA!#REF!</f>
        <v>#REF!</v>
      </c>
      <c r="M115" s="129" t="e">
        <f>ASISTENCIA!#REF!</f>
        <v>#REF!</v>
      </c>
      <c r="N115" s="129" t="e">
        <f>ASISTENCIA!#REF!</f>
        <v>#REF!</v>
      </c>
      <c r="O115" s="217"/>
      <c r="P115" s="129" t="e">
        <f>ASISTENCIA!#REF!</f>
        <v>#REF!</v>
      </c>
      <c r="Q115" s="217"/>
      <c r="R115" s="129" t="e">
        <f>ASISTENCIA!#REF!</f>
        <v>#REF!</v>
      </c>
      <c r="S115" s="220"/>
      <c r="T115" s="129" t="e">
        <f>ASISTENCIA!#REF!</f>
        <v>#REF!</v>
      </c>
      <c r="U115" s="129"/>
      <c r="V115" s="220"/>
      <c r="W115" s="129"/>
      <c r="X115" s="129"/>
      <c r="Y115" s="220"/>
      <c r="Z115" s="129"/>
      <c r="AA115" s="220"/>
      <c r="AB115" s="324"/>
      <c r="AC115" s="325"/>
      <c r="AD115" s="325"/>
      <c r="AE115" s="325"/>
      <c r="AF115" s="325"/>
      <c r="AG115" s="325"/>
      <c r="AH115" s="325"/>
      <c r="AI115" s="325"/>
      <c r="AJ115" s="326"/>
      <c r="AK115" s="128" t="str">
        <f t="shared" si="4"/>
        <v/>
      </c>
      <c r="AL115" s="194"/>
    </row>
    <row r="116" spans="1:38" s="197" customFormat="1" ht="15.75" hidden="1" customHeight="1" x14ac:dyDescent="0.25">
      <c r="A116" s="163" t="e">
        <f>IF(+ASISTENCIA!#REF!="","",ASISTENCIA!#REF!)</f>
        <v>#REF!</v>
      </c>
      <c r="B116" s="12"/>
      <c r="C116" s="11"/>
      <c r="D116" s="133" t="e">
        <f>IF(+ASISTENCIA!#REF!="","",ASISTENCIA!#REF!)</f>
        <v>#REF!</v>
      </c>
      <c r="E116" s="128" t="e">
        <f>IF(+ASISTENCIA!#REF!="","",ASISTENCIA!#REF!)</f>
        <v>#REF!</v>
      </c>
      <c r="F116" s="136" t="e">
        <f>IF(+ASISTENCIA!#REF!="","",ASISTENCIA!#REF!)</f>
        <v>#REF!</v>
      </c>
      <c r="G116" s="136" t="e">
        <f>IF(+ASISTENCIA!#REF!="","",ASISTENCIA!#REF!)</f>
        <v>#REF!</v>
      </c>
      <c r="H116" s="129" t="e">
        <f>IF(+ASISTENCIA!#REF!="","",ASISTENCIA!#REF!)</f>
        <v>#REF!</v>
      </c>
      <c r="I116" s="217"/>
      <c r="J116" s="219" t="e">
        <f>ASISTENCIA!#REF!</f>
        <v>#REF!</v>
      </c>
      <c r="K116" s="217"/>
      <c r="L116" s="129" t="e">
        <f>ASISTENCIA!#REF!</f>
        <v>#REF!</v>
      </c>
      <c r="M116" s="129" t="e">
        <f>ASISTENCIA!#REF!</f>
        <v>#REF!</v>
      </c>
      <c r="N116" s="129" t="e">
        <f>ASISTENCIA!#REF!</f>
        <v>#REF!</v>
      </c>
      <c r="O116" s="217"/>
      <c r="P116" s="129" t="e">
        <f>ASISTENCIA!#REF!</f>
        <v>#REF!</v>
      </c>
      <c r="Q116" s="217"/>
      <c r="R116" s="129" t="e">
        <f>ASISTENCIA!#REF!</f>
        <v>#REF!</v>
      </c>
      <c r="S116" s="220"/>
      <c r="T116" s="129" t="e">
        <f>ASISTENCIA!#REF!</f>
        <v>#REF!</v>
      </c>
      <c r="U116" s="129"/>
      <c r="V116" s="220"/>
      <c r="W116" s="129"/>
      <c r="X116" s="129"/>
      <c r="Y116" s="220"/>
      <c r="Z116" s="129"/>
      <c r="AA116" s="220"/>
      <c r="AB116" s="324"/>
      <c r="AC116" s="325"/>
      <c r="AD116" s="325"/>
      <c r="AE116" s="325"/>
      <c r="AF116" s="325"/>
      <c r="AG116" s="325"/>
      <c r="AH116" s="325"/>
      <c r="AI116" s="325"/>
      <c r="AJ116" s="326"/>
      <c r="AK116" s="128" t="str">
        <f t="shared" si="4"/>
        <v/>
      </c>
      <c r="AL116" s="194"/>
    </row>
    <row r="117" spans="1:38" s="197" customFormat="1" ht="15.75" hidden="1" customHeight="1" x14ac:dyDescent="0.25">
      <c r="A117" s="163" t="e">
        <f>IF(+ASISTENCIA!#REF!="","",ASISTENCIA!#REF!)</f>
        <v>#REF!</v>
      </c>
      <c r="B117" s="12"/>
      <c r="C117" s="11"/>
      <c r="D117" s="133" t="e">
        <f>IF(+ASISTENCIA!#REF!="","",ASISTENCIA!#REF!)</f>
        <v>#REF!</v>
      </c>
      <c r="E117" s="128" t="e">
        <f>IF(+ASISTENCIA!#REF!="","",ASISTENCIA!#REF!)</f>
        <v>#REF!</v>
      </c>
      <c r="F117" s="136" t="e">
        <f>IF(+ASISTENCIA!#REF!="","",ASISTENCIA!#REF!)</f>
        <v>#REF!</v>
      </c>
      <c r="G117" s="136" t="e">
        <f>IF(+ASISTENCIA!#REF!="","",ASISTENCIA!#REF!)</f>
        <v>#REF!</v>
      </c>
      <c r="H117" s="129" t="e">
        <f>IF(+ASISTENCIA!#REF!="","",ASISTENCIA!#REF!)</f>
        <v>#REF!</v>
      </c>
      <c r="I117" s="217"/>
      <c r="J117" s="219" t="e">
        <f>ASISTENCIA!#REF!</f>
        <v>#REF!</v>
      </c>
      <c r="K117" s="217"/>
      <c r="L117" s="129" t="e">
        <f>ASISTENCIA!#REF!</f>
        <v>#REF!</v>
      </c>
      <c r="M117" s="129" t="e">
        <f>ASISTENCIA!#REF!</f>
        <v>#REF!</v>
      </c>
      <c r="N117" s="129" t="e">
        <f>ASISTENCIA!#REF!</f>
        <v>#REF!</v>
      </c>
      <c r="O117" s="217"/>
      <c r="P117" s="129" t="e">
        <f>ASISTENCIA!#REF!</f>
        <v>#REF!</v>
      </c>
      <c r="Q117" s="217"/>
      <c r="R117" s="129" t="e">
        <f>ASISTENCIA!#REF!</f>
        <v>#REF!</v>
      </c>
      <c r="S117" s="220"/>
      <c r="T117" s="129" t="e">
        <f>ASISTENCIA!#REF!</f>
        <v>#REF!</v>
      </c>
      <c r="U117" s="129"/>
      <c r="V117" s="220"/>
      <c r="W117" s="129"/>
      <c r="X117" s="129"/>
      <c r="Y117" s="220"/>
      <c r="Z117" s="129"/>
      <c r="AA117" s="220"/>
      <c r="AB117" s="324"/>
      <c r="AC117" s="325"/>
      <c r="AD117" s="325"/>
      <c r="AE117" s="325"/>
      <c r="AF117" s="325"/>
      <c r="AG117" s="325"/>
      <c r="AH117" s="325"/>
      <c r="AI117" s="325"/>
      <c r="AJ117" s="326"/>
      <c r="AK117" s="128" t="str">
        <f t="shared" si="4"/>
        <v/>
      </c>
      <c r="AL117" s="194"/>
    </row>
    <row r="118" spans="1:38" s="197" customFormat="1" ht="15.75" hidden="1" customHeight="1" x14ac:dyDescent="0.25">
      <c r="A118" s="163" t="e">
        <f>IF(+ASISTENCIA!#REF!="","",ASISTENCIA!#REF!)</f>
        <v>#REF!</v>
      </c>
      <c r="B118" s="12"/>
      <c r="C118" s="11"/>
      <c r="D118" s="133" t="e">
        <f>IF(+ASISTENCIA!#REF!="","",ASISTENCIA!#REF!)</f>
        <v>#REF!</v>
      </c>
      <c r="E118" s="128" t="e">
        <f>IF(+ASISTENCIA!#REF!="","",ASISTENCIA!#REF!)</f>
        <v>#REF!</v>
      </c>
      <c r="F118" s="136" t="e">
        <f>IF(+ASISTENCIA!#REF!="","",ASISTENCIA!#REF!)</f>
        <v>#REF!</v>
      </c>
      <c r="G118" s="136" t="e">
        <f>IF(+ASISTENCIA!#REF!="","",ASISTENCIA!#REF!)</f>
        <v>#REF!</v>
      </c>
      <c r="H118" s="129" t="e">
        <f>IF(+ASISTENCIA!#REF!="","",ASISTENCIA!#REF!)</f>
        <v>#REF!</v>
      </c>
      <c r="I118" s="217"/>
      <c r="J118" s="219" t="e">
        <f>ASISTENCIA!#REF!</f>
        <v>#REF!</v>
      </c>
      <c r="K118" s="217"/>
      <c r="L118" s="129" t="e">
        <f>ASISTENCIA!#REF!</f>
        <v>#REF!</v>
      </c>
      <c r="M118" s="129" t="e">
        <f>ASISTENCIA!#REF!</f>
        <v>#REF!</v>
      </c>
      <c r="N118" s="129" t="e">
        <f>ASISTENCIA!#REF!</f>
        <v>#REF!</v>
      </c>
      <c r="O118" s="217"/>
      <c r="P118" s="129" t="e">
        <f>ASISTENCIA!#REF!</f>
        <v>#REF!</v>
      </c>
      <c r="Q118" s="217"/>
      <c r="R118" s="129" t="e">
        <f>ASISTENCIA!#REF!</f>
        <v>#REF!</v>
      </c>
      <c r="S118" s="220"/>
      <c r="T118" s="129" t="e">
        <f>ASISTENCIA!#REF!</f>
        <v>#REF!</v>
      </c>
      <c r="U118" s="129"/>
      <c r="V118" s="220"/>
      <c r="W118" s="129"/>
      <c r="X118" s="129"/>
      <c r="Y118" s="220"/>
      <c r="Z118" s="129"/>
      <c r="AA118" s="220"/>
      <c r="AB118" s="324"/>
      <c r="AC118" s="325"/>
      <c r="AD118" s="325"/>
      <c r="AE118" s="325"/>
      <c r="AF118" s="325"/>
      <c r="AG118" s="325"/>
      <c r="AH118" s="325"/>
      <c r="AI118" s="325"/>
      <c r="AJ118" s="326"/>
      <c r="AK118" s="128" t="str">
        <f t="shared" si="4"/>
        <v/>
      </c>
      <c r="AL118" s="194"/>
    </row>
    <row r="119" spans="1:38" s="197" customFormat="1" ht="15.75" hidden="1" customHeight="1" x14ac:dyDescent="0.25">
      <c r="A119" s="163" t="e">
        <f>IF(+ASISTENCIA!#REF!="","",ASISTENCIA!#REF!)</f>
        <v>#REF!</v>
      </c>
      <c r="B119" s="12"/>
      <c r="C119" s="11"/>
      <c r="D119" s="133" t="e">
        <f>IF(+ASISTENCIA!#REF!="","",ASISTENCIA!#REF!)</f>
        <v>#REF!</v>
      </c>
      <c r="E119" s="128" t="e">
        <f>IF(+ASISTENCIA!#REF!="","",ASISTENCIA!#REF!)</f>
        <v>#REF!</v>
      </c>
      <c r="F119" s="136" t="e">
        <f>IF(+ASISTENCIA!#REF!="","",ASISTENCIA!#REF!)</f>
        <v>#REF!</v>
      </c>
      <c r="G119" s="136" t="e">
        <f>IF(+ASISTENCIA!#REF!="","",ASISTENCIA!#REF!)</f>
        <v>#REF!</v>
      </c>
      <c r="H119" s="129" t="e">
        <f>IF(+ASISTENCIA!#REF!="","",ASISTENCIA!#REF!)</f>
        <v>#REF!</v>
      </c>
      <c r="I119" s="217"/>
      <c r="J119" s="219" t="e">
        <f>ASISTENCIA!#REF!</f>
        <v>#REF!</v>
      </c>
      <c r="K119" s="217"/>
      <c r="L119" s="129" t="e">
        <f>ASISTENCIA!#REF!</f>
        <v>#REF!</v>
      </c>
      <c r="M119" s="129" t="e">
        <f>ASISTENCIA!#REF!</f>
        <v>#REF!</v>
      </c>
      <c r="N119" s="129" t="e">
        <f>ASISTENCIA!#REF!</f>
        <v>#REF!</v>
      </c>
      <c r="O119" s="217"/>
      <c r="P119" s="129" t="e">
        <f>ASISTENCIA!#REF!</f>
        <v>#REF!</v>
      </c>
      <c r="Q119" s="217"/>
      <c r="R119" s="129" t="e">
        <f>ASISTENCIA!#REF!</f>
        <v>#REF!</v>
      </c>
      <c r="S119" s="220"/>
      <c r="T119" s="129" t="e">
        <f>ASISTENCIA!#REF!</f>
        <v>#REF!</v>
      </c>
      <c r="U119" s="129"/>
      <c r="V119" s="220"/>
      <c r="W119" s="129"/>
      <c r="X119" s="129"/>
      <c r="Y119" s="220"/>
      <c r="Z119" s="129"/>
      <c r="AA119" s="220"/>
      <c r="AB119" s="324"/>
      <c r="AC119" s="325"/>
      <c r="AD119" s="325"/>
      <c r="AE119" s="325"/>
      <c r="AF119" s="325"/>
      <c r="AG119" s="325"/>
      <c r="AH119" s="325"/>
      <c r="AI119" s="325"/>
      <c r="AJ119" s="326"/>
      <c r="AK119" s="128" t="str">
        <f t="shared" si="4"/>
        <v/>
      </c>
      <c r="AL119" s="194"/>
    </row>
    <row r="120" spans="1:38" s="197" customFormat="1" ht="15.75" hidden="1" customHeight="1" x14ac:dyDescent="0.25">
      <c r="A120" s="163" t="e">
        <f>IF(+ASISTENCIA!#REF!="","",ASISTENCIA!#REF!)</f>
        <v>#REF!</v>
      </c>
      <c r="B120" s="12"/>
      <c r="C120" s="11"/>
      <c r="D120" s="133" t="e">
        <f>IF(+ASISTENCIA!#REF!="","",ASISTENCIA!#REF!)</f>
        <v>#REF!</v>
      </c>
      <c r="E120" s="128" t="e">
        <f>IF(+ASISTENCIA!#REF!="","",ASISTENCIA!#REF!)</f>
        <v>#REF!</v>
      </c>
      <c r="F120" s="136" t="e">
        <f>IF(+ASISTENCIA!#REF!="","",ASISTENCIA!#REF!)</f>
        <v>#REF!</v>
      </c>
      <c r="G120" s="136" t="e">
        <f>IF(+ASISTENCIA!#REF!="","",ASISTENCIA!#REF!)</f>
        <v>#REF!</v>
      </c>
      <c r="H120" s="129" t="e">
        <f>IF(+ASISTENCIA!#REF!="","",ASISTENCIA!#REF!)</f>
        <v>#REF!</v>
      </c>
      <c r="I120" s="217"/>
      <c r="J120" s="219" t="e">
        <f>ASISTENCIA!#REF!</f>
        <v>#REF!</v>
      </c>
      <c r="K120" s="217"/>
      <c r="L120" s="129" t="e">
        <f>ASISTENCIA!#REF!</f>
        <v>#REF!</v>
      </c>
      <c r="M120" s="129" t="e">
        <f>ASISTENCIA!#REF!</f>
        <v>#REF!</v>
      </c>
      <c r="N120" s="129" t="e">
        <f>ASISTENCIA!#REF!</f>
        <v>#REF!</v>
      </c>
      <c r="O120" s="217"/>
      <c r="P120" s="129" t="e">
        <f>ASISTENCIA!#REF!</f>
        <v>#REF!</v>
      </c>
      <c r="Q120" s="217"/>
      <c r="R120" s="129" t="e">
        <f>ASISTENCIA!#REF!</f>
        <v>#REF!</v>
      </c>
      <c r="S120" s="220"/>
      <c r="T120" s="129" t="e">
        <f>ASISTENCIA!#REF!</f>
        <v>#REF!</v>
      </c>
      <c r="U120" s="129"/>
      <c r="V120" s="220"/>
      <c r="W120" s="129"/>
      <c r="X120" s="129"/>
      <c r="Y120" s="220"/>
      <c r="Z120" s="129"/>
      <c r="AA120" s="220"/>
      <c r="AB120" s="324"/>
      <c r="AC120" s="325"/>
      <c r="AD120" s="325"/>
      <c r="AE120" s="325"/>
      <c r="AF120" s="325"/>
      <c r="AG120" s="325"/>
      <c r="AH120" s="325"/>
      <c r="AI120" s="325"/>
      <c r="AJ120" s="326"/>
      <c r="AK120" s="128" t="str">
        <f t="shared" si="4"/>
        <v/>
      </c>
      <c r="AL120" s="194"/>
    </row>
    <row r="121" spans="1:38" s="197" customFormat="1" ht="15.75" hidden="1" customHeight="1" x14ac:dyDescent="0.25">
      <c r="A121" s="163" t="e">
        <f>IF(+ASISTENCIA!#REF!="","",ASISTENCIA!#REF!)</f>
        <v>#REF!</v>
      </c>
      <c r="B121" s="12"/>
      <c r="C121" s="11"/>
      <c r="D121" s="133" t="e">
        <f>IF(+ASISTENCIA!#REF!="","",ASISTENCIA!#REF!)</f>
        <v>#REF!</v>
      </c>
      <c r="E121" s="128" t="e">
        <f>IF(+ASISTENCIA!#REF!="","",ASISTENCIA!#REF!)</f>
        <v>#REF!</v>
      </c>
      <c r="F121" s="136" t="e">
        <f>IF(+ASISTENCIA!#REF!="","",ASISTENCIA!#REF!)</f>
        <v>#REF!</v>
      </c>
      <c r="G121" s="136" t="e">
        <f>IF(+ASISTENCIA!#REF!="","",ASISTENCIA!#REF!)</f>
        <v>#REF!</v>
      </c>
      <c r="H121" s="129" t="e">
        <f>IF(+ASISTENCIA!#REF!="","",ASISTENCIA!#REF!)</f>
        <v>#REF!</v>
      </c>
      <c r="I121" s="217"/>
      <c r="J121" s="219" t="e">
        <f>ASISTENCIA!#REF!</f>
        <v>#REF!</v>
      </c>
      <c r="K121" s="217"/>
      <c r="L121" s="129" t="e">
        <f>ASISTENCIA!#REF!</f>
        <v>#REF!</v>
      </c>
      <c r="M121" s="129" t="e">
        <f>ASISTENCIA!#REF!</f>
        <v>#REF!</v>
      </c>
      <c r="N121" s="129" t="e">
        <f>ASISTENCIA!#REF!</f>
        <v>#REF!</v>
      </c>
      <c r="O121" s="217"/>
      <c r="P121" s="129" t="e">
        <f>ASISTENCIA!#REF!</f>
        <v>#REF!</v>
      </c>
      <c r="Q121" s="217"/>
      <c r="R121" s="129" t="e">
        <f>ASISTENCIA!#REF!</f>
        <v>#REF!</v>
      </c>
      <c r="S121" s="220"/>
      <c r="T121" s="129" t="e">
        <f>ASISTENCIA!#REF!</f>
        <v>#REF!</v>
      </c>
      <c r="U121" s="129"/>
      <c r="V121" s="220"/>
      <c r="W121" s="129"/>
      <c r="X121" s="129"/>
      <c r="Y121" s="220"/>
      <c r="Z121" s="129"/>
      <c r="AA121" s="220"/>
      <c r="AB121" s="324"/>
      <c r="AC121" s="325"/>
      <c r="AD121" s="325"/>
      <c r="AE121" s="325"/>
      <c r="AF121" s="325"/>
      <c r="AG121" s="325"/>
      <c r="AH121" s="325"/>
      <c r="AI121" s="325"/>
      <c r="AJ121" s="326"/>
      <c r="AK121" s="128" t="str">
        <f t="shared" si="4"/>
        <v/>
      </c>
      <c r="AL121" s="194"/>
    </row>
    <row r="122" spans="1:38" s="197" customFormat="1" ht="15.75" hidden="1" customHeight="1" x14ac:dyDescent="0.25">
      <c r="A122" s="163" t="e">
        <f>IF(+ASISTENCIA!#REF!="","",ASISTENCIA!#REF!)</f>
        <v>#REF!</v>
      </c>
      <c r="B122" s="12"/>
      <c r="C122" s="11"/>
      <c r="D122" s="133" t="e">
        <f>IF(+ASISTENCIA!#REF!="","",ASISTENCIA!#REF!)</f>
        <v>#REF!</v>
      </c>
      <c r="E122" s="128" t="e">
        <f>IF(+ASISTENCIA!#REF!="","",ASISTENCIA!#REF!)</f>
        <v>#REF!</v>
      </c>
      <c r="F122" s="136" t="e">
        <f>IF(+ASISTENCIA!#REF!="","",ASISTENCIA!#REF!)</f>
        <v>#REF!</v>
      </c>
      <c r="G122" s="136" t="e">
        <f>IF(+ASISTENCIA!#REF!="","",ASISTENCIA!#REF!)</f>
        <v>#REF!</v>
      </c>
      <c r="H122" s="129" t="e">
        <f>IF(+ASISTENCIA!#REF!="","",ASISTENCIA!#REF!)</f>
        <v>#REF!</v>
      </c>
      <c r="I122" s="217"/>
      <c r="J122" s="219" t="e">
        <f>ASISTENCIA!#REF!</f>
        <v>#REF!</v>
      </c>
      <c r="K122" s="217"/>
      <c r="L122" s="129" t="e">
        <f>ASISTENCIA!#REF!</f>
        <v>#REF!</v>
      </c>
      <c r="M122" s="129" t="e">
        <f>ASISTENCIA!#REF!</f>
        <v>#REF!</v>
      </c>
      <c r="N122" s="129" t="e">
        <f>ASISTENCIA!#REF!</f>
        <v>#REF!</v>
      </c>
      <c r="O122" s="217"/>
      <c r="P122" s="129" t="e">
        <f>ASISTENCIA!#REF!</f>
        <v>#REF!</v>
      </c>
      <c r="Q122" s="217"/>
      <c r="R122" s="129" t="e">
        <f>ASISTENCIA!#REF!</f>
        <v>#REF!</v>
      </c>
      <c r="S122" s="220"/>
      <c r="T122" s="129" t="e">
        <f>ASISTENCIA!#REF!</f>
        <v>#REF!</v>
      </c>
      <c r="U122" s="129"/>
      <c r="V122" s="220"/>
      <c r="W122" s="129"/>
      <c r="X122" s="129"/>
      <c r="Y122" s="220"/>
      <c r="Z122" s="129"/>
      <c r="AA122" s="220"/>
      <c r="AB122" s="324"/>
      <c r="AC122" s="325"/>
      <c r="AD122" s="325"/>
      <c r="AE122" s="325"/>
      <c r="AF122" s="325"/>
      <c r="AG122" s="325"/>
      <c r="AH122" s="325"/>
      <c r="AI122" s="325"/>
      <c r="AJ122" s="326"/>
      <c r="AK122" s="128" t="str">
        <f t="shared" si="4"/>
        <v/>
      </c>
      <c r="AL122" s="194"/>
    </row>
    <row r="123" spans="1:38" s="197" customFormat="1" ht="15.75" hidden="1" customHeight="1" x14ac:dyDescent="0.25">
      <c r="A123" s="163" t="e">
        <f>IF(+ASISTENCIA!#REF!="","",ASISTENCIA!#REF!)</f>
        <v>#REF!</v>
      </c>
      <c r="B123" s="12"/>
      <c r="C123" s="11"/>
      <c r="D123" s="133" t="e">
        <f>IF(+ASISTENCIA!#REF!="","",ASISTENCIA!#REF!)</f>
        <v>#REF!</v>
      </c>
      <c r="E123" s="128" t="e">
        <f>IF(+ASISTENCIA!#REF!="","",ASISTENCIA!#REF!)</f>
        <v>#REF!</v>
      </c>
      <c r="F123" s="136" t="e">
        <f>IF(+ASISTENCIA!#REF!="","",ASISTENCIA!#REF!)</f>
        <v>#REF!</v>
      </c>
      <c r="G123" s="136" t="e">
        <f>IF(+ASISTENCIA!#REF!="","",ASISTENCIA!#REF!)</f>
        <v>#REF!</v>
      </c>
      <c r="H123" s="129" t="e">
        <f>IF(+ASISTENCIA!#REF!="","",ASISTENCIA!#REF!)</f>
        <v>#REF!</v>
      </c>
      <c r="I123" s="217"/>
      <c r="J123" s="219" t="e">
        <f>ASISTENCIA!#REF!</f>
        <v>#REF!</v>
      </c>
      <c r="K123" s="217"/>
      <c r="L123" s="129" t="e">
        <f>ASISTENCIA!#REF!</f>
        <v>#REF!</v>
      </c>
      <c r="M123" s="129" t="e">
        <f>ASISTENCIA!#REF!</f>
        <v>#REF!</v>
      </c>
      <c r="N123" s="129" t="e">
        <f>ASISTENCIA!#REF!</f>
        <v>#REF!</v>
      </c>
      <c r="O123" s="217"/>
      <c r="P123" s="129" t="e">
        <f>ASISTENCIA!#REF!</f>
        <v>#REF!</v>
      </c>
      <c r="Q123" s="217"/>
      <c r="R123" s="129" t="e">
        <f>ASISTENCIA!#REF!</f>
        <v>#REF!</v>
      </c>
      <c r="S123" s="220"/>
      <c r="T123" s="129" t="e">
        <f>ASISTENCIA!#REF!</f>
        <v>#REF!</v>
      </c>
      <c r="U123" s="129"/>
      <c r="V123" s="220"/>
      <c r="W123" s="129"/>
      <c r="X123" s="129"/>
      <c r="Y123" s="220"/>
      <c r="Z123" s="129"/>
      <c r="AA123" s="220"/>
      <c r="AB123" s="324"/>
      <c r="AC123" s="325"/>
      <c r="AD123" s="325"/>
      <c r="AE123" s="325"/>
      <c r="AF123" s="325"/>
      <c r="AG123" s="325"/>
      <c r="AH123" s="325"/>
      <c r="AI123" s="325"/>
      <c r="AJ123" s="326"/>
      <c r="AK123" s="128" t="str">
        <f t="shared" si="4"/>
        <v/>
      </c>
      <c r="AL123" s="194"/>
    </row>
    <row r="124" spans="1:38" s="197" customFormat="1" ht="15.75" hidden="1" customHeight="1" x14ac:dyDescent="0.25">
      <c r="A124" s="163" t="e">
        <f>IF(+ASISTENCIA!#REF!="","",ASISTENCIA!#REF!)</f>
        <v>#REF!</v>
      </c>
      <c r="B124" s="12"/>
      <c r="C124" s="11"/>
      <c r="D124" s="133" t="e">
        <f>IF(+ASISTENCIA!#REF!="","",ASISTENCIA!#REF!)</f>
        <v>#REF!</v>
      </c>
      <c r="E124" s="128" t="e">
        <f>IF(+ASISTENCIA!#REF!="","",ASISTENCIA!#REF!)</f>
        <v>#REF!</v>
      </c>
      <c r="F124" s="136" t="e">
        <f>IF(+ASISTENCIA!#REF!="","",ASISTENCIA!#REF!)</f>
        <v>#REF!</v>
      </c>
      <c r="G124" s="136" t="e">
        <f>IF(+ASISTENCIA!#REF!="","",ASISTENCIA!#REF!)</f>
        <v>#REF!</v>
      </c>
      <c r="H124" s="129" t="e">
        <f>IF(+ASISTENCIA!#REF!="","",ASISTENCIA!#REF!)</f>
        <v>#REF!</v>
      </c>
      <c r="I124" s="217"/>
      <c r="J124" s="219" t="e">
        <f>ASISTENCIA!#REF!</f>
        <v>#REF!</v>
      </c>
      <c r="K124" s="217"/>
      <c r="L124" s="129" t="e">
        <f>ASISTENCIA!#REF!</f>
        <v>#REF!</v>
      </c>
      <c r="M124" s="129" t="e">
        <f>ASISTENCIA!#REF!</f>
        <v>#REF!</v>
      </c>
      <c r="N124" s="129" t="e">
        <f>ASISTENCIA!#REF!</f>
        <v>#REF!</v>
      </c>
      <c r="O124" s="217"/>
      <c r="P124" s="129" t="e">
        <f>ASISTENCIA!#REF!</f>
        <v>#REF!</v>
      </c>
      <c r="Q124" s="217"/>
      <c r="R124" s="129" t="e">
        <f>ASISTENCIA!#REF!</f>
        <v>#REF!</v>
      </c>
      <c r="S124" s="220"/>
      <c r="T124" s="129" t="e">
        <f>ASISTENCIA!#REF!</f>
        <v>#REF!</v>
      </c>
      <c r="U124" s="129"/>
      <c r="V124" s="220"/>
      <c r="W124" s="129"/>
      <c r="X124" s="129"/>
      <c r="Y124" s="220"/>
      <c r="Z124" s="129"/>
      <c r="AA124" s="220"/>
      <c r="AB124" s="324"/>
      <c r="AC124" s="325"/>
      <c r="AD124" s="325"/>
      <c r="AE124" s="325"/>
      <c r="AF124" s="325"/>
      <c r="AG124" s="325"/>
      <c r="AH124" s="325"/>
      <c r="AI124" s="325"/>
      <c r="AJ124" s="326"/>
      <c r="AK124" s="128" t="str">
        <f t="shared" si="4"/>
        <v/>
      </c>
      <c r="AL124" s="194"/>
    </row>
    <row r="125" spans="1:38" s="197" customFormat="1" ht="15.75" hidden="1" customHeight="1" x14ac:dyDescent="0.25">
      <c r="A125" s="163" t="e">
        <f>IF(+ASISTENCIA!#REF!="","",ASISTENCIA!#REF!)</f>
        <v>#REF!</v>
      </c>
      <c r="B125" s="12"/>
      <c r="C125" s="11"/>
      <c r="D125" s="133" t="e">
        <f>IF(+ASISTENCIA!#REF!="","",ASISTENCIA!#REF!)</f>
        <v>#REF!</v>
      </c>
      <c r="E125" s="128" t="e">
        <f>IF(+ASISTENCIA!#REF!="","",ASISTENCIA!#REF!)</f>
        <v>#REF!</v>
      </c>
      <c r="F125" s="136" t="e">
        <f>IF(+ASISTENCIA!#REF!="","",ASISTENCIA!#REF!)</f>
        <v>#REF!</v>
      </c>
      <c r="G125" s="136" t="e">
        <f>IF(+ASISTENCIA!#REF!="","",ASISTENCIA!#REF!)</f>
        <v>#REF!</v>
      </c>
      <c r="H125" s="129" t="e">
        <f>IF(+ASISTENCIA!#REF!="","",ASISTENCIA!#REF!)</f>
        <v>#REF!</v>
      </c>
      <c r="I125" s="217"/>
      <c r="J125" s="219" t="e">
        <f>ASISTENCIA!#REF!</f>
        <v>#REF!</v>
      </c>
      <c r="K125" s="217"/>
      <c r="L125" s="129" t="e">
        <f>ASISTENCIA!#REF!</f>
        <v>#REF!</v>
      </c>
      <c r="M125" s="129" t="e">
        <f>ASISTENCIA!#REF!</f>
        <v>#REF!</v>
      </c>
      <c r="N125" s="129" t="e">
        <f>ASISTENCIA!#REF!</f>
        <v>#REF!</v>
      </c>
      <c r="O125" s="217"/>
      <c r="P125" s="129" t="e">
        <f>ASISTENCIA!#REF!</f>
        <v>#REF!</v>
      </c>
      <c r="Q125" s="217"/>
      <c r="R125" s="129" t="e">
        <f>ASISTENCIA!#REF!</f>
        <v>#REF!</v>
      </c>
      <c r="S125" s="220"/>
      <c r="T125" s="129" t="e">
        <f>ASISTENCIA!#REF!</f>
        <v>#REF!</v>
      </c>
      <c r="U125" s="129"/>
      <c r="V125" s="220"/>
      <c r="W125" s="129"/>
      <c r="X125" s="129"/>
      <c r="Y125" s="220"/>
      <c r="Z125" s="129"/>
      <c r="AA125" s="220"/>
      <c r="AB125" s="324"/>
      <c r="AC125" s="325"/>
      <c r="AD125" s="325"/>
      <c r="AE125" s="325"/>
      <c r="AF125" s="325"/>
      <c r="AG125" s="325"/>
      <c r="AH125" s="325"/>
      <c r="AI125" s="325"/>
      <c r="AJ125" s="326"/>
      <c r="AK125" s="128" t="str">
        <f t="shared" si="4"/>
        <v/>
      </c>
      <c r="AL125" s="194"/>
    </row>
    <row r="126" spans="1:38" s="197" customFormat="1" ht="15.75" hidden="1" customHeight="1" x14ac:dyDescent="0.25">
      <c r="A126" s="163" t="e">
        <f>IF(+ASISTENCIA!#REF!="","",ASISTENCIA!#REF!)</f>
        <v>#REF!</v>
      </c>
      <c r="B126" s="12"/>
      <c r="C126" s="11"/>
      <c r="D126" s="133" t="e">
        <f>IF(+ASISTENCIA!#REF!="","",ASISTENCIA!#REF!)</f>
        <v>#REF!</v>
      </c>
      <c r="E126" s="128" t="e">
        <f>IF(+ASISTENCIA!#REF!="","",ASISTENCIA!#REF!)</f>
        <v>#REF!</v>
      </c>
      <c r="F126" s="136" t="e">
        <f>IF(+ASISTENCIA!#REF!="","",ASISTENCIA!#REF!)</f>
        <v>#REF!</v>
      </c>
      <c r="G126" s="136" t="e">
        <f>IF(+ASISTENCIA!#REF!="","",ASISTENCIA!#REF!)</f>
        <v>#REF!</v>
      </c>
      <c r="H126" s="129" t="e">
        <f>IF(+ASISTENCIA!#REF!="","",ASISTENCIA!#REF!)</f>
        <v>#REF!</v>
      </c>
      <c r="I126" s="217"/>
      <c r="J126" s="219" t="e">
        <f>ASISTENCIA!#REF!</f>
        <v>#REF!</v>
      </c>
      <c r="K126" s="217"/>
      <c r="L126" s="129" t="e">
        <f>ASISTENCIA!#REF!</f>
        <v>#REF!</v>
      </c>
      <c r="M126" s="129" t="e">
        <f>ASISTENCIA!#REF!</f>
        <v>#REF!</v>
      </c>
      <c r="N126" s="129" t="e">
        <f>ASISTENCIA!#REF!</f>
        <v>#REF!</v>
      </c>
      <c r="O126" s="217"/>
      <c r="P126" s="129" t="e">
        <f>ASISTENCIA!#REF!</f>
        <v>#REF!</v>
      </c>
      <c r="Q126" s="217"/>
      <c r="R126" s="129" t="e">
        <f>ASISTENCIA!#REF!</f>
        <v>#REF!</v>
      </c>
      <c r="S126" s="220"/>
      <c r="T126" s="129" t="e">
        <f>ASISTENCIA!#REF!</f>
        <v>#REF!</v>
      </c>
      <c r="U126" s="129"/>
      <c r="V126" s="220"/>
      <c r="W126" s="129"/>
      <c r="X126" s="129"/>
      <c r="Y126" s="220"/>
      <c r="Z126" s="129"/>
      <c r="AA126" s="220"/>
      <c r="AB126" s="324"/>
      <c r="AC126" s="325"/>
      <c r="AD126" s="325"/>
      <c r="AE126" s="325"/>
      <c r="AF126" s="325"/>
      <c r="AG126" s="325"/>
      <c r="AH126" s="325"/>
      <c r="AI126" s="325"/>
      <c r="AJ126" s="326"/>
      <c r="AK126" s="128" t="str">
        <f t="shared" si="4"/>
        <v/>
      </c>
      <c r="AL126" s="194"/>
    </row>
    <row r="127" spans="1:38" s="197" customFormat="1" ht="15.75" hidden="1" customHeight="1" x14ac:dyDescent="0.25">
      <c r="A127" s="163" t="e">
        <f>IF(+ASISTENCIA!#REF!="","",ASISTENCIA!#REF!)</f>
        <v>#REF!</v>
      </c>
      <c r="B127" s="12"/>
      <c r="C127" s="11"/>
      <c r="D127" s="133" t="e">
        <f>IF(+ASISTENCIA!#REF!="","",ASISTENCIA!#REF!)</f>
        <v>#REF!</v>
      </c>
      <c r="E127" s="128" t="e">
        <f>IF(+ASISTENCIA!#REF!="","",ASISTENCIA!#REF!)</f>
        <v>#REF!</v>
      </c>
      <c r="F127" s="136" t="e">
        <f>IF(+ASISTENCIA!#REF!="","",ASISTENCIA!#REF!)</f>
        <v>#REF!</v>
      </c>
      <c r="G127" s="136" t="e">
        <f>IF(+ASISTENCIA!#REF!="","",ASISTENCIA!#REF!)</f>
        <v>#REF!</v>
      </c>
      <c r="H127" s="129" t="e">
        <f>IF(+ASISTENCIA!#REF!="","",ASISTENCIA!#REF!)</f>
        <v>#REF!</v>
      </c>
      <c r="I127" s="217"/>
      <c r="J127" s="219" t="e">
        <f>ASISTENCIA!#REF!</f>
        <v>#REF!</v>
      </c>
      <c r="K127" s="217"/>
      <c r="L127" s="129" t="e">
        <f>ASISTENCIA!#REF!</f>
        <v>#REF!</v>
      </c>
      <c r="M127" s="129" t="e">
        <f>ASISTENCIA!#REF!</f>
        <v>#REF!</v>
      </c>
      <c r="N127" s="129" t="e">
        <f>ASISTENCIA!#REF!</f>
        <v>#REF!</v>
      </c>
      <c r="O127" s="217"/>
      <c r="P127" s="129" t="e">
        <f>ASISTENCIA!#REF!</f>
        <v>#REF!</v>
      </c>
      <c r="Q127" s="217"/>
      <c r="R127" s="129" t="e">
        <f>ASISTENCIA!#REF!</f>
        <v>#REF!</v>
      </c>
      <c r="S127" s="220"/>
      <c r="T127" s="129" t="e">
        <f>ASISTENCIA!#REF!</f>
        <v>#REF!</v>
      </c>
      <c r="U127" s="129"/>
      <c r="V127" s="220"/>
      <c r="W127" s="129"/>
      <c r="X127" s="129"/>
      <c r="Y127" s="220"/>
      <c r="Z127" s="129"/>
      <c r="AA127" s="220"/>
      <c r="AB127" s="324"/>
      <c r="AC127" s="325"/>
      <c r="AD127" s="325"/>
      <c r="AE127" s="325"/>
      <c r="AF127" s="325"/>
      <c r="AG127" s="325"/>
      <c r="AH127" s="325"/>
      <c r="AI127" s="325"/>
      <c r="AJ127" s="326"/>
      <c r="AK127" s="128" t="str">
        <f t="shared" si="4"/>
        <v/>
      </c>
      <c r="AL127" s="194"/>
    </row>
    <row r="128" spans="1:38" s="197" customFormat="1" ht="15.75" hidden="1" customHeight="1" x14ac:dyDescent="0.25">
      <c r="A128" s="163" t="e">
        <f>IF(+ASISTENCIA!#REF!="","",ASISTENCIA!#REF!)</f>
        <v>#REF!</v>
      </c>
      <c r="B128" s="12"/>
      <c r="C128" s="11"/>
      <c r="D128" s="133" t="e">
        <f>IF(+ASISTENCIA!#REF!="","",ASISTENCIA!#REF!)</f>
        <v>#REF!</v>
      </c>
      <c r="E128" s="128" t="e">
        <f>IF(+ASISTENCIA!#REF!="","",ASISTENCIA!#REF!)</f>
        <v>#REF!</v>
      </c>
      <c r="F128" s="136" t="e">
        <f>IF(+ASISTENCIA!#REF!="","",ASISTENCIA!#REF!)</f>
        <v>#REF!</v>
      </c>
      <c r="G128" s="136" t="e">
        <f>IF(+ASISTENCIA!#REF!="","",ASISTENCIA!#REF!)</f>
        <v>#REF!</v>
      </c>
      <c r="H128" s="129" t="e">
        <f>IF(+ASISTENCIA!#REF!="","",ASISTENCIA!#REF!)</f>
        <v>#REF!</v>
      </c>
      <c r="I128" s="217"/>
      <c r="J128" s="219" t="e">
        <f>ASISTENCIA!#REF!</f>
        <v>#REF!</v>
      </c>
      <c r="K128" s="217"/>
      <c r="L128" s="129" t="e">
        <f>ASISTENCIA!#REF!</f>
        <v>#REF!</v>
      </c>
      <c r="M128" s="129" t="e">
        <f>ASISTENCIA!#REF!</f>
        <v>#REF!</v>
      </c>
      <c r="N128" s="129" t="e">
        <f>ASISTENCIA!#REF!</f>
        <v>#REF!</v>
      </c>
      <c r="O128" s="217"/>
      <c r="P128" s="129" t="e">
        <f>ASISTENCIA!#REF!</f>
        <v>#REF!</v>
      </c>
      <c r="Q128" s="217"/>
      <c r="R128" s="129" t="e">
        <f>ASISTENCIA!#REF!</f>
        <v>#REF!</v>
      </c>
      <c r="S128" s="220"/>
      <c r="T128" s="129" t="e">
        <f>ASISTENCIA!#REF!</f>
        <v>#REF!</v>
      </c>
      <c r="U128" s="129"/>
      <c r="V128" s="220"/>
      <c r="W128" s="129"/>
      <c r="X128" s="129"/>
      <c r="Y128" s="220"/>
      <c r="Z128" s="129"/>
      <c r="AA128" s="220"/>
      <c r="AB128" s="324"/>
      <c r="AC128" s="325"/>
      <c r="AD128" s="325"/>
      <c r="AE128" s="325"/>
      <c r="AF128" s="325"/>
      <c r="AG128" s="325"/>
      <c r="AH128" s="325"/>
      <c r="AI128" s="325"/>
      <c r="AJ128" s="326"/>
      <c r="AK128" s="128" t="str">
        <f t="shared" si="4"/>
        <v/>
      </c>
      <c r="AL128" s="194"/>
    </row>
    <row r="129" spans="1:42" s="197" customFormat="1" ht="15.75" hidden="1" customHeight="1" x14ac:dyDescent="0.25">
      <c r="A129" s="163" t="e">
        <f>IF(+ASISTENCIA!#REF!="","",ASISTENCIA!#REF!)</f>
        <v>#REF!</v>
      </c>
      <c r="B129" s="12"/>
      <c r="C129" s="11"/>
      <c r="D129" s="133" t="e">
        <f>IF(+ASISTENCIA!#REF!="","",ASISTENCIA!#REF!)</f>
        <v>#REF!</v>
      </c>
      <c r="E129" s="128" t="e">
        <f>IF(+ASISTENCIA!#REF!="","",ASISTENCIA!#REF!)</f>
        <v>#REF!</v>
      </c>
      <c r="F129" s="136" t="e">
        <f>IF(+ASISTENCIA!#REF!="","",ASISTENCIA!#REF!)</f>
        <v>#REF!</v>
      </c>
      <c r="G129" s="136" t="e">
        <f>IF(+ASISTENCIA!#REF!="","",ASISTENCIA!#REF!)</f>
        <v>#REF!</v>
      </c>
      <c r="H129" s="129" t="e">
        <f>IF(+ASISTENCIA!#REF!="","",ASISTENCIA!#REF!)</f>
        <v>#REF!</v>
      </c>
      <c r="I129" s="217"/>
      <c r="J129" s="219" t="e">
        <f>ASISTENCIA!#REF!</f>
        <v>#REF!</v>
      </c>
      <c r="K129" s="217"/>
      <c r="L129" s="129" t="e">
        <f>ASISTENCIA!#REF!</f>
        <v>#REF!</v>
      </c>
      <c r="M129" s="129" t="e">
        <f>ASISTENCIA!#REF!</f>
        <v>#REF!</v>
      </c>
      <c r="N129" s="129" t="e">
        <f>ASISTENCIA!#REF!</f>
        <v>#REF!</v>
      </c>
      <c r="O129" s="217"/>
      <c r="P129" s="129" t="e">
        <f>ASISTENCIA!#REF!</f>
        <v>#REF!</v>
      </c>
      <c r="Q129" s="217"/>
      <c r="R129" s="129" t="e">
        <f>ASISTENCIA!#REF!</f>
        <v>#REF!</v>
      </c>
      <c r="S129" s="220"/>
      <c r="T129" s="129" t="e">
        <f>ASISTENCIA!#REF!</f>
        <v>#REF!</v>
      </c>
      <c r="U129" s="129"/>
      <c r="V129" s="220"/>
      <c r="W129" s="129"/>
      <c r="X129" s="129"/>
      <c r="Y129" s="220"/>
      <c r="Z129" s="129"/>
      <c r="AA129" s="220"/>
      <c r="AB129" s="324"/>
      <c r="AC129" s="325"/>
      <c r="AD129" s="325"/>
      <c r="AE129" s="325"/>
      <c r="AF129" s="325"/>
      <c r="AG129" s="325"/>
      <c r="AH129" s="325"/>
      <c r="AI129" s="325"/>
      <c r="AJ129" s="326"/>
      <c r="AK129" s="128" t="str">
        <f t="shared" si="4"/>
        <v/>
      </c>
      <c r="AL129" s="194"/>
    </row>
    <row r="130" spans="1:42" s="197" customFormat="1" ht="15.75" hidden="1" customHeight="1" x14ac:dyDescent="0.25">
      <c r="A130" s="163" t="e">
        <f>IF(+ASISTENCIA!#REF!="","",ASISTENCIA!#REF!)</f>
        <v>#REF!</v>
      </c>
      <c r="B130" s="12"/>
      <c r="C130" s="11"/>
      <c r="D130" s="133" t="e">
        <f>IF(+ASISTENCIA!#REF!="","",ASISTENCIA!#REF!)</f>
        <v>#REF!</v>
      </c>
      <c r="E130" s="128" t="e">
        <f>IF(+ASISTENCIA!#REF!="","",ASISTENCIA!#REF!)</f>
        <v>#REF!</v>
      </c>
      <c r="F130" s="136" t="e">
        <f>IF(+ASISTENCIA!#REF!="","",ASISTENCIA!#REF!)</f>
        <v>#REF!</v>
      </c>
      <c r="G130" s="136" t="e">
        <f>IF(+ASISTENCIA!#REF!="","",ASISTENCIA!#REF!)</f>
        <v>#REF!</v>
      </c>
      <c r="H130" s="129" t="e">
        <f>IF(+ASISTENCIA!#REF!="","",ASISTENCIA!#REF!)</f>
        <v>#REF!</v>
      </c>
      <c r="I130" s="217"/>
      <c r="J130" s="219" t="e">
        <f>ASISTENCIA!#REF!</f>
        <v>#REF!</v>
      </c>
      <c r="K130" s="217"/>
      <c r="L130" s="129" t="e">
        <f>ASISTENCIA!#REF!</f>
        <v>#REF!</v>
      </c>
      <c r="M130" s="129" t="e">
        <f>ASISTENCIA!#REF!</f>
        <v>#REF!</v>
      </c>
      <c r="N130" s="129" t="e">
        <f>ASISTENCIA!#REF!</f>
        <v>#REF!</v>
      </c>
      <c r="O130" s="217"/>
      <c r="P130" s="129" t="e">
        <f>ASISTENCIA!#REF!</f>
        <v>#REF!</v>
      </c>
      <c r="Q130" s="217"/>
      <c r="R130" s="129" t="e">
        <f>ASISTENCIA!#REF!</f>
        <v>#REF!</v>
      </c>
      <c r="S130" s="220"/>
      <c r="T130" s="129" t="e">
        <f>ASISTENCIA!#REF!</f>
        <v>#REF!</v>
      </c>
      <c r="U130" s="129"/>
      <c r="V130" s="220"/>
      <c r="W130" s="129"/>
      <c r="X130" s="129"/>
      <c r="Y130" s="220"/>
      <c r="Z130" s="129"/>
      <c r="AA130" s="220"/>
      <c r="AB130" s="324"/>
      <c r="AC130" s="325"/>
      <c r="AD130" s="325"/>
      <c r="AE130" s="325"/>
      <c r="AF130" s="325"/>
      <c r="AG130" s="325"/>
      <c r="AH130" s="325"/>
      <c r="AI130" s="325"/>
      <c r="AJ130" s="326"/>
      <c r="AK130" s="128" t="str">
        <f t="shared" si="4"/>
        <v/>
      </c>
      <c r="AL130" s="194"/>
    </row>
    <row r="131" spans="1:42" ht="14.25" customHeight="1" x14ac:dyDescent="0.25">
      <c r="A131" s="221" t="s">
        <v>127</v>
      </c>
      <c r="B131" s="13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  <c r="AA131" s="200"/>
      <c r="AB131" s="200"/>
      <c r="AC131" s="223"/>
      <c r="AD131" s="200"/>
      <c r="AE131" s="200"/>
      <c r="AF131" s="200"/>
      <c r="AG131" s="200"/>
      <c r="AH131" s="200"/>
      <c r="AI131" s="200"/>
      <c r="AJ131" s="200"/>
    </row>
    <row r="132" spans="1:42" ht="14.25" customHeight="1" x14ac:dyDescent="0.25">
      <c r="A132" s="224" t="s">
        <v>128</v>
      </c>
      <c r="B132" s="13"/>
      <c r="C132" s="119"/>
      <c r="D132" s="225"/>
      <c r="E132" s="225"/>
      <c r="F132" s="226"/>
      <c r="O132" s="340" t="s">
        <v>942</v>
      </c>
      <c r="P132" s="314"/>
      <c r="Q132" s="314"/>
      <c r="R132" s="314"/>
      <c r="S132" s="314"/>
      <c r="T132" s="314"/>
      <c r="U132" s="315"/>
      <c r="V132" s="200"/>
      <c r="W132" s="200"/>
      <c r="X132" s="200"/>
      <c r="Y132" s="200"/>
      <c r="Z132" s="200"/>
      <c r="AA132" s="200"/>
      <c r="AB132" s="200"/>
      <c r="AC132" s="200"/>
      <c r="AD132" s="200"/>
      <c r="AE132" s="200"/>
      <c r="AF132" s="200"/>
      <c r="AG132" s="200"/>
      <c r="AH132" s="200"/>
      <c r="AI132" s="200"/>
      <c r="AJ132" s="200"/>
      <c r="AK132" s="203"/>
      <c r="AL132" s="204"/>
      <c r="AM132" s="203"/>
      <c r="AN132" s="203"/>
      <c r="AO132" s="203"/>
      <c r="AP132" s="203"/>
    </row>
    <row r="133" spans="1:42" ht="14.25" customHeight="1" x14ac:dyDescent="0.25">
      <c r="A133" s="227"/>
      <c r="B133" s="13"/>
      <c r="C133" s="120"/>
      <c r="D133" s="225"/>
      <c r="E133" s="225"/>
      <c r="O133" s="316"/>
      <c r="P133" s="307"/>
      <c r="Q133" s="307"/>
      <c r="R133" s="307"/>
      <c r="S133" s="307"/>
      <c r="T133" s="307"/>
      <c r="U133" s="317"/>
      <c r="V133" s="200"/>
      <c r="W133" s="200"/>
      <c r="X133" s="200"/>
      <c r="Y133" s="200"/>
      <c r="Z133" s="200"/>
      <c r="AA133" s="200"/>
      <c r="AB133" s="200"/>
      <c r="AC133" s="200"/>
      <c r="AD133" s="200"/>
      <c r="AE133" s="200"/>
      <c r="AF133" s="200"/>
      <c r="AG133" s="200"/>
      <c r="AH133" s="200"/>
      <c r="AI133" s="200"/>
      <c r="AJ133" s="200"/>
      <c r="AK133" s="13"/>
      <c r="AL133" s="204" t="s">
        <v>20</v>
      </c>
      <c r="AM133" s="203"/>
      <c r="AN133" s="203"/>
      <c r="AO133" s="203"/>
      <c r="AP133" s="203"/>
    </row>
    <row r="134" spans="1:42" ht="14.25" customHeight="1" x14ac:dyDescent="0.25">
      <c r="A134" s="227"/>
      <c r="B134" s="13"/>
      <c r="C134" s="121"/>
      <c r="D134" s="225"/>
      <c r="E134" s="225"/>
      <c r="O134" s="316"/>
      <c r="P134" s="307"/>
      <c r="Q134" s="307"/>
      <c r="R134" s="307"/>
      <c r="S134" s="307"/>
      <c r="T134" s="307"/>
      <c r="U134" s="317"/>
      <c r="V134" s="200"/>
      <c r="W134" s="200"/>
      <c r="X134" s="200"/>
      <c r="Y134" s="200"/>
      <c r="Z134" s="200"/>
      <c r="AA134" s="200"/>
      <c r="AB134" s="200"/>
      <c r="AC134" s="200"/>
      <c r="AD134" s="200"/>
      <c r="AE134" s="200"/>
      <c r="AF134" s="200"/>
      <c r="AG134" s="200"/>
      <c r="AH134" s="200"/>
      <c r="AI134" s="200"/>
      <c r="AJ134" s="200"/>
      <c r="AK134" s="13"/>
      <c r="AL134" s="204" t="s">
        <v>24</v>
      </c>
      <c r="AM134" s="203"/>
      <c r="AN134" s="203"/>
      <c r="AO134" s="203"/>
      <c r="AP134" s="203"/>
    </row>
    <row r="135" spans="1:42" ht="14.25" customHeight="1" x14ac:dyDescent="0.25">
      <c r="A135" s="227"/>
      <c r="B135" s="13"/>
      <c r="C135" s="122"/>
      <c r="D135" s="225"/>
      <c r="E135" s="225"/>
      <c r="O135" s="316"/>
      <c r="P135" s="307"/>
      <c r="Q135" s="307"/>
      <c r="R135" s="307"/>
      <c r="S135" s="307"/>
      <c r="T135" s="307"/>
      <c r="U135" s="317"/>
      <c r="V135" s="200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  <c r="AI135" s="200"/>
      <c r="AJ135" s="200"/>
      <c r="AK135" s="13"/>
      <c r="AL135" s="204" t="s">
        <v>52</v>
      </c>
      <c r="AM135" s="203"/>
      <c r="AN135" s="203"/>
      <c r="AO135" s="203"/>
      <c r="AP135" s="203"/>
    </row>
    <row r="136" spans="1:42" ht="14.25" customHeight="1" x14ac:dyDescent="0.25">
      <c r="A136" s="227"/>
      <c r="B136" s="13"/>
      <c r="C136" s="122"/>
      <c r="D136" s="225"/>
      <c r="E136" s="225"/>
      <c r="O136" s="316"/>
      <c r="P136" s="307"/>
      <c r="Q136" s="307"/>
      <c r="R136" s="307"/>
      <c r="S136" s="307"/>
      <c r="T136" s="307"/>
      <c r="U136" s="317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  <c r="AI136" s="200"/>
      <c r="AJ136" s="200"/>
      <c r="AK136" s="13"/>
      <c r="AL136" s="203"/>
      <c r="AM136" s="203"/>
      <c r="AN136" s="203"/>
      <c r="AO136" s="203"/>
      <c r="AP136" s="203"/>
    </row>
    <row r="137" spans="1:42" ht="14.25" customHeight="1" x14ac:dyDescent="0.25">
      <c r="A137" s="227"/>
      <c r="B137" s="13"/>
      <c r="C137" s="122"/>
      <c r="D137" s="225"/>
      <c r="E137" s="225"/>
      <c r="O137" s="316"/>
      <c r="P137" s="307"/>
      <c r="Q137" s="307"/>
      <c r="R137" s="307"/>
      <c r="S137" s="307"/>
      <c r="T137" s="307"/>
      <c r="U137" s="317"/>
      <c r="V137" s="200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13"/>
      <c r="AL137" s="203"/>
      <c r="AM137" s="203"/>
      <c r="AN137" s="203"/>
      <c r="AO137" s="203"/>
      <c r="AP137" s="203"/>
    </row>
    <row r="138" spans="1:42" ht="14.25" customHeight="1" x14ac:dyDescent="0.25">
      <c r="A138" s="227"/>
      <c r="B138" s="13"/>
      <c r="C138" s="122"/>
      <c r="D138" s="225"/>
      <c r="E138" s="225"/>
      <c r="O138" s="316"/>
      <c r="P138" s="307"/>
      <c r="Q138" s="307"/>
      <c r="R138" s="307"/>
      <c r="S138" s="307"/>
      <c r="T138" s="307"/>
      <c r="U138" s="317"/>
      <c r="V138" s="200"/>
      <c r="W138" s="200"/>
      <c r="X138" s="200"/>
      <c r="Y138" s="200"/>
      <c r="Z138" s="200"/>
      <c r="AA138" s="200"/>
      <c r="AB138" s="200"/>
      <c r="AC138" s="200"/>
      <c r="AD138" s="200"/>
      <c r="AE138" s="200"/>
      <c r="AF138" s="200"/>
      <c r="AG138" s="200"/>
      <c r="AH138" s="200"/>
      <c r="AI138" s="200"/>
      <c r="AJ138" s="200"/>
      <c r="AK138" s="13"/>
      <c r="AL138" s="203"/>
      <c r="AM138" s="203"/>
      <c r="AN138" s="203"/>
      <c r="AO138" s="203"/>
      <c r="AP138" s="203"/>
    </row>
    <row r="139" spans="1:42" ht="14.25" customHeight="1" x14ac:dyDescent="0.25">
      <c r="A139" s="227"/>
      <c r="B139" s="13"/>
      <c r="C139" s="122"/>
      <c r="D139" s="225"/>
      <c r="E139" s="225"/>
      <c r="O139" s="316"/>
      <c r="P139" s="307"/>
      <c r="Q139" s="307"/>
      <c r="R139" s="307"/>
      <c r="S139" s="307"/>
      <c r="T139" s="307"/>
      <c r="U139" s="317"/>
      <c r="V139" s="200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13"/>
      <c r="AL139" s="203"/>
      <c r="AM139" s="203"/>
      <c r="AN139" s="203"/>
      <c r="AO139" s="203"/>
      <c r="AP139" s="203"/>
    </row>
    <row r="140" spans="1:42" ht="14.25" customHeight="1" x14ac:dyDescent="0.25">
      <c r="A140" s="227"/>
      <c r="B140" s="13"/>
      <c r="C140" s="123"/>
      <c r="D140" s="225"/>
      <c r="E140" s="225"/>
      <c r="O140" s="316"/>
      <c r="P140" s="307"/>
      <c r="Q140" s="307"/>
      <c r="R140" s="307"/>
      <c r="S140" s="307"/>
      <c r="T140" s="307"/>
      <c r="U140" s="317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00"/>
      <c r="AF140" s="200"/>
      <c r="AG140" s="200"/>
      <c r="AH140" s="200"/>
      <c r="AI140" s="200"/>
      <c r="AJ140" s="200"/>
    </row>
    <row r="141" spans="1:42" s="20" customFormat="1" ht="14.25" customHeight="1" x14ac:dyDescent="0.25">
      <c r="A141" s="227"/>
      <c r="B141" s="13"/>
      <c r="D141" s="225"/>
      <c r="E141" s="225"/>
      <c r="F141" s="222"/>
      <c r="O141" s="318"/>
      <c r="P141" s="319"/>
      <c r="Q141" s="319"/>
      <c r="R141" s="319"/>
      <c r="S141" s="319"/>
      <c r="T141" s="319"/>
      <c r="U141" s="320"/>
      <c r="V141" s="264"/>
      <c r="W141" s="264"/>
      <c r="X141" s="264"/>
      <c r="Y141" s="264"/>
      <c r="Z141" s="264"/>
      <c r="AA141" s="264"/>
      <c r="AB141" s="264"/>
      <c r="AC141" s="264"/>
      <c r="AD141" s="200"/>
      <c r="AE141" s="200"/>
      <c r="AF141" s="200"/>
      <c r="AG141" s="200"/>
      <c r="AH141" s="200"/>
      <c r="AI141" s="200"/>
      <c r="AJ141" s="200"/>
      <c r="AM141" s="174"/>
      <c r="AN141" s="174"/>
      <c r="AO141" s="174"/>
      <c r="AP141" s="174"/>
    </row>
    <row r="142" spans="1:42" s="20" customFormat="1" ht="14.25" customHeight="1" x14ac:dyDescent="0.25">
      <c r="A142" s="227"/>
      <c r="B142" s="13"/>
      <c r="D142" s="225"/>
      <c r="E142" s="225"/>
      <c r="F142" s="222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  <c r="AA142" s="200"/>
      <c r="AB142" s="200"/>
      <c r="AC142" s="200"/>
      <c r="AD142" s="200"/>
      <c r="AE142" s="200"/>
      <c r="AF142" s="200"/>
      <c r="AG142" s="200"/>
      <c r="AH142" s="200"/>
      <c r="AI142" s="200"/>
      <c r="AJ142" s="200"/>
      <c r="AM142" s="174"/>
      <c r="AN142" s="174"/>
      <c r="AO142" s="174"/>
      <c r="AP142" s="174"/>
    </row>
    <row r="143" spans="1:42" s="20" customFormat="1" ht="14.25" customHeight="1" x14ac:dyDescent="0.25">
      <c r="A143" s="227"/>
      <c r="D143" s="225"/>
      <c r="E143" s="225"/>
      <c r="F143" s="222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  <c r="AA143" s="200"/>
      <c r="AB143" s="200"/>
      <c r="AC143" s="200"/>
      <c r="AD143" s="200"/>
      <c r="AE143" s="200"/>
      <c r="AF143" s="200"/>
      <c r="AG143" s="200"/>
      <c r="AH143" s="200"/>
      <c r="AI143" s="200"/>
      <c r="AJ143" s="200"/>
      <c r="AM143" s="174"/>
      <c r="AN143" s="174"/>
      <c r="AO143" s="174"/>
      <c r="AP143" s="174"/>
    </row>
    <row r="144" spans="1:42" x14ac:dyDescent="0.2"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  <c r="AA144" s="200"/>
      <c r="AB144" s="200"/>
      <c r="AC144" s="200"/>
      <c r="AD144" s="200"/>
      <c r="AE144" s="200"/>
      <c r="AF144" s="200"/>
      <c r="AG144" s="200"/>
      <c r="AH144" s="200"/>
      <c r="AI144" s="200"/>
      <c r="AJ144" s="200"/>
    </row>
    <row r="145" spans="15:36" x14ac:dyDescent="0.2"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0"/>
      <c r="AC145" s="200"/>
      <c r="AD145" s="200"/>
      <c r="AE145" s="200"/>
      <c r="AF145" s="200"/>
      <c r="AG145" s="200"/>
      <c r="AH145" s="200"/>
      <c r="AI145" s="200"/>
      <c r="AJ145" s="200"/>
    </row>
    <row r="146" spans="15:36" x14ac:dyDescent="0.2"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</row>
    <row r="147" spans="15:36" x14ac:dyDescent="0.2"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</row>
    <row r="148" spans="15:36" x14ac:dyDescent="0.2"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  <c r="AA148" s="200"/>
      <c r="AB148" s="200"/>
      <c r="AC148" s="200"/>
      <c r="AD148" s="200"/>
      <c r="AE148" s="200"/>
      <c r="AF148" s="200"/>
      <c r="AG148" s="200"/>
      <c r="AH148" s="200"/>
      <c r="AI148" s="200"/>
      <c r="AJ148" s="200"/>
    </row>
    <row r="149" spans="15:36" x14ac:dyDescent="0.2"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  <c r="Z149" s="200"/>
      <c r="AA149" s="200"/>
      <c r="AB149" s="200"/>
      <c r="AC149" s="200"/>
      <c r="AD149" s="200"/>
      <c r="AE149" s="200"/>
      <c r="AF149" s="200"/>
      <c r="AG149" s="200"/>
      <c r="AH149" s="200"/>
      <c r="AI149" s="200"/>
      <c r="AJ149" s="200"/>
    </row>
    <row r="150" spans="15:36" x14ac:dyDescent="0.2"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</row>
    <row r="151" spans="15:36" x14ac:dyDescent="0.2"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</row>
    <row r="152" spans="15:36" x14ac:dyDescent="0.2"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0"/>
      <c r="AJ152" s="200"/>
    </row>
    <row r="153" spans="15:36" x14ac:dyDescent="0.2"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</row>
    <row r="154" spans="15:36" x14ac:dyDescent="0.2"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</row>
    <row r="155" spans="15:36" x14ac:dyDescent="0.2"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0"/>
      <c r="AJ155" s="200"/>
    </row>
    <row r="156" spans="15:36" x14ac:dyDescent="0.2"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</row>
    <row r="157" spans="15:36" x14ac:dyDescent="0.2"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</row>
    <row r="158" spans="15:36" x14ac:dyDescent="0.2"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</row>
    <row r="159" spans="15:36" x14ac:dyDescent="0.2"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</row>
    <row r="160" spans="15:36" x14ac:dyDescent="0.2"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</row>
    <row r="161" spans="15:36" x14ac:dyDescent="0.2"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</row>
    <row r="162" spans="15:36" x14ac:dyDescent="0.2"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</row>
    <row r="163" spans="15:36" x14ac:dyDescent="0.2"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</row>
    <row r="164" spans="15:36" x14ac:dyDescent="0.2"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</row>
    <row r="165" spans="15:36" x14ac:dyDescent="0.2"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</row>
    <row r="166" spans="15:36" x14ac:dyDescent="0.2"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</row>
    <row r="167" spans="15:36" x14ac:dyDescent="0.2"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</row>
    <row r="168" spans="15:36" x14ac:dyDescent="0.2"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</row>
    <row r="169" spans="15:36" x14ac:dyDescent="0.2"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</row>
  </sheetData>
  <mergeCells count="139">
    <mergeCell ref="O132:U141"/>
    <mergeCell ref="AB129:AJ129"/>
    <mergeCell ref="AB130:AJ130"/>
    <mergeCell ref="E4:AI4"/>
    <mergeCell ref="AB124:AJ124"/>
    <mergeCell ref="AB125:AJ125"/>
    <mergeCell ref="AB126:AJ126"/>
    <mergeCell ref="AB127:AJ127"/>
    <mergeCell ref="AB128:AJ128"/>
    <mergeCell ref="AB119:AJ119"/>
    <mergeCell ref="AB120:AJ120"/>
    <mergeCell ref="AB121:AJ121"/>
    <mergeCell ref="AB122:AJ122"/>
    <mergeCell ref="AB123:AJ123"/>
    <mergeCell ref="AB114:AJ114"/>
    <mergeCell ref="AB115:AJ115"/>
    <mergeCell ref="AB116:AJ116"/>
    <mergeCell ref="AB117:AJ117"/>
    <mergeCell ref="AB118:AJ118"/>
    <mergeCell ref="AB109:AJ109"/>
    <mergeCell ref="AB110:AJ110"/>
    <mergeCell ref="AB111:AJ111"/>
    <mergeCell ref="AB112:AJ112"/>
    <mergeCell ref="AB113:AJ113"/>
    <mergeCell ref="AB104:AJ104"/>
    <mergeCell ref="AB105:AJ105"/>
    <mergeCell ref="AB106:AJ106"/>
    <mergeCell ref="AB107:AJ107"/>
    <mergeCell ref="AB108:AJ108"/>
    <mergeCell ref="AB99:AJ99"/>
    <mergeCell ref="AB100:AJ100"/>
    <mergeCell ref="AB101:AJ101"/>
    <mergeCell ref="AB102:AJ102"/>
    <mergeCell ref="AB103:AJ103"/>
    <mergeCell ref="AB94:AJ94"/>
    <mergeCell ref="AB95:AJ95"/>
    <mergeCell ref="AB96:AJ96"/>
    <mergeCell ref="AB97:AJ97"/>
    <mergeCell ref="AB98:AJ98"/>
    <mergeCell ref="AB89:AJ89"/>
    <mergeCell ref="AB90:AJ90"/>
    <mergeCell ref="AB91:AJ91"/>
    <mergeCell ref="AB92:AJ92"/>
    <mergeCell ref="AB93:AJ93"/>
    <mergeCell ref="AB84:AJ84"/>
    <mergeCell ref="AB85:AJ85"/>
    <mergeCell ref="AB86:AJ86"/>
    <mergeCell ref="AB87:AJ87"/>
    <mergeCell ref="AB88:AJ88"/>
    <mergeCell ref="AB79:AJ79"/>
    <mergeCell ref="AB80:AJ80"/>
    <mergeCell ref="AB81:AJ81"/>
    <mergeCell ref="AB82:AJ82"/>
    <mergeCell ref="AB83:AJ83"/>
    <mergeCell ref="AB74:AJ74"/>
    <mergeCell ref="AB75:AJ75"/>
    <mergeCell ref="AB76:AJ76"/>
    <mergeCell ref="AB77:AJ77"/>
    <mergeCell ref="AB78:AJ78"/>
    <mergeCell ref="AB69:AJ69"/>
    <mergeCell ref="AB70:AJ70"/>
    <mergeCell ref="AB71:AJ71"/>
    <mergeCell ref="AB72:AJ72"/>
    <mergeCell ref="AB73:AJ73"/>
    <mergeCell ref="AB64:AJ64"/>
    <mergeCell ref="AB65:AJ65"/>
    <mergeCell ref="AB66:AJ66"/>
    <mergeCell ref="AB67:AJ67"/>
    <mergeCell ref="AB68:AJ68"/>
    <mergeCell ref="AB59:AJ59"/>
    <mergeCell ref="AB60:AJ60"/>
    <mergeCell ref="AB61:AJ61"/>
    <mergeCell ref="AB62:AJ62"/>
    <mergeCell ref="AB63:AJ63"/>
    <mergeCell ref="T10:U10"/>
    <mergeCell ref="AB50:AJ50"/>
    <mergeCell ref="AB51:AJ51"/>
    <mergeCell ref="AB52:AJ52"/>
    <mergeCell ref="AB53:AJ53"/>
    <mergeCell ref="AB14:AJ14"/>
    <mergeCell ref="AB24:AJ24"/>
    <mergeCell ref="AB34:AJ34"/>
    <mergeCell ref="AB35:AJ35"/>
    <mergeCell ref="AB32:AJ32"/>
    <mergeCell ref="AB33:AJ33"/>
    <mergeCell ref="AB40:AJ40"/>
    <mergeCell ref="AB41:AJ41"/>
    <mergeCell ref="AB47:AJ47"/>
    <mergeCell ref="AB48:AJ48"/>
    <mergeCell ref="AB39:AJ39"/>
    <mergeCell ref="AB36:AJ36"/>
    <mergeCell ref="AB37:AJ37"/>
    <mergeCell ref="AB29:AJ29"/>
    <mergeCell ref="AB30:AJ30"/>
    <mergeCell ref="AB31:AJ31"/>
    <mergeCell ref="AB17:AJ17"/>
    <mergeCell ref="AB16:AJ16"/>
    <mergeCell ref="AB54:AJ54"/>
    <mergeCell ref="AB55:AJ55"/>
    <mergeCell ref="AB56:AJ56"/>
    <mergeCell ref="AB57:AJ57"/>
    <mergeCell ref="AB58:AJ58"/>
    <mergeCell ref="AB49:AJ49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W10:X10"/>
    <mergeCell ref="AB26:AJ26"/>
    <mergeCell ref="AB27:AJ27"/>
    <mergeCell ref="AB28:AJ28"/>
    <mergeCell ref="AB38:AJ38"/>
    <mergeCell ref="AB44:AJ44"/>
    <mergeCell ref="AB45:AJ45"/>
    <mergeCell ref="AB46:AJ46"/>
    <mergeCell ref="AB42:AJ42"/>
    <mergeCell ref="AB43:AJ43"/>
    <mergeCell ref="AB13:AJ13"/>
    <mergeCell ref="AB15:AJ15"/>
    <mergeCell ref="AB18:AJ18"/>
    <mergeCell ref="AB19:AJ19"/>
    <mergeCell ref="AB20:AJ20"/>
    <mergeCell ref="AB21:AJ21"/>
    <mergeCell ref="AB22:AJ22"/>
    <mergeCell ref="AB23:AJ23"/>
    <mergeCell ref="AB25:AJ25"/>
  </mergeCells>
  <conditionalFormatting sqref="M13:M130 R13:R130 T13:U130 W13:X130 Z13:Z130">
    <cfRule type="cellIs" dxfId="12" priority="2" operator="greaterThan">
      <formula>0</formula>
    </cfRule>
  </conditionalFormatting>
  <dataValidations count="3">
    <dataValidation type="list" allowBlank="1" showInputMessage="1" showErrorMessage="1" sqref="D131 C12:C131 D12" xr:uid="{00000000-0002-0000-0200-000000000000}">
      <formula1>$B$301:$B$312</formula1>
    </dataValidation>
    <dataValidation type="list" allowBlank="1" showInputMessage="1" showErrorMessage="1" sqref="G13:G14" xr:uid="{954EA4AC-0D81-41BD-89FF-3C78EA19296D}">
      <formula1>$BE$2:$BE$6</formula1>
    </dataValidation>
    <dataValidation type="list" allowBlank="1" showInputMessage="1" sqref="F13:F14" xr:uid="{CF135074-3F23-4EB7-A718-99D24F3FBE41}">
      <formula1>$BD$2:$BD$14</formula1>
    </dataValidation>
  </dataValidations>
  <pageMargins left="0.23622047244094491" right="0.15748031496062992" top="0.31496062992125984" bottom="0.15748031496062992" header="0.31496062992125984" footer="0.15748031496062992"/>
  <pageSetup paperSize="9" scale="5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DATA!#REF!</xm:f>
          </x14:formula1>
          <xm:sqref>C144:D690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topLeftCell="A9"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0" hidden="1"/>
    <col min="2" max="2" width="7.7109375" style="30" hidden="1"/>
    <col min="3" max="3" width="4.7109375" style="30" hidden="1"/>
    <col min="4" max="4" width="37.28515625" style="2" hidden="1"/>
    <col min="5" max="5" width="10.5703125" style="10" hidden="1"/>
    <col min="6" max="10" width="2.7109375" style="2" hidden="1"/>
    <col min="11" max="11" width="5.42578125" style="29" hidden="1"/>
    <col min="12" max="12" width="4.7109375" style="2" hidden="1"/>
    <col min="13" max="13" width="4.28515625" style="2" hidden="1"/>
    <col min="14" max="14" width="7.5703125" style="29" hidden="1"/>
    <col min="15" max="45" width="3.28515625" style="2" hidden="1"/>
    <col min="46" max="46" width="9.5703125" style="29" hidden="1"/>
    <col min="47" max="47" width="1.7109375" style="2" hidden="1"/>
    <col min="48" max="48" width="0" style="2" hidden="1"/>
    <col min="49" max="49" width="0" style="29" hidden="1"/>
    <col min="50" max="80" width="3.28515625" style="29" hidden="1"/>
    <col min="81" max="81" width="9.5703125" style="29" hidden="1"/>
    <col min="82" max="82" width="0" style="29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74" customFormat="1" ht="17.25" customHeight="1" x14ac:dyDescent="0.2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 t="s">
        <v>9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2" s="74" customFormat="1" ht="17.25" customHeight="1" x14ac:dyDescent="0.25">
      <c r="A2" s="75"/>
      <c r="B2" s="75"/>
      <c r="C2" s="75"/>
      <c r="D2" s="75"/>
      <c r="E2" s="75" t="s">
        <v>10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2" s="74" customFormat="1" ht="17.25" customHeight="1" x14ac:dyDescent="0.25">
      <c r="A3" s="76"/>
      <c r="B3" s="75"/>
      <c r="C3" s="75"/>
      <c r="D3" s="75"/>
      <c r="E3" s="75"/>
      <c r="F3" s="75"/>
      <c r="G3" s="75"/>
      <c r="H3" s="75" t="s">
        <v>159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</row>
    <row r="4" spans="1:82" s="74" customFormat="1" ht="17.25" customHeight="1" x14ac:dyDescent="0.25">
      <c r="A4" s="76"/>
      <c r="B4" s="77"/>
      <c r="C4" s="77"/>
      <c r="D4" s="77"/>
      <c r="E4" s="77" t="e">
        <f>ASISTENCIA!#REF!</f>
        <v>#REF!</v>
      </c>
      <c r="F4" s="77"/>
      <c r="G4" s="77"/>
      <c r="H4" s="77"/>
      <c r="I4" s="77"/>
      <c r="J4" s="77"/>
      <c r="K4" s="77"/>
      <c r="L4" s="77"/>
      <c r="M4" s="77"/>
      <c r="N4" s="77"/>
      <c r="O4" s="78" t="str">
        <f>ASISTENCIA!$F$6</f>
        <v>IEI. N° 217 NIÑO JESÚS DE PRAGA</v>
      </c>
      <c r="P4" s="77"/>
      <c r="Q4" s="77"/>
      <c r="R4" s="77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7"/>
      <c r="AO4" s="77"/>
      <c r="AP4" s="77"/>
      <c r="AQ4" s="77"/>
      <c r="AR4" s="77"/>
      <c r="AS4" s="77"/>
      <c r="AT4" s="77"/>
      <c r="AX4" s="78" t="str">
        <f>ASISTENCIA!$F$6</f>
        <v>IEI. N° 217 NIÑO JESÚS DE PRAGA</v>
      </c>
      <c r="AY4" s="77"/>
      <c r="AZ4" s="77"/>
      <c r="BA4" s="77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7"/>
      <c r="BX4" s="77"/>
      <c r="BY4" s="77"/>
      <c r="BZ4" s="77"/>
      <c r="CA4" s="77"/>
      <c r="CB4" s="77"/>
      <c r="CC4" s="77"/>
    </row>
    <row r="5" spans="1:82" s="74" customFormat="1" ht="7.5" customHeight="1" x14ac:dyDescent="0.25">
      <c r="A5" s="79"/>
      <c r="B5" s="79"/>
      <c r="C5" s="79"/>
      <c r="D5" s="80"/>
      <c r="E5" s="81"/>
      <c r="F5" s="81"/>
      <c r="G5" s="81"/>
      <c r="H5" s="81"/>
      <c r="I5" s="81"/>
      <c r="J5" s="81"/>
      <c r="K5" s="71"/>
      <c r="L5" s="71"/>
      <c r="M5" s="71"/>
      <c r="N5" s="71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</row>
    <row r="6" spans="1:82" s="74" customFormat="1" ht="15" customHeight="1" x14ac:dyDescent="0.25">
      <c r="A6" s="80" t="s">
        <v>55</v>
      </c>
      <c r="B6" s="80"/>
      <c r="C6" s="80"/>
      <c r="D6" s="82" t="e">
        <f>CONCATENATE(VLOOKUP($O$4,DATA!$A$1:$S$1,6,FALSE))</f>
        <v>#N/A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1" t="s">
        <v>54</v>
      </c>
      <c r="Q6" s="81"/>
      <c r="R6" s="81"/>
      <c r="S6" s="81"/>
      <c r="X6" s="82" t="e">
        <f>VLOOKUP($O$4,DATA!$A$1:$S$1,9,FALSE)</f>
        <v>#N/A</v>
      </c>
      <c r="Y6" s="82"/>
      <c r="Z6" s="82"/>
      <c r="AA6" s="82"/>
      <c r="AB6" s="82"/>
      <c r="AC6" s="80"/>
      <c r="AD6" s="82"/>
      <c r="AE6" s="82"/>
      <c r="AF6" s="82"/>
      <c r="AG6" s="82"/>
      <c r="AH6" s="82"/>
      <c r="AI6" s="82"/>
      <c r="AJ6" s="82"/>
      <c r="AK6" s="82"/>
      <c r="AP6" s="80"/>
      <c r="AQ6" s="80"/>
      <c r="AS6" s="80"/>
      <c r="AT6" s="80"/>
      <c r="AX6" s="83"/>
      <c r="AY6" s="81" t="s">
        <v>54</v>
      </c>
      <c r="AZ6" s="81"/>
      <c r="BA6" s="81"/>
      <c r="BB6" s="81"/>
      <c r="BG6" s="82" t="e">
        <f>VLOOKUP($O$4,DATA!$A$1:$S$1,9,FALSE)</f>
        <v>#N/A</v>
      </c>
      <c r="BH6" s="82"/>
      <c r="BI6" s="82"/>
      <c r="BJ6" s="82"/>
      <c r="BK6" s="82"/>
      <c r="BL6" s="80"/>
      <c r="BM6" s="82"/>
      <c r="BN6" s="82"/>
      <c r="BO6" s="82"/>
      <c r="BP6" s="82"/>
      <c r="BQ6" s="82"/>
      <c r="BR6" s="82"/>
      <c r="BS6" s="82"/>
      <c r="BT6" s="82"/>
      <c r="BY6" s="80"/>
      <c r="BZ6" s="80"/>
      <c r="CB6" s="80"/>
      <c r="CC6" s="80"/>
    </row>
    <row r="7" spans="1:82" s="74" customFormat="1" ht="7.5" customHeight="1" x14ac:dyDescent="0.3">
      <c r="A7" s="84"/>
      <c r="B7" s="84"/>
      <c r="C7" s="84"/>
      <c r="D7" s="73"/>
      <c r="E7" s="81"/>
      <c r="F7" s="81"/>
      <c r="G7" s="81"/>
      <c r="H7" s="81"/>
      <c r="I7" s="81"/>
      <c r="J7" s="81"/>
      <c r="K7" s="85"/>
      <c r="L7" s="85"/>
      <c r="M7" s="85"/>
      <c r="N7" s="85"/>
      <c r="O7" s="85"/>
      <c r="P7" s="85"/>
      <c r="Q7" s="85"/>
      <c r="R7" s="85"/>
      <c r="S7" s="71"/>
      <c r="T7" s="71"/>
      <c r="U7" s="86"/>
      <c r="V7" s="86"/>
      <c r="W7" s="86"/>
      <c r="X7" s="86"/>
      <c r="Y7" s="86"/>
      <c r="Z7" s="86"/>
      <c r="AA7" s="86"/>
      <c r="AB7" s="86"/>
      <c r="AC7" s="86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80"/>
      <c r="AP7" s="80"/>
      <c r="AQ7" s="80"/>
      <c r="AR7" s="80"/>
      <c r="AS7" s="80"/>
      <c r="AT7" s="80"/>
      <c r="AX7" s="85"/>
      <c r="AY7" s="85"/>
      <c r="AZ7" s="85"/>
      <c r="BA7" s="85"/>
      <c r="BB7" s="71"/>
      <c r="BC7" s="71"/>
      <c r="BD7" s="86"/>
      <c r="BE7" s="86"/>
      <c r="BF7" s="86"/>
      <c r="BG7" s="86"/>
      <c r="BH7" s="86"/>
      <c r="BI7" s="86"/>
      <c r="BJ7" s="86"/>
      <c r="BK7" s="86"/>
      <c r="BL7" s="86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80"/>
      <c r="BY7" s="80"/>
      <c r="BZ7" s="80"/>
      <c r="CA7" s="80"/>
      <c r="CB7" s="80"/>
      <c r="CC7" s="80"/>
    </row>
    <row r="8" spans="1:82" s="74" customFormat="1" ht="15" customHeight="1" x14ac:dyDescent="0.25">
      <c r="A8" s="80"/>
      <c r="B8" s="80"/>
      <c r="C8" s="80"/>
      <c r="D8" s="87" t="s">
        <v>22</v>
      </c>
      <c r="E8" s="82" t="e">
        <f>VLOOKUP($O$4,DATA!$A$1:$S$1,4,FALSE)</f>
        <v>#N/A</v>
      </c>
      <c r="F8" s="82"/>
      <c r="G8" s="82"/>
      <c r="H8" s="82"/>
      <c r="I8" s="82"/>
      <c r="J8" s="82"/>
      <c r="K8" s="85" t="s">
        <v>26</v>
      </c>
      <c r="L8" s="85"/>
      <c r="M8" s="85"/>
      <c r="N8" s="88" t="str">
        <f>ASISTENCIA!$F$8</f>
        <v>0474585</v>
      </c>
      <c r="O8" s="85"/>
      <c r="Q8" s="70"/>
      <c r="Y8" s="71" t="s">
        <v>23</v>
      </c>
      <c r="Z8" s="71"/>
      <c r="AA8" s="342">
        <f>ASISTENCIA!S5</f>
        <v>2024</v>
      </c>
      <c r="AB8" s="342"/>
      <c r="AC8" s="89"/>
      <c r="AD8" s="71"/>
      <c r="AE8" s="71"/>
      <c r="AF8" s="71"/>
      <c r="AG8" s="71" t="s">
        <v>51</v>
      </c>
      <c r="AH8" s="71"/>
      <c r="AI8" s="71"/>
      <c r="AJ8" s="90" t="str">
        <f>ASISTENCIA!G5</f>
        <v>FEBRERO</v>
      </c>
      <c r="AK8" s="90"/>
      <c r="AL8" s="90"/>
      <c r="AM8" s="90"/>
      <c r="AN8" s="90"/>
      <c r="AO8" s="90"/>
      <c r="AP8" s="91"/>
      <c r="AQ8" s="91"/>
      <c r="AR8" s="80"/>
      <c r="AS8" s="91"/>
      <c r="AT8" s="80"/>
      <c r="AX8" s="85"/>
      <c r="AZ8" s="70"/>
      <c r="BH8" s="71" t="s">
        <v>23</v>
      </c>
      <c r="BI8" s="71"/>
      <c r="BJ8" s="342">
        <f>ASISTENCIA!S5</f>
        <v>2024</v>
      </c>
      <c r="BK8" s="342"/>
      <c r="BL8" s="89"/>
      <c r="BM8" s="71"/>
      <c r="BN8" s="71"/>
      <c r="BO8" s="71"/>
      <c r="BP8" s="71" t="s">
        <v>51</v>
      </c>
      <c r="BQ8" s="71"/>
      <c r="BR8" s="71"/>
      <c r="BS8" s="90" t="str">
        <f>AJ8</f>
        <v>FEBRERO</v>
      </c>
      <c r="BT8" s="90"/>
      <c r="BU8" s="90"/>
      <c r="BV8" s="90"/>
      <c r="BW8" s="90"/>
      <c r="BX8" s="90"/>
      <c r="BY8" s="91"/>
      <c r="BZ8" s="91"/>
      <c r="CA8" s="80"/>
      <c r="CB8" s="91"/>
      <c r="CC8" s="80"/>
    </row>
    <row r="9" spans="1:82" s="29" customFormat="1" ht="10.5" customHeight="1" thickBot="1" x14ac:dyDescent="0.25">
      <c r="A9" s="31"/>
      <c r="B9" s="31"/>
      <c r="C9" s="31"/>
      <c r="D9" s="32"/>
      <c r="E9" s="34"/>
      <c r="F9" s="34"/>
      <c r="G9" s="34"/>
      <c r="H9" s="34"/>
      <c r="I9" s="34"/>
      <c r="J9" s="34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X9" s="32"/>
      <c r="AY9" s="32"/>
      <c r="AZ9" s="32"/>
      <c r="BA9" s="32"/>
      <c r="BB9" s="32"/>
      <c r="BC9" s="32"/>
      <c r="BD9" s="32"/>
      <c r="BE9" s="32"/>
      <c r="BF9" s="33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</row>
    <row r="10" spans="1:82" s="35" customFormat="1" ht="16.5" customHeight="1" x14ac:dyDescent="0.25">
      <c r="A10" s="40"/>
      <c r="B10" s="41" t="s">
        <v>69</v>
      </c>
      <c r="C10" s="42"/>
      <c r="D10" s="43"/>
      <c r="E10" s="44"/>
      <c r="F10" s="45" t="s">
        <v>59</v>
      </c>
      <c r="G10" s="46"/>
      <c r="H10" s="46"/>
      <c r="I10" s="46"/>
      <c r="J10" s="47"/>
      <c r="K10" s="95" t="s">
        <v>60</v>
      </c>
      <c r="L10" s="348" t="s">
        <v>87</v>
      </c>
      <c r="M10" s="351" t="s">
        <v>88</v>
      </c>
      <c r="N10" s="348" t="s">
        <v>89</v>
      </c>
      <c r="O10" s="48"/>
      <c r="P10" s="48"/>
      <c r="Q10" s="48"/>
      <c r="R10" s="48"/>
      <c r="S10" s="48" t="s">
        <v>11</v>
      </c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9"/>
      <c r="AT10" s="101" t="s">
        <v>64</v>
      </c>
      <c r="AX10" s="48"/>
      <c r="AY10" s="48"/>
      <c r="AZ10" s="48"/>
      <c r="BA10" s="48"/>
      <c r="BB10" s="48" t="s">
        <v>11</v>
      </c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9"/>
      <c r="CC10" s="101" t="s">
        <v>64</v>
      </c>
    </row>
    <row r="11" spans="1:82" s="35" customFormat="1" ht="16.5" customHeight="1" thickBot="1" x14ac:dyDescent="0.3">
      <c r="A11" s="50" t="s">
        <v>3</v>
      </c>
      <c r="B11" s="51" t="s">
        <v>70</v>
      </c>
      <c r="C11" s="345" t="s">
        <v>21</v>
      </c>
      <c r="D11" s="51" t="s">
        <v>79</v>
      </c>
      <c r="E11" s="53" t="s">
        <v>1</v>
      </c>
      <c r="F11" s="54" t="s">
        <v>71</v>
      </c>
      <c r="G11" s="55"/>
      <c r="H11" s="55"/>
      <c r="I11" s="55"/>
      <c r="J11" s="56"/>
      <c r="K11" s="96" t="s">
        <v>61</v>
      </c>
      <c r="L11" s="349"/>
      <c r="M11" s="352"/>
      <c r="N11" s="349"/>
      <c r="O11" s="57"/>
      <c r="P11" s="57"/>
      <c r="Q11" s="57"/>
      <c r="R11" s="57"/>
      <c r="S11" s="57"/>
      <c r="T11" s="57" t="s">
        <v>12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 t="s">
        <v>65</v>
      </c>
      <c r="AX11" s="57"/>
      <c r="AY11" s="57"/>
      <c r="AZ11" s="57"/>
      <c r="BA11" s="57"/>
      <c r="BB11" s="57"/>
      <c r="BC11" s="57" t="s">
        <v>12</v>
      </c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8" t="s">
        <v>65</v>
      </c>
    </row>
    <row r="12" spans="1:82" s="35" customFormat="1" ht="16.5" customHeight="1" x14ac:dyDescent="0.2">
      <c r="A12" s="50"/>
      <c r="B12" s="51"/>
      <c r="C12" s="345"/>
      <c r="D12" s="52"/>
      <c r="E12" s="53"/>
      <c r="F12" s="93"/>
      <c r="G12" s="93"/>
      <c r="H12" s="93"/>
      <c r="I12" s="93"/>
      <c r="J12" s="93"/>
      <c r="K12" s="96" t="s">
        <v>62</v>
      </c>
      <c r="L12" s="349"/>
      <c r="M12" s="352"/>
      <c r="N12" s="349"/>
      <c r="O12" s="59">
        <v>1</v>
      </c>
      <c r="P12" s="60">
        <v>2</v>
      </c>
      <c r="Q12" s="60">
        <v>3</v>
      </c>
      <c r="R12" s="60">
        <v>4</v>
      </c>
      <c r="S12" s="60">
        <v>5</v>
      </c>
      <c r="T12" s="60">
        <v>6</v>
      </c>
      <c r="U12" s="60">
        <v>7</v>
      </c>
      <c r="V12" s="60">
        <v>8</v>
      </c>
      <c r="W12" s="60">
        <v>9</v>
      </c>
      <c r="X12" s="60">
        <v>10</v>
      </c>
      <c r="Y12" s="60">
        <v>11</v>
      </c>
      <c r="Z12" s="60">
        <v>12</v>
      </c>
      <c r="AA12" s="60">
        <v>13</v>
      </c>
      <c r="AB12" s="60">
        <v>14</v>
      </c>
      <c r="AC12" s="60">
        <v>15</v>
      </c>
      <c r="AD12" s="60">
        <v>16</v>
      </c>
      <c r="AE12" s="60">
        <v>17</v>
      </c>
      <c r="AF12" s="60">
        <v>18</v>
      </c>
      <c r="AG12" s="60">
        <v>19</v>
      </c>
      <c r="AH12" s="60">
        <v>20</v>
      </c>
      <c r="AI12" s="60">
        <v>21</v>
      </c>
      <c r="AJ12" s="60">
        <v>22</v>
      </c>
      <c r="AK12" s="60">
        <v>23</v>
      </c>
      <c r="AL12" s="60">
        <v>24</v>
      </c>
      <c r="AM12" s="60">
        <v>25</v>
      </c>
      <c r="AN12" s="60">
        <v>26</v>
      </c>
      <c r="AO12" s="60">
        <v>27</v>
      </c>
      <c r="AP12" s="60">
        <v>28</v>
      </c>
      <c r="AQ12" s="60">
        <v>29</v>
      </c>
      <c r="AR12" s="60">
        <v>30</v>
      </c>
      <c r="AS12" s="61">
        <v>31</v>
      </c>
      <c r="AT12" s="58" t="s">
        <v>66</v>
      </c>
      <c r="AX12" s="59">
        <v>1</v>
      </c>
      <c r="AY12" s="60">
        <v>2</v>
      </c>
      <c r="AZ12" s="60">
        <v>3</v>
      </c>
      <c r="BA12" s="60">
        <v>4</v>
      </c>
      <c r="BB12" s="60">
        <v>5</v>
      </c>
      <c r="BC12" s="60">
        <v>6</v>
      </c>
      <c r="BD12" s="60">
        <v>7</v>
      </c>
      <c r="BE12" s="60">
        <v>8</v>
      </c>
      <c r="BF12" s="60">
        <v>9</v>
      </c>
      <c r="BG12" s="60">
        <v>10</v>
      </c>
      <c r="BH12" s="60">
        <v>11</v>
      </c>
      <c r="BI12" s="60">
        <v>12</v>
      </c>
      <c r="BJ12" s="60">
        <v>13</v>
      </c>
      <c r="BK12" s="60">
        <v>14</v>
      </c>
      <c r="BL12" s="60">
        <v>15</v>
      </c>
      <c r="BM12" s="60">
        <v>16</v>
      </c>
      <c r="BN12" s="60">
        <v>17</v>
      </c>
      <c r="BO12" s="60">
        <v>18</v>
      </c>
      <c r="BP12" s="60">
        <v>19</v>
      </c>
      <c r="BQ12" s="60">
        <v>20</v>
      </c>
      <c r="BR12" s="60">
        <v>21</v>
      </c>
      <c r="BS12" s="60">
        <v>22</v>
      </c>
      <c r="BT12" s="60">
        <v>23</v>
      </c>
      <c r="BU12" s="60">
        <v>24</v>
      </c>
      <c r="BV12" s="60">
        <v>25</v>
      </c>
      <c r="BW12" s="60">
        <v>26</v>
      </c>
      <c r="BX12" s="60">
        <v>27</v>
      </c>
      <c r="BY12" s="60">
        <v>28</v>
      </c>
      <c r="BZ12" s="60">
        <v>29</v>
      </c>
      <c r="CA12" s="60">
        <v>30</v>
      </c>
      <c r="CB12" s="61">
        <v>31</v>
      </c>
      <c r="CC12" s="58" t="s">
        <v>66</v>
      </c>
    </row>
    <row r="13" spans="1:82" s="35" customFormat="1" ht="16.5" customHeight="1" thickBot="1" x14ac:dyDescent="0.25">
      <c r="A13" s="62"/>
      <c r="B13" s="63"/>
      <c r="C13" s="64"/>
      <c r="D13" s="65"/>
      <c r="E13" s="66"/>
      <c r="F13" s="94" t="s">
        <v>74</v>
      </c>
      <c r="G13" s="94" t="s">
        <v>75</v>
      </c>
      <c r="H13" s="94" t="s">
        <v>76</v>
      </c>
      <c r="I13" s="94" t="s">
        <v>77</v>
      </c>
      <c r="J13" s="94" t="s">
        <v>78</v>
      </c>
      <c r="K13" s="97" t="s">
        <v>63</v>
      </c>
      <c r="L13" s="350"/>
      <c r="M13" s="353"/>
      <c r="N13" s="350"/>
      <c r="O13" s="67" t="str">
        <f>ASISTENCIA!I$12</f>
        <v>ju.</v>
      </c>
      <c r="P13" s="68" t="str">
        <f>ASISTENCIA!J$12</f>
        <v>vi.</v>
      </c>
      <c r="Q13" s="68" t="str">
        <f>ASISTENCIA!K$12</f>
        <v>sá.</v>
      </c>
      <c r="R13" s="68" t="str">
        <f>ASISTENCIA!L$12</f>
        <v>do.</v>
      </c>
      <c r="S13" s="68" t="str">
        <f>ASISTENCIA!M$12</f>
        <v>lu.</v>
      </c>
      <c r="T13" s="68" t="str">
        <f>ASISTENCIA!N$12</f>
        <v>ma.</v>
      </c>
      <c r="U13" s="68" t="str">
        <f>ASISTENCIA!O$12</f>
        <v>mi.</v>
      </c>
      <c r="V13" s="68" t="str">
        <f>ASISTENCIA!P$12</f>
        <v>ju.</v>
      </c>
      <c r="W13" s="68" t="str">
        <f>ASISTENCIA!Q$12</f>
        <v>vi.</v>
      </c>
      <c r="X13" s="68" t="str">
        <f>ASISTENCIA!R$12</f>
        <v>sá.</v>
      </c>
      <c r="Y13" s="68" t="str">
        <f>ASISTENCIA!S$12</f>
        <v>do.</v>
      </c>
      <c r="Z13" s="68" t="str">
        <f>ASISTENCIA!T$12</f>
        <v>lu.</v>
      </c>
      <c r="AA13" s="68" t="str">
        <f>ASISTENCIA!U$12</f>
        <v>ma.</v>
      </c>
      <c r="AB13" s="68" t="str">
        <f>ASISTENCIA!V$12</f>
        <v>mi.</v>
      </c>
      <c r="AC13" s="68" t="str">
        <f>ASISTENCIA!W$12</f>
        <v>ju.</v>
      </c>
      <c r="AD13" s="68" t="str">
        <f>ASISTENCIA!X$12</f>
        <v>vi.</v>
      </c>
      <c r="AE13" s="68" t="str">
        <f>ASISTENCIA!Y$12</f>
        <v>sá.</v>
      </c>
      <c r="AF13" s="68" t="str">
        <f>ASISTENCIA!Z$12</f>
        <v>do.</v>
      </c>
      <c r="AG13" s="68" t="str">
        <f>ASISTENCIA!AA$12</f>
        <v>lu.</v>
      </c>
      <c r="AH13" s="68" t="str">
        <f>ASISTENCIA!AB$12</f>
        <v>ma.</v>
      </c>
      <c r="AI13" s="68" t="str">
        <f>ASISTENCIA!AC$12</f>
        <v>mi.</v>
      </c>
      <c r="AJ13" s="68" t="str">
        <f>ASISTENCIA!AD$12</f>
        <v>ju.</v>
      </c>
      <c r="AK13" s="68" t="str">
        <f>ASISTENCIA!AE$12</f>
        <v>vi.</v>
      </c>
      <c r="AL13" s="68" t="str">
        <f>ASISTENCIA!AF$12</f>
        <v>sá.</v>
      </c>
      <c r="AM13" s="68" t="str">
        <f>ASISTENCIA!AG$12</f>
        <v>do.</v>
      </c>
      <c r="AN13" s="68" t="str">
        <f>ASISTENCIA!AH$12</f>
        <v>lu.</v>
      </c>
      <c r="AO13" s="68" t="str">
        <f>ASISTENCIA!AI$12</f>
        <v>ma.</v>
      </c>
      <c r="AP13" s="68" t="str">
        <f>ASISTENCIA!AJ$12</f>
        <v>mi.</v>
      </c>
      <c r="AQ13" s="68" t="str">
        <f>ASISTENCIA!AK$12</f>
        <v>ju.</v>
      </c>
      <c r="AR13" s="68" t="e">
        <f>ASISTENCIA!#REF!</f>
        <v>#REF!</v>
      </c>
      <c r="AS13" s="68" t="e">
        <f>ASISTENCIA!#REF!</f>
        <v>#REF!</v>
      </c>
      <c r="AT13" s="102" t="s">
        <v>67</v>
      </c>
      <c r="AX13" s="67" t="str">
        <f>ASISTENCIA!I$12</f>
        <v>ju.</v>
      </c>
      <c r="AY13" s="67" t="str">
        <f>ASISTENCIA!J$12</f>
        <v>vi.</v>
      </c>
      <c r="AZ13" s="67" t="str">
        <f>ASISTENCIA!K$12</f>
        <v>sá.</v>
      </c>
      <c r="BA13" s="67" t="str">
        <f>ASISTENCIA!L$12</f>
        <v>do.</v>
      </c>
      <c r="BB13" s="67" t="str">
        <f>ASISTENCIA!M$12</f>
        <v>lu.</v>
      </c>
      <c r="BC13" s="67" t="str">
        <f>ASISTENCIA!N$12</f>
        <v>ma.</v>
      </c>
      <c r="BD13" s="67" t="str">
        <f>ASISTENCIA!O$12</f>
        <v>mi.</v>
      </c>
      <c r="BE13" s="67" t="str">
        <f>ASISTENCIA!P$12</f>
        <v>ju.</v>
      </c>
      <c r="BF13" s="67" t="str">
        <f>ASISTENCIA!Q$12</f>
        <v>vi.</v>
      </c>
      <c r="BG13" s="67" t="str">
        <f>ASISTENCIA!R$12</f>
        <v>sá.</v>
      </c>
      <c r="BH13" s="67" t="str">
        <f>ASISTENCIA!S$12</f>
        <v>do.</v>
      </c>
      <c r="BI13" s="67" t="str">
        <f>ASISTENCIA!T$12</f>
        <v>lu.</v>
      </c>
      <c r="BJ13" s="67" t="str">
        <f>ASISTENCIA!U$12</f>
        <v>ma.</v>
      </c>
      <c r="BK13" s="67" t="str">
        <f>ASISTENCIA!V$12</f>
        <v>mi.</v>
      </c>
      <c r="BL13" s="67" t="str">
        <f>ASISTENCIA!W$12</f>
        <v>ju.</v>
      </c>
      <c r="BM13" s="67" t="str">
        <f>ASISTENCIA!X$12</f>
        <v>vi.</v>
      </c>
      <c r="BN13" s="67" t="str">
        <f>ASISTENCIA!Y$12</f>
        <v>sá.</v>
      </c>
      <c r="BO13" s="67" t="str">
        <f>ASISTENCIA!Z$12</f>
        <v>do.</v>
      </c>
      <c r="BP13" s="67" t="str">
        <f>ASISTENCIA!AA$12</f>
        <v>lu.</v>
      </c>
      <c r="BQ13" s="67" t="str">
        <f>ASISTENCIA!AB$12</f>
        <v>ma.</v>
      </c>
      <c r="BR13" s="67" t="str">
        <f>ASISTENCIA!AC$12</f>
        <v>mi.</v>
      </c>
      <c r="BS13" s="67" t="str">
        <f>ASISTENCIA!AD$12</f>
        <v>ju.</v>
      </c>
      <c r="BT13" s="67" t="str">
        <f>ASISTENCIA!AE$12</f>
        <v>vi.</v>
      </c>
      <c r="BU13" s="67" t="str">
        <f>ASISTENCIA!AF$12</f>
        <v>sá.</v>
      </c>
      <c r="BV13" s="67" t="str">
        <f>ASISTENCIA!AG$12</f>
        <v>do.</v>
      </c>
      <c r="BW13" s="67" t="str">
        <f>ASISTENCIA!AH$12</f>
        <v>lu.</v>
      </c>
      <c r="BX13" s="67" t="str">
        <f>ASISTENCIA!AI$12</f>
        <v>ma.</v>
      </c>
      <c r="BY13" s="67" t="str">
        <f>ASISTENCIA!AJ$12</f>
        <v>mi.</v>
      </c>
      <c r="BZ13" s="67" t="str">
        <f>ASISTENCIA!AK$12</f>
        <v>ju.</v>
      </c>
      <c r="CA13" s="67" t="e">
        <f>ASISTENCIA!#REF!</f>
        <v>#REF!</v>
      </c>
      <c r="CB13" s="67" t="e">
        <f>ASISTENCIA!#REF!</f>
        <v>#REF!</v>
      </c>
      <c r="CC13" s="102" t="s">
        <v>67</v>
      </c>
    </row>
    <row r="14" spans="1:82" s="7" customFormat="1" ht="15" hidden="1" x14ac:dyDescent="0.25">
      <c r="A14" s="36"/>
      <c r="B14" s="23" t="str">
        <f>IF(LEN(C14)&gt;0,VLOOKUP($O$4,DATA!$A$1:$S$1,2,FALSE),"")</f>
        <v/>
      </c>
      <c r="C14" s="24" t="str">
        <f>IF(LEN(D14)&gt;0,$AJ$8,"")</f>
        <v/>
      </c>
      <c r="D14" s="22" t="str">
        <f>IF(LEN(ASISTENCIA!E13)&gt;0,ASISTENCIA!E13,"")</f>
        <v/>
      </c>
      <c r="E14" s="25" t="str">
        <f>IF(LEN(D14)&gt;0,ASISTENCIA!F13,"")</f>
        <v/>
      </c>
      <c r="F14" s="26"/>
      <c r="G14" s="26"/>
      <c r="H14" s="26"/>
      <c r="I14" s="26"/>
      <c r="J14" s="26"/>
      <c r="K14" s="103" t="str">
        <f t="shared" ref="K14:K43" si="0">IF(SUM(F14:J14)&gt;0,SUM(F14:J14),"")</f>
        <v/>
      </c>
      <c r="L14" s="1"/>
      <c r="M14" s="27"/>
      <c r="N14" s="103" t="e">
        <f t="shared" ref="N14" si="1">CC14</f>
        <v>#REF!</v>
      </c>
      <c r="O14" s="28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28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28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28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28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28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28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28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28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28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28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28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28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28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28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28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28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28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28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28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28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28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28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28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28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28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28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28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28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28" t="e">
        <f>IF(AND(LEN($D14)&gt;0,SUMIF($F$13:$J$13,AR$13,$F14:$J14)&gt;0,ASISTENCIA!#REF!&lt;&gt;"X",ASISTENCIA!#REF!&lt;&gt;"L",ASISTENCIA!#REF!&lt;&gt;"J",ASISTENCIA!#REF!&lt;&gt;"V",ASISTENCIA!#REF!&lt;&gt;"F",ASISTENCIA!#REF!&lt;&gt;""),SUMIF($F$13:$J$13,AR$13,$F14:$J14),"")</f>
        <v>#REF!</v>
      </c>
      <c r="AS14" s="28" t="e">
        <f>IF(AND(LEN($D14)&gt;0,SUMIF($F$13:$J$13,AS$13,$F14:$J14)&gt;0,ASISTENCIA!#REF!&lt;&gt;"X",ASISTENCIA!#REF!&lt;&gt;"L",ASISTENCIA!#REF!&lt;&gt;"J",ASISTENCIA!#REF!&lt;&gt;"V",ASISTENCIA!#REF!&lt;&gt;"F",ASISTENCIA!#REF!&lt;&gt;""),SUMIF($F$13:$J$13,AS$13,$F14:$J14),"")</f>
        <v>#REF!</v>
      </c>
      <c r="AT14" s="108" t="e">
        <f>IF(SUM(O14:AS14)&gt;0,SUM(O14:AS14),"")</f>
        <v>#REF!</v>
      </c>
      <c r="AW14" s="107"/>
      <c r="AX14" s="103" t="str">
        <f>IF(AND(LEN($D14)&gt;0,SUMIF($F$13:$J$13,AX$13,$F14:$J14)&gt;0,ASISTENCIA!AS13&lt;&gt;"X",ASISTENCIA!AS13&lt;&gt;"L",ASISTENCIA!AS13&lt;&gt;"J",ASISTENCIA!AS13&lt;&gt;"F"),SUMIF($F$13:$J$13,AX$13,$F14:$J14),"")</f>
        <v/>
      </c>
      <c r="AY14" s="103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03" t="str">
        <f>IF(AND(LEN($D14)&gt;0,SUMIF($F$13:$J$13,AZ$13,$F14:$J14)&gt;0,ASISTENCIA!BD13&lt;&gt;"X",ASISTENCIA!BD13&lt;&gt;"L",ASISTENCIA!BD13&lt;&gt;"J",ASISTENCIA!BD13&lt;&gt;"F"),SUMIF($F$13:$J$13,AZ$13,$F14:$J14),"")</f>
        <v/>
      </c>
      <c r="BA14" s="103" t="str">
        <f>IF(AND(LEN($D14)&gt;0,SUMIF($F$13:$J$13,BA$13,$F14:$J14)&gt;0,ASISTENCIA!BE13&lt;&gt;"X",ASISTENCIA!BE13&lt;&gt;"L",ASISTENCIA!BE13&lt;&gt;"J",ASISTENCIA!BE13&lt;&gt;"F"),SUMIF($F$13:$J$13,BA$13,$F14:$J14),"")</f>
        <v/>
      </c>
      <c r="BB14" s="103" t="str">
        <f>IF(AND(LEN($D14)&gt;0,SUMIF($F$13:$J$13,BB$13,$F14:$J14)&gt;0,ASISTENCIA!BF13&lt;&gt;"X",ASISTENCIA!BF13&lt;&gt;"L",ASISTENCIA!BF13&lt;&gt;"J",ASISTENCIA!BF13&lt;&gt;"F"),SUMIF($F$13:$J$13,BB$13,$F14:$J14),"")</f>
        <v/>
      </c>
      <c r="BC14" s="103" t="str">
        <f>IF(AND(LEN($D14)&gt;0,SUMIF($F$13:$J$13,BC$13,$F14:$J14)&gt;0,ASISTENCIA!AX13&lt;&gt;"X",ASISTENCIA!AX13&lt;&gt;"L",ASISTENCIA!AX13&lt;&gt;"J",ASISTENCIA!AX13&lt;&gt;"F"),SUMIF($F$13:$J$13,BC$13,$F14:$J14),"")</f>
        <v/>
      </c>
      <c r="BD14" s="103" t="str">
        <f>IF(AND(LEN($D14)&gt;0,SUMIF($F$13:$J$13,BD$13,$F14:$J14)&gt;0,ASISTENCIA!AY13&lt;&gt;"X",ASISTENCIA!AY13&lt;&gt;"L",ASISTENCIA!AY13&lt;&gt;"J",ASISTENCIA!AY13&lt;&gt;"F"),SUMIF($F$13:$J$13,BD$13,$F14:$J14),"")</f>
        <v/>
      </c>
      <c r="BE14" s="103" t="str">
        <f>IF(AND(LEN($D14)&gt;0,SUMIF($F$13:$J$13,BE$13,$F14:$J14)&gt;0,ASISTENCIA!AZ13&lt;&gt;"X",ASISTENCIA!AZ13&lt;&gt;"L",ASISTENCIA!AZ13&lt;&gt;"J",ASISTENCIA!AZ13&lt;&gt;"F"),SUMIF($F$13:$J$13,BE$13,$F14:$J14),"")</f>
        <v/>
      </c>
      <c r="BF14" s="103" t="str">
        <f>IF(AND(LEN($D14)&gt;0,SUMIF($F$13:$J$13,BF$13,$F14:$J14)&gt;0,ASISTENCIA!BA13&lt;&gt;"X",ASISTENCIA!BA13&lt;&gt;"L",ASISTENCIA!BA13&lt;&gt;"J",ASISTENCIA!BA13&lt;&gt;"F"),SUMIF($F$13:$J$13,BF$13,$F14:$J14),"")</f>
        <v/>
      </c>
      <c r="BG14" s="103" t="str">
        <f>IF(AND(LEN($D14)&gt;0,SUMIF($F$13:$J$13,BG$13,$F14:$J14)&gt;0,ASISTENCIA!BB13&lt;&gt;"X",ASISTENCIA!BB13&lt;&gt;"L",ASISTENCIA!BB13&lt;&gt;"J",ASISTENCIA!BB13&lt;&gt;"F"),SUMIF($F$13:$J$13,BG$13,$F14:$J14),"")</f>
        <v/>
      </c>
      <c r="BH14" s="103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03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03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03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03" t="str">
        <f>IF(AND(LEN($D14)&gt;0,SUMIF($F$13:$J$13,BL$13,$F14:$J14)&gt;0,ASISTENCIA!BG13&lt;&gt;"X",ASISTENCIA!BG13&lt;&gt;"L",ASISTENCIA!BG13&lt;&gt;"J",ASISTENCIA!BG13&lt;&gt;"F"),SUMIF($F$13:$J$13,BL$13,$F14:$J14),"")</f>
        <v/>
      </c>
      <c r="BM14" s="103" t="str">
        <f>IF(AND(LEN($D14)&gt;0,SUMIF($F$13:$J$13,BM$13,$F14:$J14)&gt;0,ASISTENCIA!BH13&lt;&gt;"X",ASISTENCIA!BH13&lt;&gt;"L",ASISTENCIA!BH13&lt;&gt;"J",ASISTENCIA!BH13&lt;&gt;"F"),SUMIF($F$13:$J$13,BM$13,$F14:$J14),"")</f>
        <v/>
      </c>
      <c r="BN14" s="103" t="str">
        <f>IF(AND(LEN($D14)&gt;0,SUMIF($F$13:$J$13,BN$13,$F14:$J14)&gt;0,ASISTENCIA!BI13&lt;&gt;"X",ASISTENCIA!BI13&lt;&gt;"L",ASISTENCIA!BI13&lt;&gt;"J",ASISTENCIA!BI13&lt;&gt;"F"),SUMIF($F$13:$J$13,BN$13,$F14:$J14),"")</f>
        <v/>
      </c>
      <c r="BO14" s="103" t="str">
        <f>IF(AND(LEN($D14)&gt;0,SUMIF($F$13:$J$13,BO$13,$F14:$J14)&gt;0,ASISTENCIA!BJ13&lt;&gt;"X",ASISTENCIA!BJ13&lt;&gt;"L",ASISTENCIA!BJ13&lt;&gt;"J",ASISTENCIA!BJ13&lt;&gt;"F"),SUMIF($F$13:$J$13,BO$13,$F14:$J14),"")</f>
        <v/>
      </c>
      <c r="BP14" s="103" t="str">
        <f>IF(AND(LEN($D14)&gt;0,SUMIF($F$13:$J$13,BP$13,$F14:$J14)&gt;0,ASISTENCIA!BK13&lt;&gt;"X",ASISTENCIA!BK13&lt;&gt;"L",ASISTENCIA!BK13&lt;&gt;"J",ASISTENCIA!BK13&lt;&gt;"F"),SUMIF($F$13:$J$13,BP$13,$F14:$J14),"")</f>
        <v/>
      </c>
      <c r="BQ14" s="103" t="str">
        <f>IF(AND(LEN($D14)&gt;0,SUMIF($F$13:$J$13,BQ$13,$F14:$J14)&gt;0,ASISTENCIA!BL13&lt;&gt;"X",ASISTENCIA!BL13&lt;&gt;"L",ASISTENCIA!BL13&lt;&gt;"J",ASISTENCIA!BL13&lt;&gt;"F"),SUMIF($F$13:$J$13,BQ$13,$F14:$J14),"")</f>
        <v/>
      </c>
      <c r="BR14" s="103" t="str">
        <f>IF(AND(LEN($D14)&gt;0,SUMIF($F$13:$J$13,BR$13,$F14:$J14)&gt;0,ASISTENCIA!BM13&lt;&gt;"X",ASISTENCIA!BM13&lt;&gt;"L",ASISTENCIA!BM13&lt;&gt;"J",ASISTENCIA!BM13&lt;&gt;"F"),SUMIF($F$13:$J$13,BR$13,$F14:$J14),"")</f>
        <v/>
      </c>
      <c r="BS14" s="103" t="str">
        <f>IF(AND(LEN($D14)&gt;0,SUMIF($F$13:$J$13,BS$13,$F14:$J14)&gt;0,ASISTENCIA!BN13&lt;&gt;"X",ASISTENCIA!BN13&lt;&gt;"L",ASISTENCIA!BN13&lt;&gt;"J",ASISTENCIA!BN13&lt;&gt;"F"),SUMIF($F$13:$J$13,BS$13,$F14:$J14),"")</f>
        <v/>
      </c>
      <c r="BT14" s="103" t="str">
        <f>IF(AND(LEN($D14)&gt;0,SUMIF($F$13:$J$13,BT$13,$F14:$J14)&gt;0,ASISTENCIA!BO13&lt;&gt;"X",ASISTENCIA!BO13&lt;&gt;"L",ASISTENCIA!BO13&lt;&gt;"J",ASISTENCIA!BO13&lt;&gt;"F"),SUMIF($F$13:$J$13,BT$13,$F14:$J14),"")</f>
        <v/>
      </c>
      <c r="BU14" s="103" t="str">
        <f>IF(AND(LEN($D14)&gt;0,SUMIF($F$13:$J$13,BU$13,$F14:$J14)&gt;0,ASISTENCIA!BP13&lt;&gt;"X",ASISTENCIA!BP13&lt;&gt;"L",ASISTENCIA!BP13&lt;&gt;"J",ASISTENCIA!BP13&lt;&gt;"F"),SUMIF($F$13:$J$13,BU$13,$F14:$J14),"")</f>
        <v/>
      </c>
      <c r="BV14" s="103" t="str">
        <f>IF(AND(LEN($D14)&gt;0,SUMIF($F$13:$J$13,BV$13,$F14:$J14)&gt;0,ASISTENCIA!BQ13&lt;&gt;"X",ASISTENCIA!BQ13&lt;&gt;"L",ASISTENCIA!BQ13&lt;&gt;"J",ASISTENCIA!BQ13&lt;&gt;"F"),SUMIF($F$13:$J$13,BV$13,$F14:$J14),"")</f>
        <v/>
      </c>
      <c r="BW14" s="103" t="str">
        <f>IF(AND(LEN($D14)&gt;0,SUMIF($F$13:$J$13,BW$13,$F14:$J14)&gt;0,ASISTENCIA!BR13&lt;&gt;"X",ASISTENCIA!BR13&lt;&gt;"L",ASISTENCIA!BR13&lt;&gt;"J",ASISTENCIA!BR13&lt;&gt;"F"),SUMIF($F$13:$J$13,BW$13,$F14:$J14),"")</f>
        <v/>
      </c>
      <c r="BX14" s="103" t="str">
        <f>IF(AND(LEN($D14)&gt;0,SUMIF($F$13:$J$13,BX$13,$F14:$J14)&gt;0,ASISTENCIA!BS13&lt;&gt;"X",ASISTENCIA!BS13&lt;&gt;"L",ASISTENCIA!BS13&lt;&gt;"J",ASISTENCIA!BS13&lt;&gt;"F"),SUMIF($F$13:$J$13,BX$13,$F14:$J14),"")</f>
        <v/>
      </c>
      <c r="BY14" s="103" t="str">
        <f>IF(AND(LEN($D14)&gt;0,SUMIF($F$13:$J$13,BY$13,$F14:$J14)&gt;0,ASISTENCIA!BT13&lt;&gt;"X",ASISTENCIA!BT13&lt;&gt;"L",ASISTENCIA!BT13&lt;&gt;"J",ASISTENCIA!BT13&lt;&gt;"F"),SUMIF($F$13:$J$13,BY$13,$F14:$J14),"")</f>
        <v/>
      </c>
      <c r="BZ14" s="103" t="str">
        <f>IF(AND(LEN($D14)&gt;0,SUMIF($F$13:$J$13,BZ$13,$F14:$J14)&gt;0,ASISTENCIA!BU13&lt;&gt;"X",ASISTENCIA!BU13&lt;&gt;"L",ASISTENCIA!BU13&lt;&gt;"J",ASISTENCIA!BU13&lt;&gt;"F"),SUMIF($F$13:$J$13,BZ$13,$F14:$J14),"")</f>
        <v/>
      </c>
      <c r="CA14" s="103" t="str">
        <f>IF(AND(LEN($D14)&gt;0,SUMIF($F$13:$J$13,CA$13,$F14:$J14)&gt;0,ASISTENCIA!BV13&lt;&gt;"X",ASISTENCIA!BV13&lt;&gt;"L",ASISTENCIA!BV13&lt;&gt;"J",ASISTENCIA!BV13&lt;&gt;"F"),SUMIF($F$13:$J$13,CA$13,$F14:$J14),"")</f>
        <v/>
      </c>
      <c r="CB14" s="103" t="str">
        <f>IF(AND(LEN($D14)&gt;0,SUMIF($F$13:$J$13,CB$13,$F14:$J14)&gt;0,ASISTENCIA!BW13&lt;&gt;"X",ASISTENCIA!BW13&lt;&gt;"L",ASISTENCIA!BW13&lt;&gt;"J",ASISTENCIA!BW13&lt;&gt;"F"),SUMIF($F$13:$J$13,CB$13,$F14:$J14),"")</f>
        <v/>
      </c>
      <c r="CC14" s="108" t="e">
        <f>IF(SUM(AX14:CB14)&gt;0,SUM(AX14:CB14),"")</f>
        <v>#REF!</v>
      </c>
      <c r="CD14" s="107"/>
    </row>
    <row r="15" spans="1:82" s="7" customFormat="1" ht="15" x14ac:dyDescent="0.25">
      <c r="A15" s="18" t="e">
        <f>IF(LEN(B15)&gt;0,1+A14,"")</f>
        <v>#N/A</v>
      </c>
      <c r="B15" s="14" t="e">
        <f>IF(LEN(C15)&gt;0,VLOOKUP($O$4,DATA!$A$1:$S$1,2,FALSE),"")</f>
        <v>#N/A</v>
      </c>
      <c r="C15" s="15" t="str">
        <f t="shared" ref="C15:C43" si="2">IF(LEN(D15)&gt;0,$AJ$8,"")</f>
        <v>FEBRERO</v>
      </c>
      <c r="D15" s="21" t="str">
        <f>IF(LEN(ASISTENCIA!E14)&gt;0,ASISTENCIA!E14,"")</f>
        <v>VARAS RAMIREZ KATHERINE MARGOT</v>
      </c>
      <c r="E15" s="110" t="str">
        <f>IF(LEN(D15)&gt;0,ASISTENCIA!F14,"")</f>
        <v>Director(e)</v>
      </c>
      <c r="F15" s="26"/>
      <c r="G15" s="26"/>
      <c r="H15" s="26"/>
      <c r="I15" s="26"/>
      <c r="J15" s="26"/>
      <c r="K15" s="103" t="str">
        <f t="shared" si="0"/>
        <v/>
      </c>
      <c r="L15" s="6"/>
      <c r="M15" s="5"/>
      <c r="N15" s="103" t="e">
        <f>CC15</f>
        <v>#REF!</v>
      </c>
      <c r="O15" s="28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28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28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28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28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28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28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28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28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28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28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28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28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28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28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28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28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28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28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28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28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28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28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28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28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28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28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28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28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28" t="e">
        <f>IF(AND(LEN($D15)&gt;0,SUMIF($F$13:$J$13,AR$13,$F15:$J15)&gt;0,ASISTENCIA!#REF!&lt;&gt;"X",ASISTENCIA!#REF!&lt;&gt;"L",ASISTENCIA!#REF!&lt;&gt;"J",ASISTENCIA!#REF!&lt;&gt;"V",ASISTENCIA!#REF!&lt;&gt;"F",ASISTENCIA!#REF!&lt;&gt;""),SUMIF($F$13:$J$13,AR$13,$F15:$J15),"")</f>
        <v>#REF!</v>
      </c>
      <c r="AS15" s="28" t="e">
        <f>IF(AND(LEN($D15)&gt;0,SUMIF($F$13:$J$13,AS$13,$F15:$J15)&gt;0,ASISTENCIA!#REF!&lt;&gt;"X",ASISTENCIA!#REF!&lt;&gt;"L",ASISTENCIA!#REF!&lt;&gt;"J",ASISTENCIA!#REF!&lt;&gt;"V",ASISTENCIA!#REF!&lt;&gt;"F",ASISTENCIA!#REF!&lt;&gt;""),SUMIF($F$13:$J$13,AS$13,$F15:$J15),"")</f>
        <v>#REF!</v>
      </c>
      <c r="AT15" s="108" t="e">
        <f t="shared" ref="AT15:AT43" si="3">IF(SUM(O15:AS15)&gt;0,SUM(O15:AS15),"")</f>
        <v>#REF!</v>
      </c>
      <c r="AW15" s="107"/>
      <c r="AX15" s="103" t="str">
        <f>IF(AND(LEN($D15)&gt;0,SUMIF($F$13:$J$13,AX$13,$F15:$J15)&gt;0,ASISTENCIA!AS14&lt;&gt;"X",ASISTENCIA!AS14&lt;&gt;"L",ASISTENCIA!AS14&lt;&gt;"J",ASISTENCIA!AS14&lt;&gt;"F"),SUMIF($F$13:$J$13,AX$13,$F15:$J15),"")</f>
        <v/>
      </c>
      <c r="AY15" s="103" t="e">
        <f>IF(AND(LEN($D15)&gt;0,SUMIF($F$13:$J$13,AY$13,$F15:$J15)&gt;0,ASISTENCIA!#REF!&lt;&gt;"X",ASISTENCIA!#REF!&lt;&gt;"L",ASISTENCIA!#REF!&lt;&gt;"J",ASISTENCIA!#REF!&lt;&gt;"F"),SUMIF($F$13:$J$13,AY$13,$F15:$J15),"")</f>
        <v>#REF!</v>
      </c>
      <c r="AZ15" s="103" t="str">
        <f>IF(AND(LEN($D15)&gt;0,SUMIF($F$13:$J$13,AZ$13,$F15:$J15)&gt;0,ASISTENCIA!BD14&lt;&gt;"X",ASISTENCIA!BD14&lt;&gt;"L",ASISTENCIA!BD14&lt;&gt;"J",ASISTENCIA!BD14&lt;&gt;"F"),SUMIF($F$13:$J$13,AZ$13,$F15:$J15),"")</f>
        <v/>
      </c>
      <c r="BA15" s="103" t="str">
        <f>IF(AND(LEN($D15)&gt;0,SUMIF($F$13:$J$13,BA$13,$F15:$J15)&gt;0,ASISTENCIA!BE14&lt;&gt;"X",ASISTENCIA!BE14&lt;&gt;"L",ASISTENCIA!BE14&lt;&gt;"J",ASISTENCIA!BE14&lt;&gt;"F"),SUMIF($F$13:$J$13,BA$13,$F15:$J15),"")</f>
        <v/>
      </c>
      <c r="BB15" s="103" t="str">
        <f>IF(AND(LEN($D15)&gt;0,SUMIF($F$13:$J$13,BB$13,$F15:$J15)&gt;0,ASISTENCIA!BF14&lt;&gt;"X",ASISTENCIA!BF14&lt;&gt;"L",ASISTENCIA!BF14&lt;&gt;"J",ASISTENCIA!BF14&lt;&gt;"F"),SUMIF($F$13:$J$13,BB$13,$F15:$J15),"")</f>
        <v/>
      </c>
      <c r="BC15" s="103" t="str">
        <f>IF(AND(LEN($D15)&gt;0,SUMIF($F$13:$J$13,BC$13,$F15:$J15)&gt;0,ASISTENCIA!AX14&lt;&gt;"X",ASISTENCIA!AX14&lt;&gt;"L",ASISTENCIA!AX14&lt;&gt;"J",ASISTENCIA!AX14&lt;&gt;"F"),SUMIF($F$13:$J$13,BC$13,$F15:$J15),"")</f>
        <v/>
      </c>
      <c r="BD15" s="103" t="str">
        <f>IF(AND(LEN($D15)&gt;0,SUMIF($F$13:$J$13,BD$13,$F15:$J15)&gt;0,ASISTENCIA!AY14&lt;&gt;"X",ASISTENCIA!AY14&lt;&gt;"L",ASISTENCIA!AY14&lt;&gt;"J",ASISTENCIA!AY14&lt;&gt;"F"),SUMIF($F$13:$J$13,BD$13,$F15:$J15),"")</f>
        <v/>
      </c>
      <c r="BE15" s="103" t="str">
        <f>IF(AND(LEN($D15)&gt;0,SUMIF($F$13:$J$13,BE$13,$F15:$J15)&gt;0,ASISTENCIA!AZ14&lt;&gt;"X",ASISTENCIA!AZ14&lt;&gt;"L",ASISTENCIA!AZ14&lt;&gt;"J",ASISTENCIA!AZ14&lt;&gt;"F"),SUMIF($F$13:$J$13,BE$13,$F15:$J15),"")</f>
        <v/>
      </c>
      <c r="BF15" s="103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03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03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03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03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03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03" t="str">
        <f>IF(AND(LEN($D15)&gt;0,SUMIF($F$13:$J$13,BL$13,$F15:$J15)&gt;0,ASISTENCIA!BG14&lt;&gt;"X",ASISTENCIA!BG14&lt;&gt;"L",ASISTENCIA!BG14&lt;&gt;"J",ASISTENCIA!BG14&lt;&gt;"F"),SUMIF($F$13:$J$13,BL$13,$F15:$J15),"")</f>
        <v/>
      </c>
      <c r="BM15" s="103" t="str">
        <f>IF(AND(LEN($D15)&gt;0,SUMIF($F$13:$J$13,BM$13,$F15:$J15)&gt;0,ASISTENCIA!BH14&lt;&gt;"X",ASISTENCIA!BH14&lt;&gt;"L",ASISTENCIA!BH14&lt;&gt;"J",ASISTENCIA!BH14&lt;&gt;"F"),SUMIF($F$13:$J$13,BM$13,$F15:$J15),"")</f>
        <v/>
      </c>
      <c r="BN15" s="103" t="str">
        <f>IF(AND(LEN($D15)&gt;0,SUMIF($F$13:$J$13,BN$13,$F15:$J15)&gt;0,ASISTENCIA!BI14&lt;&gt;"X",ASISTENCIA!BI14&lt;&gt;"L",ASISTENCIA!BI14&lt;&gt;"J",ASISTENCIA!BI14&lt;&gt;"F"),SUMIF($F$13:$J$13,BN$13,$F15:$J15),"")</f>
        <v/>
      </c>
      <c r="BO15" s="103" t="str">
        <f>IF(AND(LEN($D15)&gt;0,SUMIF($F$13:$J$13,BO$13,$F15:$J15)&gt;0,ASISTENCIA!BJ14&lt;&gt;"X",ASISTENCIA!BJ14&lt;&gt;"L",ASISTENCIA!BJ14&lt;&gt;"J",ASISTENCIA!BJ14&lt;&gt;"F"),SUMIF($F$13:$J$13,BO$13,$F15:$J15),"")</f>
        <v/>
      </c>
      <c r="BP15" s="103" t="str">
        <f>IF(AND(LEN($D15)&gt;0,SUMIF($F$13:$J$13,BP$13,$F15:$J15)&gt;0,ASISTENCIA!BK14&lt;&gt;"X",ASISTENCIA!BK14&lt;&gt;"L",ASISTENCIA!BK14&lt;&gt;"J",ASISTENCIA!BK14&lt;&gt;"F"),SUMIF($F$13:$J$13,BP$13,$F15:$J15),"")</f>
        <v/>
      </c>
      <c r="BQ15" s="103" t="str">
        <f>IF(AND(LEN($D15)&gt;0,SUMIF($F$13:$J$13,BQ$13,$F15:$J15)&gt;0,ASISTENCIA!BL14&lt;&gt;"X",ASISTENCIA!BL14&lt;&gt;"L",ASISTENCIA!BL14&lt;&gt;"J",ASISTENCIA!BL14&lt;&gt;"F"),SUMIF($F$13:$J$13,BQ$13,$F15:$J15),"")</f>
        <v/>
      </c>
      <c r="BR15" s="103" t="str">
        <f>IF(AND(LEN($D15)&gt;0,SUMIF($F$13:$J$13,BR$13,$F15:$J15)&gt;0,ASISTENCIA!BM14&lt;&gt;"X",ASISTENCIA!BM14&lt;&gt;"L",ASISTENCIA!BM14&lt;&gt;"J",ASISTENCIA!BM14&lt;&gt;"F"),SUMIF($F$13:$J$13,BR$13,$F15:$J15),"")</f>
        <v/>
      </c>
      <c r="BS15" s="103" t="str">
        <f>IF(AND(LEN($D15)&gt;0,SUMIF($F$13:$J$13,BS$13,$F15:$J15)&gt;0,ASISTENCIA!BN14&lt;&gt;"X",ASISTENCIA!BN14&lt;&gt;"L",ASISTENCIA!BN14&lt;&gt;"J",ASISTENCIA!BN14&lt;&gt;"F"),SUMIF($F$13:$J$13,BS$13,$F15:$J15),"")</f>
        <v/>
      </c>
      <c r="BT15" s="103" t="str">
        <f>IF(AND(LEN($D15)&gt;0,SUMIF($F$13:$J$13,BT$13,$F15:$J15)&gt;0,ASISTENCIA!BO14&lt;&gt;"X",ASISTENCIA!BO14&lt;&gt;"L",ASISTENCIA!BO14&lt;&gt;"J",ASISTENCIA!BO14&lt;&gt;"F"),SUMIF($F$13:$J$13,BT$13,$F15:$J15),"")</f>
        <v/>
      </c>
      <c r="BU15" s="103" t="str">
        <f>IF(AND(LEN($D15)&gt;0,SUMIF($F$13:$J$13,BU$13,$F15:$J15)&gt;0,ASISTENCIA!BP14&lt;&gt;"X",ASISTENCIA!BP14&lt;&gt;"L",ASISTENCIA!BP14&lt;&gt;"J",ASISTENCIA!BP14&lt;&gt;"F"),SUMIF($F$13:$J$13,BU$13,$F15:$J15),"")</f>
        <v/>
      </c>
      <c r="BV15" s="103" t="str">
        <f>IF(AND(LEN($D15)&gt;0,SUMIF($F$13:$J$13,BV$13,$F15:$J15)&gt;0,ASISTENCIA!BQ14&lt;&gt;"X",ASISTENCIA!BQ14&lt;&gt;"L",ASISTENCIA!BQ14&lt;&gt;"J",ASISTENCIA!BQ14&lt;&gt;"F"),SUMIF($F$13:$J$13,BV$13,$F15:$J15),"")</f>
        <v/>
      </c>
      <c r="BW15" s="103" t="str">
        <f>IF(AND(LEN($D15)&gt;0,SUMIF($F$13:$J$13,BW$13,$F15:$J15)&gt;0,ASISTENCIA!BR14&lt;&gt;"X",ASISTENCIA!BR14&lt;&gt;"L",ASISTENCIA!BR14&lt;&gt;"J",ASISTENCIA!BR14&lt;&gt;"F"),SUMIF($F$13:$J$13,BW$13,$F15:$J15),"")</f>
        <v/>
      </c>
      <c r="BX15" s="103" t="str">
        <f>IF(AND(LEN($D15)&gt;0,SUMIF($F$13:$J$13,BX$13,$F15:$J15)&gt;0,ASISTENCIA!BS14&lt;&gt;"X",ASISTENCIA!BS14&lt;&gt;"L",ASISTENCIA!BS14&lt;&gt;"J",ASISTENCIA!BS14&lt;&gt;"F"),SUMIF($F$13:$J$13,BX$13,$F15:$J15),"")</f>
        <v/>
      </c>
      <c r="BY15" s="103" t="str">
        <f>IF(AND(LEN($D15)&gt;0,SUMIF($F$13:$J$13,BY$13,$F15:$J15)&gt;0,ASISTENCIA!BT14&lt;&gt;"X",ASISTENCIA!BT14&lt;&gt;"L",ASISTENCIA!BT14&lt;&gt;"J",ASISTENCIA!BT14&lt;&gt;"F"),SUMIF($F$13:$J$13,BY$13,$F15:$J15),"")</f>
        <v/>
      </c>
      <c r="BZ15" s="103" t="str">
        <f>IF(AND(LEN($D15)&gt;0,SUMIF($F$13:$J$13,BZ$13,$F15:$J15)&gt;0,ASISTENCIA!BU14&lt;&gt;"X",ASISTENCIA!BU14&lt;&gt;"L",ASISTENCIA!BU14&lt;&gt;"J",ASISTENCIA!BU14&lt;&gt;"F"),SUMIF($F$13:$J$13,BZ$13,$F15:$J15),"")</f>
        <v/>
      </c>
      <c r="CA15" s="103" t="str">
        <f>IF(AND(LEN($D15)&gt;0,SUMIF($F$13:$J$13,CA$13,$F15:$J15)&gt;0,ASISTENCIA!BV14&lt;&gt;"X",ASISTENCIA!BV14&lt;&gt;"L",ASISTENCIA!BV14&lt;&gt;"J",ASISTENCIA!BV14&lt;&gt;"F"),SUMIF($F$13:$J$13,CA$13,$F15:$J15),"")</f>
        <v/>
      </c>
      <c r="CB15" s="103" t="str">
        <f>IF(AND(LEN($D15)&gt;0,SUMIF($F$13:$J$13,CB$13,$F15:$J15)&gt;0,ASISTENCIA!BW14&lt;&gt;"X",ASISTENCIA!BW14&lt;&gt;"L",ASISTENCIA!BW14&lt;&gt;"J",ASISTENCIA!BW14&lt;&gt;"F"),SUMIF($F$13:$J$13,CB$13,$F15:$J15),"")</f>
        <v/>
      </c>
      <c r="CC15" s="108" t="e">
        <f t="shared" ref="CC15:CC43" si="4">IF(SUM(AX15:CB15)&gt;0,SUM(AX15:CB15),"")</f>
        <v>#REF!</v>
      </c>
      <c r="CD15" s="107"/>
    </row>
    <row r="16" spans="1:82" s="7" customFormat="1" ht="15" x14ac:dyDescent="0.25">
      <c r="A16" s="18" t="e">
        <f t="shared" ref="A16:A43" si="5">IF(LEN(B16)&gt;0,1+A15,"")</f>
        <v>#REF!</v>
      </c>
      <c r="B16" s="14" t="e">
        <f>IF(LEN(C16)&gt;0,VLOOKUP($O$4,DATA!$A$1:$S$1,2,FALSE),"")</f>
        <v>#REF!</v>
      </c>
      <c r="C16" s="15" t="e">
        <f t="shared" si="2"/>
        <v>#REF!</v>
      </c>
      <c r="D16" s="21" t="e">
        <f>IF(LEN(ASISTENCIA!#REF!)&gt;0,ASISTENCIA!#REF!,"")</f>
        <v>#REF!</v>
      </c>
      <c r="E16" s="110" t="e">
        <f>IF(LEN(D16)&gt;0,ASISTENCIA!#REF!,"")</f>
        <v>#REF!</v>
      </c>
      <c r="F16" s="26"/>
      <c r="G16" s="26"/>
      <c r="H16" s="26"/>
      <c r="I16" s="26"/>
      <c r="J16" s="26"/>
      <c r="K16" s="103" t="str">
        <f t="shared" si="0"/>
        <v/>
      </c>
      <c r="L16" s="6"/>
      <c r="M16" s="5"/>
      <c r="N16" s="103" t="e">
        <f t="shared" ref="N16:N43" si="6">CC16</f>
        <v>#REF!</v>
      </c>
      <c r="O16" s="28" t="e">
        <f>IF(AND(LEN($D16)&gt;0,SUMIF($F$13:$J$13,O$13,$F16:$J16)&gt;0,ASISTENCIA!#REF!&lt;&gt;"X",ASISTENCIA!#REF!&lt;&gt;"L",ASISTENCIA!#REF!&lt;&gt;"J",ASISTENCIA!#REF!&lt;&gt;"V",ASISTENCIA!#REF!&lt;&gt;"F",ASISTENCIA!#REF!&lt;&gt;""),SUMIF($F$13:$J$13,O$13,$F16:$J16),"")</f>
        <v>#REF!</v>
      </c>
      <c r="P16" s="28" t="e">
        <f>IF(AND(LEN($D16)&gt;0,SUMIF($F$13:$J$13,P$13,$F16:$J16)&gt;0,ASISTENCIA!#REF!&lt;&gt;"X",ASISTENCIA!#REF!&lt;&gt;"L",ASISTENCIA!#REF!&lt;&gt;"J",ASISTENCIA!#REF!&lt;&gt;"V",ASISTENCIA!#REF!&lt;&gt;"F",ASISTENCIA!#REF!&lt;&gt;""),SUMIF($F$13:$J$13,P$13,$F16:$J16),"")</f>
        <v>#REF!</v>
      </c>
      <c r="Q16" s="28" t="e">
        <f>IF(AND(LEN($D16)&gt;0,SUMIF($F$13:$J$13,Q$13,$F16:$J16)&gt;0,ASISTENCIA!#REF!&lt;&gt;"X",ASISTENCIA!#REF!&lt;&gt;"L",ASISTENCIA!#REF!&lt;&gt;"J",ASISTENCIA!#REF!&lt;&gt;"V",ASISTENCIA!#REF!&lt;&gt;"F",ASISTENCIA!#REF!&lt;&gt;""),SUMIF($F$13:$J$13,Q$13,$F16:$J16),"")</f>
        <v>#REF!</v>
      </c>
      <c r="R16" s="28" t="e">
        <f>IF(AND(LEN($D16)&gt;0,SUMIF($F$13:$J$13,R$13,$F16:$J16)&gt;0,ASISTENCIA!#REF!&lt;&gt;"X",ASISTENCIA!#REF!&lt;&gt;"L",ASISTENCIA!#REF!&lt;&gt;"J",ASISTENCIA!#REF!&lt;&gt;"V",ASISTENCIA!#REF!&lt;&gt;"F",ASISTENCIA!#REF!&lt;&gt;""),SUMIF($F$13:$J$13,R$13,$F16:$J16),"")</f>
        <v>#REF!</v>
      </c>
      <c r="S16" s="28" t="e">
        <f>IF(AND(LEN($D16)&gt;0,SUMIF($F$13:$J$13,S$13,$F16:$J16)&gt;0,ASISTENCIA!#REF!&lt;&gt;"X",ASISTENCIA!#REF!&lt;&gt;"L",ASISTENCIA!#REF!&lt;&gt;"J",ASISTENCIA!#REF!&lt;&gt;"V",ASISTENCIA!#REF!&lt;&gt;"F",ASISTENCIA!#REF!&lt;&gt;""),SUMIF($F$13:$J$13,S$13,$F16:$J16),"")</f>
        <v>#REF!</v>
      </c>
      <c r="T16" s="28" t="e">
        <f>IF(AND(LEN($D16)&gt;0,SUMIF($F$13:$J$13,T$13,$F16:$J16)&gt;0,ASISTENCIA!#REF!&lt;&gt;"X",ASISTENCIA!#REF!&lt;&gt;"L",ASISTENCIA!#REF!&lt;&gt;"J",ASISTENCIA!#REF!&lt;&gt;"V",ASISTENCIA!#REF!&lt;&gt;"F",ASISTENCIA!#REF!&lt;&gt;""),SUMIF($F$13:$J$13,T$13,$F16:$J16),"")</f>
        <v>#REF!</v>
      </c>
      <c r="U16" s="28" t="e">
        <f>IF(AND(LEN($D16)&gt;0,SUMIF($F$13:$J$13,U$13,$F16:$J16)&gt;0,ASISTENCIA!#REF!&lt;&gt;"X",ASISTENCIA!#REF!&lt;&gt;"L",ASISTENCIA!#REF!&lt;&gt;"J",ASISTENCIA!#REF!&lt;&gt;"V",ASISTENCIA!#REF!&lt;&gt;"F",ASISTENCIA!#REF!&lt;&gt;""),SUMIF($F$13:$J$13,U$13,$F16:$J16),"")</f>
        <v>#REF!</v>
      </c>
      <c r="V16" s="28" t="e">
        <f>IF(AND(LEN($D16)&gt;0,SUMIF($F$13:$J$13,V$13,$F16:$J16)&gt;0,ASISTENCIA!#REF!&lt;&gt;"X",ASISTENCIA!#REF!&lt;&gt;"L",ASISTENCIA!#REF!&lt;&gt;"J",ASISTENCIA!#REF!&lt;&gt;"V",ASISTENCIA!#REF!&lt;&gt;"F",ASISTENCIA!#REF!&lt;&gt;""),SUMIF($F$13:$J$13,V$13,$F16:$J16),"")</f>
        <v>#REF!</v>
      </c>
      <c r="W16" s="28" t="e">
        <f>IF(AND(LEN($D16)&gt;0,SUMIF($F$13:$J$13,W$13,$F16:$J16)&gt;0,ASISTENCIA!#REF!&lt;&gt;"X",ASISTENCIA!#REF!&lt;&gt;"L",ASISTENCIA!#REF!&lt;&gt;"J",ASISTENCIA!#REF!&lt;&gt;"V",ASISTENCIA!#REF!&lt;&gt;"F",ASISTENCIA!#REF!&lt;&gt;""),SUMIF($F$13:$J$13,W$13,$F16:$J16),"")</f>
        <v>#REF!</v>
      </c>
      <c r="X16" s="28" t="e">
        <f>IF(AND(LEN($D16)&gt;0,SUMIF($F$13:$J$13,X$13,$F16:$J16)&gt;0,ASISTENCIA!#REF!&lt;&gt;"X",ASISTENCIA!#REF!&lt;&gt;"L",ASISTENCIA!#REF!&lt;&gt;"J",ASISTENCIA!#REF!&lt;&gt;"V",ASISTENCIA!#REF!&lt;&gt;"F",ASISTENCIA!#REF!&lt;&gt;""),SUMIF($F$13:$J$13,X$13,$F16:$J16),"")</f>
        <v>#REF!</v>
      </c>
      <c r="Y16" s="28" t="e">
        <f>IF(AND(LEN($D16)&gt;0,SUMIF($F$13:$J$13,Y$13,$F16:$J16)&gt;0,ASISTENCIA!#REF!&lt;&gt;"X",ASISTENCIA!#REF!&lt;&gt;"L",ASISTENCIA!#REF!&lt;&gt;"J",ASISTENCIA!#REF!&lt;&gt;"V",ASISTENCIA!#REF!&lt;&gt;"F",ASISTENCIA!#REF!&lt;&gt;""),SUMIF($F$13:$J$13,Y$13,$F16:$J16),"")</f>
        <v>#REF!</v>
      </c>
      <c r="Z16" s="28" t="e">
        <f>IF(AND(LEN($D16)&gt;0,SUMIF($F$13:$J$13,Z$13,$F16:$J16)&gt;0,ASISTENCIA!#REF!&lt;&gt;"X",ASISTENCIA!#REF!&lt;&gt;"L",ASISTENCIA!#REF!&lt;&gt;"J",ASISTENCIA!#REF!&lt;&gt;"V",ASISTENCIA!#REF!&lt;&gt;"F",ASISTENCIA!#REF!&lt;&gt;""),SUMIF($F$13:$J$13,Z$13,$F16:$J16),"")</f>
        <v>#REF!</v>
      </c>
      <c r="AA16" s="28" t="e">
        <f>IF(AND(LEN($D16)&gt;0,SUMIF($F$13:$J$13,AA$13,$F16:$J16)&gt;0,ASISTENCIA!#REF!&lt;&gt;"X",ASISTENCIA!#REF!&lt;&gt;"L",ASISTENCIA!#REF!&lt;&gt;"J",ASISTENCIA!#REF!&lt;&gt;"V",ASISTENCIA!#REF!&lt;&gt;"F",ASISTENCIA!#REF!&lt;&gt;""),SUMIF($F$13:$J$13,AA$13,$F16:$J16),"")</f>
        <v>#REF!</v>
      </c>
      <c r="AB16" s="28" t="e">
        <f>IF(AND(LEN($D16)&gt;0,SUMIF($F$13:$J$13,AB$13,$F16:$J16)&gt;0,ASISTENCIA!#REF!&lt;&gt;"X",ASISTENCIA!#REF!&lt;&gt;"L",ASISTENCIA!#REF!&lt;&gt;"J",ASISTENCIA!#REF!&lt;&gt;"V",ASISTENCIA!#REF!&lt;&gt;"F",ASISTENCIA!#REF!&lt;&gt;""),SUMIF($F$13:$J$13,AB$13,$F16:$J16),"")</f>
        <v>#REF!</v>
      </c>
      <c r="AC16" s="28" t="e">
        <f>IF(AND(LEN($D16)&gt;0,SUMIF($F$13:$J$13,AC$13,$F16:$J16)&gt;0,ASISTENCIA!#REF!&lt;&gt;"X",ASISTENCIA!#REF!&lt;&gt;"L",ASISTENCIA!#REF!&lt;&gt;"J",ASISTENCIA!#REF!&lt;&gt;"V",ASISTENCIA!#REF!&lt;&gt;"F",ASISTENCIA!#REF!&lt;&gt;""),SUMIF($F$13:$J$13,AC$13,$F16:$J16),"")</f>
        <v>#REF!</v>
      </c>
      <c r="AD16" s="28" t="e">
        <f>IF(AND(LEN($D16)&gt;0,SUMIF($F$13:$J$13,AD$13,$F16:$J16)&gt;0,ASISTENCIA!#REF!&lt;&gt;"X",ASISTENCIA!#REF!&lt;&gt;"L",ASISTENCIA!#REF!&lt;&gt;"J",ASISTENCIA!#REF!&lt;&gt;"V",ASISTENCIA!#REF!&lt;&gt;"F",ASISTENCIA!#REF!&lt;&gt;""),SUMIF($F$13:$J$13,AD$13,$F16:$J16),"")</f>
        <v>#REF!</v>
      </c>
      <c r="AE16" s="28" t="e">
        <f>IF(AND(LEN($D16)&gt;0,SUMIF($F$13:$J$13,AE$13,$F16:$J16)&gt;0,ASISTENCIA!#REF!&lt;&gt;"X",ASISTENCIA!#REF!&lt;&gt;"L",ASISTENCIA!#REF!&lt;&gt;"J",ASISTENCIA!#REF!&lt;&gt;"V",ASISTENCIA!#REF!&lt;&gt;"F",ASISTENCIA!#REF!&lt;&gt;""),SUMIF($F$13:$J$13,AE$13,$F16:$J16),"")</f>
        <v>#REF!</v>
      </c>
      <c r="AF16" s="28" t="e">
        <f>IF(AND(LEN($D16)&gt;0,SUMIF($F$13:$J$13,AF$13,$F16:$J16)&gt;0,ASISTENCIA!#REF!&lt;&gt;"X",ASISTENCIA!#REF!&lt;&gt;"L",ASISTENCIA!#REF!&lt;&gt;"J",ASISTENCIA!#REF!&lt;&gt;"V",ASISTENCIA!#REF!&lt;&gt;"F",ASISTENCIA!#REF!&lt;&gt;""),SUMIF($F$13:$J$13,AF$13,$F16:$J16),"")</f>
        <v>#REF!</v>
      </c>
      <c r="AG16" s="28" t="e">
        <f>IF(AND(LEN($D16)&gt;0,SUMIF($F$13:$J$13,AG$13,$F16:$J16)&gt;0,ASISTENCIA!#REF!&lt;&gt;"X",ASISTENCIA!#REF!&lt;&gt;"L",ASISTENCIA!#REF!&lt;&gt;"J",ASISTENCIA!#REF!&lt;&gt;"V",ASISTENCIA!#REF!&lt;&gt;"F",ASISTENCIA!#REF!&lt;&gt;""),SUMIF($F$13:$J$13,AG$13,$F16:$J16),"")</f>
        <v>#REF!</v>
      </c>
      <c r="AH16" s="28" t="e">
        <f>IF(AND(LEN($D16)&gt;0,SUMIF($F$13:$J$13,AH$13,$F16:$J16)&gt;0,ASISTENCIA!#REF!&lt;&gt;"X",ASISTENCIA!#REF!&lt;&gt;"L",ASISTENCIA!#REF!&lt;&gt;"J",ASISTENCIA!#REF!&lt;&gt;"V",ASISTENCIA!#REF!&lt;&gt;"F",ASISTENCIA!#REF!&lt;&gt;""),SUMIF($F$13:$J$13,AH$13,$F16:$J16),"")</f>
        <v>#REF!</v>
      </c>
      <c r="AI16" s="28" t="e">
        <f>IF(AND(LEN($D16)&gt;0,SUMIF($F$13:$J$13,AI$13,$F16:$J16)&gt;0,ASISTENCIA!#REF!&lt;&gt;"X",ASISTENCIA!#REF!&lt;&gt;"L",ASISTENCIA!#REF!&lt;&gt;"J",ASISTENCIA!#REF!&lt;&gt;"V",ASISTENCIA!#REF!&lt;&gt;"F",ASISTENCIA!#REF!&lt;&gt;""),SUMIF($F$13:$J$13,AI$13,$F16:$J16),"")</f>
        <v>#REF!</v>
      </c>
      <c r="AJ16" s="28" t="e">
        <f>IF(AND(LEN($D16)&gt;0,SUMIF($F$13:$J$13,AJ$13,$F16:$J16)&gt;0,ASISTENCIA!#REF!&lt;&gt;"X",ASISTENCIA!#REF!&lt;&gt;"L",ASISTENCIA!#REF!&lt;&gt;"J",ASISTENCIA!#REF!&lt;&gt;"V",ASISTENCIA!#REF!&lt;&gt;"F",ASISTENCIA!#REF!&lt;&gt;""),SUMIF($F$13:$J$13,AJ$13,$F16:$J16),"")</f>
        <v>#REF!</v>
      </c>
      <c r="AK16" s="28" t="e">
        <f>IF(AND(LEN($D16)&gt;0,SUMIF($F$13:$J$13,AK$13,$F16:$J16)&gt;0,ASISTENCIA!#REF!&lt;&gt;"X",ASISTENCIA!#REF!&lt;&gt;"L",ASISTENCIA!#REF!&lt;&gt;"J",ASISTENCIA!#REF!&lt;&gt;"V",ASISTENCIA!#REF!&lt;&gt;"F",ASISTENCIA!#REF!&lt;&gt;""),SUMIF($F$13:$J$13,AK$13,$F16:$J16),"")</f>
        <v>#REF!</v>
      </c>
      <c r="AL16" s="28" t="e">
        <f>IF(AND(LEN($D16)&gt;0,SUMIF($F$13:$J$13,AL$13,$F16:$J16)&gt;0,ASISTENCIA!#REF!&lt;&gt;"X",ASISTENCIA!#REF!&lt;&gt;"L",ASISTENCIA!#REF!&lt;&gt;"J",ASISTENCIA!#REF!&lt;&gt;"V",ASISTENCIA!#REF!&lt;&gt;"F",ASISTENCIA!#REF!&lt;&gt;""),SUMIF($F$13:$J$13,AL$13,$F16:$J16),"")</f>
        <v>#REF!</v>
      </c>
      <c r="AM16" s="28" t="e">
        <f>IF(AND(LEN($D16)&gt;0,SUMIF($F$13:$J$13,AM$13,$F16:$J16)&gt;0,ASISTENCIA!#REF!&lt;&gt;"X",ASISTENCIA!#REF!&lt;&gt;"L",ASISTENCIA!#REF!&lt;&gt;"J",ASISTENCIA!#REF!&lt;&gt;"V",ASISTENCIA!#REF!&lt;&gt;"F",ASISTENCIA!#REF!&lt;&gt;""),SUMIF($F$13:$J$13,AM$13,$F16:$J16),"")</f>
        <v>#REF!</v>
      </c>
      <c r="AN16" s="28" t="e">
        <f>IF(AND(LEN($D16)&gt;0,SUMIF($F$13:$J$13,AN$13,$F16:$J16)&gt;0,ASISTENCIA!#REF!&lt;&gt;"X",ASISTENCIA!#REF!&lt;&gt;"L",ASISTENCIA!#REF!&lt;&gt;"J",ASISTENCIA!#REF!&lt;&gt;"V",ASISTENCIA!#REF!&lt;&gt;"F",ASISTENCIA!#REF!&lt;&gt;""),SUMIF($F$13:$J$13,AN$13,$F16:$J16),"")</f>
        <v>#REF!</v>
      </c>
      <c r="AO16" s="28" t="e">
        <f>IF(AND(LEN($D16)&gt;0,SUMIF($F$13:$J$13,AO$13,$F16:$J16)&gt;0,ASISTENCIA!#REF!&lt;&gt;"X",ASISTENCIA!#REF!&lt;&gt;"L",ASISTENCIA!#REF!&lt;&gt;"J",ASISTENCIA!#REF!&lt;&gt;"V",ASISTENCIA!#REF!&lt;&gt;"F",ASISTENCIA!#REF!&lt;&gt;""),SUMIF($F$13:$J$13,AO$13,$F16:$J16),"")</f>
        <v>#REF!</v>
      </c>
      <c r="AP16" s="28" t="e">
        <f>IF(AND(LEN($D16)&gt;0,SUMIF($F$13:$J$13,AP$13,$F16:$J16)&gt;0,ASISTENCIA!#REF!&lt;&gt;"X",ASISTENCIA!#REF!&lt;&gt;"L",ASISTENCIA!#REF!&lt;&gt;"J",ASISTENCIA!#REF!&lt;&gt;"V",ASISTENCIA!#REF!&lt;&gt;"F",ASISTENCIA!#REF!&lt;&gt;""),SUMIF($F$13:$J$13,AP$13,$F16:$J16),"")</f>
        <v>#REF!</v>
      </c>
      <c r="AQ16" s="28" t="e">
        <f>IF(AND(LEN($D16)&gt;0,SUMIF($F$13:$J$13,AQ$13,$F16:$J16)&gt;0,ASISTENCIA!#REF!&lt;&gt;"X",ASISTENCIA!#REF!&lt;&gt;"L",ASISTENCIA!#REF!&lt;&gt;"J",ASISTENCIA!#REF!&lt;&gt;"V",ASISTENCIA!#REF!&lt;&gt;"F",ASISTENCIA!#REF!&lt;&gt;""),SUMIF($F$13:$J$13,AQ$13,$F16:$J16),"")</f>
        <v>#REF!</v>
      </c>
      <c r="AR16" s="28" t="e">
        <f>IF(AND(LEN($D16)&gt;0,SUMIF($F$13:$J$13,AR$13,$F16:$J16)&gt;0,ASISTENCIA!#REF!&lt;&gt;"X",ASISTENCIA!#REF!&lt;&gt;"L",ASISTENCIA!#REF!&lt;&gt;"J",ASISTENCIA!#REF!&lt;&gt;"V",ASISTENCIA!#REF!&lt;&gt;"F",ASISTENCIA!#REF!&lt;&gt;""),SUMIF($F$13:$J$13,AR$13,$F16:$J16),"")</f>
        <v>#REF!</v>
      </c>
      <c r="AS16" s="28" t="e">
        <f>IF(AND(LEN($D16)&gt;0,SUMIF($F$13:$J$13,AS$13,$F16:$J16)&gt;0,ASISTENCIA!#REF!&lt;&gt;"X",ASISTENCIA!#REF!&lt;&gt;"L",ASISTENCIA!#REF!&lt;&gt;"J",ASISTENCIA!#REF!&lt;&gt;"V",ASISTENCIA!#REF!&lt;&gt;"F",ASISTENCIA!#REF!&lt;&gt;""),SUMIF($F$13:$J$13,AS$13,$F16:$J16),"")</f>
        <v>#REF!</v>
      </c>
      <c r="AT16" s="108" t="e">
        <f t="shared" si="3"/>
        <v>#REF!</v>
      </c>
      <c r="AW16" s="107"/>
      <c r="AX16" s="103" t="e">
        <f>IF(AND(LEN($D16)&gt;0,SUMIF($F$13:$J$13,AX$13,$F16:$J16)&gt;0,ASISTENCIA!#REF!&lt;&gt;"X",ASISTENCIA!#REF!&lt;&gt;"L",ASISTENCIA!#REF!&lt;&gt;"J",ASISTENCIA!#REF!&lt;&gt;"F"),SUMIF($F$13:$J$13,AX$13,$F16:$J16),"")</f>
        <v>#REF!</v>
      </c>
      <c r="AY16" s="103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03" t="e">
        <f>IF(AND(LEN($D16)&gt;0,SUMIF($F$13:$J$13,AZ$13,$F16:$J16)&gt;0,ASISTENCIA!#REF!&lt;&gt;"X",ASISTENCIA!#REF!&lt;&gt;"L",ASISTENCIA!#REF!&lt;&gt;"J",ASISTENCIA!#REF!&lt;&gt;"F"),SUMIF($F$13:$J$13,AZ$13,$F16:$J16),"")</f>
        <v>#REF!</v>
      </c>
      <c r="BA16" s="103" t="e">
        <f>IF(AND(LEN($D16)&gt;0,SUMIF($F$13:$J$13,BA$13,$F16:$J16)&gt;0,ASISTENCIA!#REF!&lt;&gt;"X",ASISTENCIA!#REF!&lt;&gt;"L",ASISTENCIA!#REF!&lt;&gt;"J",ASISTENCIA!#REF!&lt;&gt;"F"),SUMIF($F$13:$J$13,BA$13,$F16:$J16),"")</f>
        <v>#REF!</v>
      </c>
      <c r="BB16" s="103" t="e">
        <f>IF(AND(LEN($D16)&gt;0,SUMIF($F$13:$J$13,BB$13,$F16:$J16)&gt;0,ASISTENCIA!#REF!&lt;&gt;"X",ASISTENCIA!#REF!&lt;&gt;"L",ASISTENCIA!#REF!&lt;&gt;"J",ASISTENCIA!#REF!&lt;&gt;"F"),SUMIF($F$13:$J$13,BB$13,$F16:$J16),"")</f>
        <v>#REF!</v>
      </c>
      <c r="BC16" s="103" t="e">
        <f>IF(AND(LEN($D16)&gt;0,SUMIF($F$13:$J$13,BC$13,$F16:$J16)&gt;0,ASISTENCIA!#REF!&lt;&gt;"X",ASISTENCIA!#REF!&lt;&gt;"L",ASISTENCIA!#REF!&lt;&gt;"J",ASISTENCIA!#REF!&lt;&gt;"F"),SUMIF($F$13:$J$13,BC$13,$F16:$J16),"")</f>
        <v>#REF!</v>
      </c>
      <c r="BD16" s="103" t="e">
        <f>IF(AND(LEN($D16)&gt;0,SUMIF($F$13:$J$13,BD$13,$F16:$J16)&gt;0,ASISTENCIA!#REF!&lt;&gt;"X",ASISTENCIA!#REF!&lt;&gt;"L",ASISTENCIA!#REF!&lt;&gt;"J",ASISTENCIA!#REF!&lt;&gt;"F"),SUMIF($F$13:$J$13,BD$13,$F16:$J16),"")</f>
        <v>#REF!</v>
      </c>
      <c r="BE16" s="103" t="e">
        <f>IF(AND(LEN($D16)&gt;0,SUMIF($F$13:$J$13,BE$13,$F16:$J16)&gt;0,ASISTENCIA!#REF!&lt;&gt;"X",ASISTENCIA!#REF!&lt;&gt;"L",ASISTENCIA!#REF!&lt;&gt;"J",ASISTENCIA!#REF!&lt;&gt;"F"),SUMIF($F$13:$J$13,BE$13,$F16:$J16),"")</f>
        <v>#REF!</v>
      </c>
      <c r="BF16" s="103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03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03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03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03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03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03" t="e">
        <f>IF(AND(LEN($D16)&gt;0,SUMIF($F$13:$J$13,BL$13,$F16:$J16)&gt;0,ASISTENCIA!#REF!&lt;&gt;"X",ASISTENCIA!#REF!&lt;&gt;"L",ASISTENCIA!#REF!&lt;&gt;"J",ASISTENCIA!#REF!&lt;&gt;"F"),SUMIF($F$13:$J$13,BL$13,$F16:$J16),"")</f>
        <v>#REF!</v>
      </c>
      <c r="BM16" s="103" t="e">
        <f>IF(AND(LEN($D16)&gt;0,SUMIF($F$13:$J$13,BM$13,$F16:$J16)&gt;0,ASISTENCIA!#REF!&lt;&gt;"X",ASISTENCIA!#REF!&lt;&gt;"L",ASISTENCIA!#REF!&lt;&gt;"J",ASISTENCIA!#REF!&lt;&gt;"F"),SUMIF($F$13:$J$13,BM$13,$F16:$J16),"")</f>
        <v>#REF!</v>
      </c>
      <c r="BN16" s="103" t="e">
        <f>IF(AND(LEN($D16)&gt;0,SUMIF($F$13:$J$13,BN$13,$F16:$J16)&gt;0,ASISTENCIA!#REF!&lt;&gt;"X",ASISTENCIA!#REF!&lt;&gt;"L",ASISTENCIA!#REF!&lt;&gt;"J",ASISTENCIA!#REF!&lt;&gt;"F"),SUMIF($F$13:$J$13,BN$13,$F16:$J16),"")</f>
        <v>#REF!</v>
      </c>
      <c r="BO16" s="103" t="e">
        <f>IF(AND(LEN($D16)&gt;0,SUMIF($F$13:$J$13,BO$13,$F16:$J16)&gt;0,ASISTENCIA!#REF!&lt;&gt;"X",ASISTENCIA!#REF!&lt;&gt;"L",ASISTENCIA!#REF!&lt;&gt;"J",ASISTENCIA!#REF!&lt;&gt;"F"),SUMIF($F$13:$J$13,BO$13,$F16:$J16),"")</f>
        <v>#REF!</v>
      </c>
      <c r="BP16" s="103" t="e">
        <f>IF(AND(LEN($D16)&gt;0,SUMIF($F$13:$J$13,BP$13,$F16:$J16)&gt;0,ASISTENCIA!#REF!&lt;&gt;"X",ASISTENCIA!#REF!&lt;&gt;"L",ASISTENCIA!#REF!&lt;&gt;"J",ASISTENCIA!#REF!&lt;&gt;"F"),SUMIF($F$13:$J$13,BP$13,$F16:$J16),"")</f>
        <v>#REF!</v>
      </c>
      <c r="BQ16" s="103" t="e">
        <f>IF(AND(LEN($D16)&gt;0,SUMIF($F$13:$J$13,BQ$13,$F16:$J16)&gt;0,ASISTENCIA!#REF!&lt;&gt;"X",ASISTENCIA!#REF!&lt;&gt;"L",ASISTENCIA!#REF!&lt;&gt;"J",ASISTENCIA!#REF!&lt;&gt;"F"),SUMIF($F$13:$J$13,BQ$13,$F16:$J16),"")</f>
        <v>#REF!</v>
      </c>
      <c r="BR16" s="103" t="e">
        <f>IF(AND(LEN($D16)&gt;0,SUMIF($F$13:$J$13,BR$13,$F16:$J16)&gt;0,ASISTENCIA!#REF!&lt;&gt;"X",ASISTENCIA!#REF!&lt;&gt;"L",ASISTENCIA!#REF!&lt;&gt;"J",ASISTENCIA!#REF!&lt;&gt;"F"),SUMIF($F$13:$J$13,BR$13,$F16:$J16),"")</f>
        <v>#REF!</v>
      </c>
      <c r="BS16" s="103" t="e">
        <f>IF(AND(LEN($D16)&gt;0,SUMIF($F$13:$J$13,BS$13,$F16:$J16)&gt;0,ASISTENCIA!#REF!&lt;&gt;"X",ASISTENCIA!#REF!&lt;&gt;"L",ASISTENCIA!#REF!&lt;&gt;"J",ASISTENCIA!#REF!&lt;&gt;"F"),SUMIF($F$13:$J$13,BS$13,$F16:$J16),"")</f>
        <v>#REF!</v>
      </c>
      <c r="BT16" s="103" t="e">
        <f>IF(AND(LEN($D16)&gt;0,SUMIF($F$13:$J$13,BT$13,$F16:$J16)&gt;0,ASISTENCIA!#REF!&lt;&gt;"X",ASISTENCIA!#REF!&lt;&gt;"L",ASISTENCIA!#REF!&lt;&gt;"J",ASISTENCIA!#REF!&lt;&gt;"F"),SUMIF($F$13:$J$13,BT$13,$F16:$J16),"")</f>
        <v>#REF!</v>
      </c>
      <c r="BU16" s="103" t="e">
        <f>IF(AND(LEN($D16)&gt;0,SUMIF($F$13:$J$13,BU$13,$F16:$J16)&gt;0,ASISTENCIA!#REF!&lt;&gt;"X",ASISTENCIA!#REF!&lt;&gt;"L",ASISTENCIA!#REF!&lt;&gt;"J",ASISTENCIA!#REF!&lt;&gt;"F"),SUMIF($F$13:$J$13,BU$13,$F16:$J16),"")</f>
        <v>#REF!</v>
      </c>
      <c r="BV16" s="103" t="e">
        <f>IF(AND(LEN($D16)&gt;0,SUMIF($F$13:$J$13,BV$13,$F16:$J16)&gt;0,ASISTENCIA!#REF!&lt;&gt;"X",ASISTENCIA!#REF!&lt;&gt;"L",ASISTENCIA!#REF!&lt;&gt;"J",ASISTENCIA!#REF!&lt;&gt;"F"),SUMIF($F$13:$J$13,BV$13,$F16:$J16),"")</f>
        <v>#REF!</v>
      </c>
      <c r="BW16" s="103" t="e">
        <f>IF(AND(LEN($D16)&gt;0,SUMIF($F$13:$J$13,BW$13,$F16:$J16)&gt;0,ASISTENCIA!#REF!&lt;&gt;"X",ASISTENCIA!#REF!&lt;&gt;"L",ASISTENCIA!#REF!&lt;&gt;"J",ASISTENCIA!#REF!&lt;&gt;"F"),SUMIF($F$13:$J$13,BW$13,$F16:$J16),"")</f>
        <v>#REF!</v>
      </c>
      <c r="BX16" s="103" t="e">
        <f>IF(AND(LEN($D16)&gt;0,SUMIF($F$13:$J$13,BX$13,$F16:$J16)&gt;0,ASISTENCIA!#REF!&lt;&gt;"X",ASISTENCIA!#REF!&lt;&gt;"L",ASISTENCIA!#REF!&lt;&gt;"J",ASISTENCIA!#REF!&lt;&gt;"F"),SUMIF($F$13:$J$13,BX$13,$F16:$J16),"")</f>
        <v>#REF!</v>
      </c>
      <c r="BY16" s="103" t="e">
        <f>IF(AND(LEN($D16)&gt;0,SUMIF($F$13:$J$13,BY$13,$F16:$J16)&gt;0,ASISTENCIA!#REF!&lt;&gt;"X",ASISTENCIA!#REF!&lt;&gt;"L",ASISTENCIA!#REF!&lt;&gt;"J",ASISTENCIA!#REF!&lt;&gt;"F"),SUMIF($F$13:$J$13,BY$13,$F16:$J16),"")</f>
        <v>#REF!</v>
      </c>
      <c r="BZ16" s="103" t="e">
        <f>IF(AND(LEN($D16)&gt;0,SUMIF($F$13:$J$13,BZ$13,$F16:$J16)&gt;0,ASISTENCIA!#REF!&lt;&gt;"X",ASISTENCIA!#REF!&lt;&gt;"L",ASISTENCIA!#REF!&lt;&gt;"J",ASISTENCIA!#REF!&lt;&gt;"F"),SUMIF($F$13:$J$13,BZ$13,$F16:$J16),"")</f>
        <v>#REF!</v>
      </c>
      <c r="CA16" s="103" t="e">
        <f>IF(AND(LEN($D16)&gt;0,SUMIF($F$13:$J$13,CA$13,$F16:$J16)&gt;0,ASISTENCIA!#REF!&lt;&gt;"X",ASISTENCIA!#REF!&lt;&gt;"L",ASISTENCIA!#REF!&lt;&gt;"J",ASISTENCIA!#REF!&lt;&gt;"F"),SUMIF($F$13:$J$13,CA$13,$F16:$J16),"")</f>
        <v>#REF!</v>
      </c>
      <c r="CB16" s="103" t="e">
        <f>IF(AND(LEN($D16)&gt;0,SUMIF($F$13:$J$13,CB$13,$F16:$J16)&gt;0,ASISTENCIA!#REF!&lt;&gt;"X",ASISTENCIA!#REF!&lt;&gt;"L",ASISTENCIA!#REF!&lt;&gt;"J",ASISTENCIA!#REF!&lt;&gt;"F"),SUMIF($F$13:$J$13,CB$13,$F16:$J16),"")</f>
        <v>#REF!</v>
      </c>
      <c r="CC16" s="108" t="e">
        <f t="shared" si="4"/>
        <v>#REF!</v>
      </c>
      <c r="CD16" s="107"/>
    </row>
    <row r="17" spans="1:82" s="7" customFormat="1" ht="15" x14ac:dyDescent="0.25">
      <c r="A17" s="18" t="e">
        <f t="shared" si="5"/>
        <v>#REF!</v>
      </c>
      <c r="B17" s="14" t="e">
        <f>IF(LEN(C17)&gt;0,VLOOKUP($O$4,DATA!$A$1:$S$1,2,FALSE),"")</f>
        <v>#REF!</v>
      </c>
      <c r="C17" s="15" t="e">
        <f t="shared" si="2"/>
        <v>#REF!</v>
      </c>
      <c r="D17" s="21" t="e">
        <f>IF(LEN(ASISTENCIA!#REF!)&gt;0,ASISTENCIA!#REF!,"")</f>
        <v>#REF!</v>
      </c>
      <c r="E17" s="110" t="e">
        <f>IF(LEN(D17)&gt;0,ASISTENCIA!#REF!,"")</f>
        <v>#REF!</v>
      </c>
      <c r="F17" s="26"/>
      <c r="G17" s="26"/>
      <c r="H17" s="26"/>
      <c r="I17" s="26"/>
      <c r="J17" s="26"/>
      <c r="K17" s="103" t="str">
        <f t="shared" si="0"/>
        <v/>
      </c>
      <c r="L17" s="6"/>
      <c r="M17" s="5"/>
      <c r="N17" s="103" t="e">
        <f t="shared" si="6"/>
        <v>#REF!</v>
      </c>
      <c r="O17" s="28" t="e">
        <f>IF(AND(LEN($D17)&gt;0,SUMIF($F$13:$J$13,O$13,$F17:$J17)&gt;0,ASISTENCIA!#REF!&lt;&gt;"X",ASISTENCIA!#REF!&lt;&gt;"L",ASISTENCIA!#REF!&lt;&gt;"J",ASISTENCIA!#REF!&lt;&gt;"V",ASISTENCIA!#REF!&lt;&gt;"F",ASISTENCIA!#REF!&lt;&gt;""),SUMIF($F$13:$J$13,O$13,$F17:$J17),"")</f>
        <v>#REF!</v>
      </c>
      <c r="P17" s="28" t="e">
        <f>IF(AND(LEN($D17)&gt;0,SUMIF($F$13:$J$13,P$13,$F17:$J17)&gt;0,ASISTENCIA!#REF!&lt;&gt;"X",ASISTENCIA!#REF!&lt;&gt;"L",ASISTENCIA!#REF!&lt;&gt;"J",ASISTENCIA!#REF!&lt;&gt;"V",ASISTENCIA!#REF!&lt;&gt;"F",ASISTENCIA!#REF!&lt;&gt;""),SUMIF($F$13:$J$13,P$13,$F17:$J17),"")</f>
        <v>#REF!</v>
      </c>
      <c r="Q17" s="28" t="e">
        <f>IF(AND(LEN($D17)&gt;0,SUMIF($F$13:$J$13,Q$13,$F17:$J17)&gt;0,ASISTENCIA!#REF!&lt;&gt;"X",ASISTENCIA!#REF!&lt;&gt;"L",ASISTENCIA!#REF!&lt;&gt;"J",ASISTENCIA!#REF!&lt;&gt;"V",ASISTENCIA!#REF!&lt;&gt;"F",ASISTENCIA!#REF!&lt;&gt;""),SUMIF($F$13:$J$13,Q$13,$F17:$J17),"")</f>
        <v>#REF!</v>
      </c>
      <c r="R17" s="28" t="e">
        <f>IF(AND(LEN($D17)&gt;0,SUMIF($F$13:$J$13,R$13,$F17:$J17)&gt;0,ASISTENCIA!#REF!&lt;&gt;"X",ASISTENCIA!#REF!&lt;&gt;"L",ASISTENCIA!#REF!&lt;&gt;"J",ASISTENCIA!#REF!&lt;&gt;"V",ASISTENCIA!#REF!&lt;&gt;"F",ASISTENCIA!#REF!&lt;&gt;""),SUMIF($F$13:$J$13,R$13,$F17:$J17),"")</f>
        <v>#REF!</v>
      </c>
      <c r="S17" s="28" t="e">
        <f>IF(AND(LEN($D17)&gt;0,SUMIF($F$13:$J$13,S$13,$F17:$J17)&gt;0,ASISTENCIA!#REF!&lt;&gt;"X",ASISTENCIA!#REF!&lt;&gt;"L",ASISTENCIA!#REF!&lt;&gt;"J",ASISTENCIA!#REF!&lt;&gt;"V",ASISTENCIA!#REF!&lt;&gt;"F",ASISTENCIA!#REF!&lt;&gt;""),SUMIF($F$13:$J$13,S$13,$F17:$J17),"")</f>
        <v>#REF!</v>
      </c>
      <c r="T17" s="28" t="e">
        <f>IF(AND(LEN($D17)&gt;0,SUMIF($F$13:$J$13,T$13,$F17:$J17)&gt;0,ASISTENCIA!#REF!&lt;&gt;"X",ASISTENCIA!#REF!&lt;&gt;"L",ASISTENCIA!#REF!&lt;&gt;"J",ASISTENCIA!#REF!&lt;&gt;"V",ASISTENCIA!#REF!&lt;&gt;"F",ASISTENCIA!#REF!&lt;&gt;""),SUMIF($F$13:$J$13,T$13,$F17:$J17),"")</f>
        <v>#REF!</v>
      </c>
      <c r="U17" s="28" t="e">
        <f>IF(AND(LEN($D17)&gt;0,SUMIF($F$13:$J$13,U$13,$F17:$J17)&gt;0,ASISTENCIA!#REF!&lt;&gt;"X",ASISTENCIA!#REF!&lt;&gt;"L",ASISTENCIA!#REF!&lt;&gt;"J",ASISTENCIA!#REF!&lt;&gt;"V",ASISTENCIA!#REF!&lt;&gt;"F",ASISTENCIA!#REF!&lt;&gt;""),SUMIF($F$13:$J$13,U$13,$F17:$J17),"")</f>
        <v>#REF!</v>
      </c>
      <c r="V17" s="28" t="e">
        <f>IF(AND(LEN($D17)&gt;0,SUMIF($F$13:$J$13,V$13,$F17:$J17)&gt;0,ASISTENCIA!#REF!&lt;&gt;"X",ASISTENCIA!#REF!&lt;&gt;"L",ASISTENCIA!#REF!&lt;&gt;"J",ASISTENCIA!#REF!&lt;&gt;"V",ASISTENCIA!#REF!&lt;&gt;"F",ASISTENCIA!#REF!&lt;&gt;""),SUMIF($F$13:$J$13,V$13,$F17:$J17),"")</f>
        <v>#REF!</v>
      </c>
      <c r="W17" s="28" t="e">
        <f>IF(AND(LEN($D17)&gt;0,SUMIF($F$13:$J$13,W$13,$F17:$J17)&gt;0,ASISTENCIA!#REF!&lt;&gt;"X",ASISTENCIA!#REF!&lt;&gt;"L",ASISTENCIA!#REF!&lt;&gt;"J",ASISTENCIA!#REF!&lt;&gt;"V",ASISTENCIA!#REF!&lt;&gt;"F",ASISTENCIA!#REF!&lt;&gt;""),SUMIF($F$13:$J$13,W$13,$F17:$J17),"")</f>
        <v>#REF!</v>
      </c>
      <c r="X17" s="28" t="e">
        <f>IF(AND(LEN($D17)&gt;0,SUMIF($F$13:$J$13,X$13,$F17:$J17)&gt;0,ASISTENCIA!#REF!&lt;&gt;"X",ASISTENCIA!#REF!&lt;&gt;"L",ASISTENCIA!#REF!&lt;&gt;"J",ASISTENCIA!#REF!&lt;&gt;"V",ASISTENCIA!#REF!&lt;&gt;"F",ASISTENCIA!#REF!&lt;&gt;""),SUMIF($F$13:$J$13,X$13,$F17:$J17),"")</f>
        <v>#REF!</v>
      </c>
      <c r="Y17" s="28" t="e">
        <f>IF(AND(LEN($D17)&gt;0,SUMIF($F$13:$J$13,Y$13,$F17:$J17)&gt;0,ASISTENCIA!#REF!&lt;&gt;"X",ASISTENCIA!#REF!&lt;&gt;"L",ASISTENCIA!#REF!&lt;&gt;"J",ASISTENCIA!#REF!&lt;&gt;"V",ASISTENCIA!#REF!&lt;&gt;"F",ASISTENCIA!#REF!&lt;&gt;""),SUMIF($F$13:$J$13,Y$13,$F17:$J17),"")</f>
        <v>#REF!</v>
      </c>
      <c r="Z17" s="28" t="e">
        <f>IF(AND(LEN($D17)&gt;0,SUMIF($F$13:$J$13,Z$13,$F17:$J17)&gt;0,ASISTENCIA!#REF!&lt;&gt;"X",ASISTENCIA!#REF!&lt;&gt;"L",ASISTENCIA!#REF!&lt;&gt;"J",ASISTENCIA!#REF!&lt;&gt;"V",ASISTENCIA!#REF!&lt;&gt;"F",ASISTENCIA!#REF!&lt;&gt;""),SUMIF($F$13:$J$13,Z$13,$F17:$J17),"")</f>
        <v>#REF!</v>
      </c>
      <c r="AA17" s="28" t="e">
        <f>IF(AND(LEN($D17)&gt;0,SUMIF($F$13:$J$13,AA$13,$F17:$J17)&gt;0,ASISTENCIA!#REF!&lt;&gt;"X",ASISTENCIA!#REF!&lt;&gt;"L",ASISTENCIA!#REF!&lt;&gt;"J",ASISTENCIA!#REF!&lt;&gt;"V",ASISTENCIA!#REF!&lt;&gt;"F",ASISTENCIA!#REF!&lt;&gt;""),SUMIF($F$13:$J$13,AA$13,$F17:$J17),"")</f>
        <v>#REF!</v>
      </c>
      <c r="AB17" s="28" t="e">
        <f>IF(AND(LEN($D17)&gt;0,SUMIF($F$13:$J$13,AB$13,$F17:$J17)&gt;0,ASISTENCIA!#REF!&lt;&gt;"X",ASISTENCIA!#REF!&lt;&gt;"L",ASISTENCIA!#REF!&lt;&gt;"J",ASISTENCIA!#REF!&lt;&gt;"V",ASISTENCIA!#REF!&lt;&gt;"F",ASISTENCIA!#REF!&lt;&gt;""),SUMIF($F$13:$J$13,AB$13,$F17:$J17),"")</f>
        <v>#REF!</v>
      </c>
      <c r="AC17" s="28" t="e">
        <f>IF(AND(LEN($D17)&gt;0,SUMIF($F$13:$J$13,AC$13,$F17:$J17)&gt;0,ASISTENCIA!#REF!&lt;&gt;"X",ASISTENCIA!#REF!&lt;&gt;"L",ASISTENCIA!#REF!&lt;&gt;"J",ASISTENCIA!#REF!&lt;&gt;"V",ASISTENCIA!#REF!&lt;&gt;"F",ASISTENCIA!#REF!&lt;&gt;""),SUMIF($F$13:$J$13,AC$13,$F17:$J17),"")</f>
        <v>#REF!</v>
      </c>
      <c r="AD17" s="28" t="e">
        <f>IF(AND(LEN($D17)&gt;0,SUMIF($F$13:$J$13,AD$13,$F17:$J17)&gt;0,ASISTENCIA!#REF!&lt;&gt;"X",ASISTENCIA!#REF!&lt;&gt;"L",ASISTENCIA!#REF!&lt;&gt;"J",ASISTENCIA!#REF!&lt;&gt;"V",ASISTENCIA!#REF!&lt;&gt;"F",ASISTENCIA!#REF!&lt;&gt;""),SUMIF($F$13:$J$13,AD$13,$F17:$J17),"")</f>
        <v>#REF!</v>
      </c>
      <c r="AE17" s="28" t="e">
        <f>IF(AND(LEN($D17)&gt;0,SUMIF($F$13:$J$13,AE$13,$F17:$J17)&gt;0,ASISTENCIA!#REF!&lt;&gt;"X",ASISTENCIA!#REF!&lt;&gt;"L",ASISTENCIA!#REF!&lt;&gt;"J",ASISTENCIA!#REF!&lt;&gt;"V",ASISTENCIA!#REF!&lt;&gt;"F",ASISTENCIA!#REF!&lt;&gt;""),SUMIF($F$13:$J$13,AE$13,$F17:$J17),"")</f>
        <v>#REF!</v>
      </c>
      <c r="AF17" s="28" t="e">
        <f>IF(AND(LEN($D17)&gt;0,SUMIF($F$13:$J$13,AF$13,$F17:$J17)&gt;0,ASISTENCIA!#REF!&lt;&gt;"X",ASISTENCIA!#REF!&lt;&gt;"L",ASISTENCIA!#REF!&lt;&gt;"J",ASISTENCIA!#REF!&lt;&gt;"V",ASISTENCIA!#REF!&lt;&gt;"F",ASISTENCIA!#REF!&lt;&gt;""),SUMIF($F$13:$J$13,AF$13,$F17:$J17),"")</f>
        <v>#REF!</v>
      </c>
      <c r="AG17" s="28" t="e">
        <f>IF(AND(LEN($D17)&gt;0,SUMIF($F$13:$J$13,AG$13,$F17:$J17)&gt;0,ASISTENCIA!#REF!&lt;&gt;"X",ASISTENCIA!#REF!&lt;&gt;"L",ASISTENCIA!#REF!&lt;&gt;"J",ASISTENCIA!#REF!&lt;&gt;"V",ASISTENCIA!#REF!&lt;&gt;"F",ASISTENCIA!#REF!&lt;&gt;""),SUMIF($F$13:$J$13,AG$13,$F17:$J17),"")</f>
        <v>#REF!</v>
      </c>
      <c r="AH17" s="28" t="e">
        <f>IF(AND(LEN($D17)&gt;0,SUMIF($F$13:$J$13,AH$13,$F17:$J17)&gt;0,ASISTENCIA!#REF!&lt;&gt;"X",ASISTENCIA!#REF!&lt;&gt;"L",ASISTENCIA!#REF!&lt;&gt;"J",ASISTENCIA!#REF!&lt;&gt;"V",ASISTENCIA!#REF!&lt;&gt;"F",ASISTENCIA!#REF!&lt;&gt;""),SUMIF($F$13:$J$13,AH$13,$F17:$J17),"")</f>
        <v>#REF!</v>
      </c>
      <c r="AI17" s="28" t="e">
        <f>IF(AND(LEN($D17)&gt;0,SUMIF($F$13:$J$13,AI$13,$F17:$J17)&gt;0,ASISTENCIA!#REF!&lt;&gt;"X",ASISTENCIA!#REF!&lt;&gt;"L",ASISTENCIA!#REF!&lt;&gt;"J",ASISTENCIA!#REF!&lt;&gt;"V",ASISTENCIA!#REF!&lt;&gt;"F",ASISTENCIA!#REF!&lt;&gt;""),SUMIF($F$13:$J$13,AI$13,$F17:$J17),"")</f>
        <v>#REF!</v>
      </c>
      <c r="AJ17" s="28" t="e">
        <f>IF(AND(LEN($D17)&gt;0,SUMIF($F$13:$J$13,AJ$13,$F17:$J17)&gt;0,ASISTENCIA!#REF!&lt;&gt;"X",ASISTENCIA!#REF!&lt;&gt;"L",ASISTENCIA!#REF!&lt;&gt;"J",ASISTENCIA!#REF!&lt;&gt;"V",ASISTENCIA!#REF!&lt;&gt;"F",ASISTENCIA!#REF!&lt;&gt;""),SUMIF($F$13:$J$13,AJ$13,$F17:$J17),"")</f>
        <v>#REF!</v>
      </c>
      <c r="AK17" s="28" t="e">
        <f>IF(AND(LEN($D17)&gt;0,SUMIF($F$13:$J$13,AK$13,$F17:$J17)&gt;0,ASISTENCIA!#REF!&lt;&gt;"X",ASISTENCIA!#REF!&lt;&gt;"L",ASISTENCIA!#REF!&lt;&gt;"J",ASISTENCIA!#REF!&lt;&gt;"V",ASISTENCIA!#REF!&lt;&gt;"F",ASISTENCIA!#REF!&lt;&gt;""),SUMIF($F$13:$J$13,AK$13,$F17:$J17),"")</f>
        <v>#REF!</v>
      </c>
      <c r="AL17" s="28" t="e">
        <f>IF(AND(LEN($D17)&gt;0,SUMIF($F$13:$J$13,AL$13,$F17:$J17)&gt;0,ASISTENCIA!#REF!&lt;&gt;"X",ASISTENCIA!#REF!&lt;&gt;"L",ASISTENCIA!#REF!&lt;&gt;"J",ASISTENCIA!#REF!&lt;&gt;"V",ASISTENCIA!#REF!&lt;&gt;"F",ASISTENCIA!#REF!&lt;&gt;""),SUMIF($F$13:$J$13,AL$13,$F17:$J17),"")</f>
        <v>#REF!</v>
      </c>
      <c r="AM17" s="28" t="e">
        <f>IF(AND(LEN($D17)&gt;0,SUMIF($F$13:$J$13,AM$13,$F17:$J17)&gt;0,ASISTENCIA!#REF!&lt;&gt;"X",ASISTENCIA!#REF!&lt;&gt;"L",ASISTENCIA!#REF!&lt;&gt;"J",ASISTENCIA!#REF!&lt;&gt;"V",ASISTENCIA!#REF!&lt;&gt;"F",ASISTENCIA!#REF!&lt;&gt;""),SUMIF($F$13:$J$13,AM$13,$F17:$J17),"")</f>
        <v>#REF!</v>
      </c>
      <c r="AN17" s="28" t="e">
        <f>IF(AND(LEN($D17)&gt;0,SUMIF($F$13:$J$13,AN$13,$F17:$J17)&gt;0,ASISTENCIA!#REF!&lt;&gt;"X",ASISTENCIA!#REF!&lt;&gt;"L",ASISTENCIA!#REF!&lt;&gt;"J",ASISTENCIA!#REF!&lt;&gt;"V",ASISTENCIA!#REF!&lt;&gt;"F",ASISTENCIA!#REF!&lt;&gt;""),SUMIF($F$13:$J$13,AN$13,$F17:$J17),"")</f>
        <v>#REF!</v>
      </c>
      <c r="AO17" s="28" t="e">
        <f>IF(AND(LEN($D17)&gt;0,SUMIF($F$13:$J$13,AO$13,$F17:$J17)&gt;0,ASISTENCIA!#REF!&lt;&gt;"X",ASISTENCIA!#REF!&lt;&gt;"L",ASISTENCIA!#REF!&lt;&gt;"J",ASISTENCIA!#REF!&lt;&gt;"V",ASISTENCIA!#REF!&lt;&gt;"F",ASISTENCIA!#REF!&lt;&gt;""),SUMIF($F$13:$J$13,AO$13,$F17:$J17),"")</f>
        <v>#REF!</v>
      </c>
      <c r="AP17" s="28" t="e">
        <f>IF(AND(LEN($D17)&gt;0,SUMIF($F$13:$J$13,AP$13,$F17:$J17)&gt;0,ASISTENCIA!#REF!&lt;&gt;"X",ASISTENCIA!#REF!&lt;&gt;"L",ASISTENCIA!#REF!&lt;&gt;"J",ASISTENCIA!#REF!&lt;&gt;"V",ASISTENCIA!#REF!&lt;&gt;"F",ASISTENCIA!#REF!&lt;&gt;""),SUMIF($F$13:$J$13,AP$13,$F17:$J17),"")</f>
        <v>#REF!</v>
      </c>
      <c r="AQ17" s="28" t="e">
        <f>IF(AND(LEN($D17)&gt;0,SUMIF($F$13:$J$13,AQ$13,$F17:$J17)&gt;0,ASISTENCIA!#REF!&lt;&gt;"X",ASISTENCIA!#REF!&lt;&gt;"L",ASISTENCIA!#REF!&lt;&gt;"J",ASISTENCIA!#REF!&lt;&gt;"V",ASISTENCIA!#REF!&lt;&gt;"F",ASISTENCIA!#REF!&lt;&gt;""),SUMIF($F$13:$J$13,AQ$13,$F17:$J17),"")</f>
        <v>#REF!</v>
      </c>
      <c r="AR17" s="28" t="e">
        <f>IF(AND(LEN($D17)&gt;0,SUMIF($F$13:$J$13,AR$13,$F17:$J17)&gt;0,ASISTENCIA!#REF!&lt;&gt;"X",ASISTENCIA!#REF!&lt;&gt;"L",ASISTENCIA!#REF!&lt;&gt;"J",ASISTENCIA!#REF!&lt;&gt;"V",ASISTENCIA!#REF!&lt;&gt;"F",ASISTENCIA!#REF!&lt;&gt;""),SUMIF($F$13:$J$13,AR$13,$F17:$J17),"")</f>
        <v>#REF!</v>
      </c>
      <c r="AS17" s="28" t="e">
        <f>IF(AND(LEN($D17)&gt;0,SUMIF($F$13:$J$13,AS$13,$F17:$J17)&gt;0,ASISTENCIA!#REF!&lt;&gt;"X",ASISTENCIA!#REF!&lt;&gt;"L",ASISTENCIA!#REF!&lt;&gt;"J",ASISTENCIA!#REF!&lt;&gt;"V",ASISTENCIA!#REF!&lt;&gt;"F",ASISTENCIA!#REF!&lt;&gt;""),SUMIF($F$13:$J$13,AS$13,$F17:$J17),"")</f>
        <v>#REF!</v>
      </c>
      <c r="AT17" s="108" t="e">
        <f t="shared" si="3"/>
        <v>#REF!</v>
      </c>
      <c r="AW17" s="107"/>
      <c r="AX17" s="103" t="e">
        <f>IF(AND(LEN($D17)&gt;0,SUMIF($F$13:$J$13,AX$13,$F17:$J17)&gt;0,ASISTENCIA!#REF!&lt;&gt;"X",ASISTENCIA!#REF!&lt;&gt;"L",ASISTENCIA!#REF!&lt;&gt;"J",ASISTENCIA!#REF!&lt;&gt;"F"),SUMIF($F$13:$J$13,AX$13,$F17:$J17),"")</f>
        <v>#REF!</v>
      </c>
      <c r="AY17" s="103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03" t="e">
        <f>IF(AND(LEN($D17)&gt;0,SUMIF($F$13:$J$13,AZ$13,$F17:$J17)&gt;0,ASISTENCIA!#REF!&lt;&gt;"X",ASISTENCIA!#REF!&lt;&gt;"L",ASISTENCIA!#REF!&lt;&gt;"J",ASISTENCIA!#REF!&lt;&gt;"F"),SUMIF($F$13:$J$13,AZ$13,$F17:$J17),"")</f>
        <v>#REF!</v>
      </c>
      <c r="BA17" s="103" t="e">
        <f>IF(AND(LEN($D17)&gt;0,SUMIF($F$13:$J$13,BA$13,$F17:$J17)&gt;0,ASISTENCIA!#REF!&lt;&gt;"X",ASISTENCIA!#REF!&lt;&gt;"L",ASISTENCIA!#REF!&lt;&gt;"J",ASISTENCIA!#REF!&lt;&gt;"F"),SUMIF($F$13:$J$13,BA$13,$F17:$J17),"")</f>
        <v>#REF!</v>
      </c>
      <c r="BB17" s="103" t="e">
        <f>IF(AND(LEN($D17)&gt;0,SUMIF($F$13:$J$13,BB$13,$F17:$J17)&gt;0,ASISTENCIA!#REF!&lt;&gt;"X",ASISTENCIA!#REF!&lt;&gt;"L",ASISTENCIA!#REF!&lt;&gt;"J",ASISTENCIA!#REF!&lt;&gt;"F"),SUMIF($F$13:$J$13,BB$13,$F17:$J17),"")</f>
        <v>#REF!</v>
      </c>
      <c r="BC17" s="103" t="e">
        <f>IF(AND(LEN($D17)&gt;0,SUMIF($F$13:$J$13,BC$13,$F17:$J17)&gt;0,ASISTENCIA!#REF!&lt;&gt;"X",ASISTENCIA!#REF!&lt;&gt;"L",ASISTENCIA!#REF!&lt;&gt;"J",ASISTENCIA!#REF!&lt;&gt;"F"),SUMIF($F$13:$J$13,BC$13,$F17:$J17),"")</f>
        <v>#REF!</v>
      </c>
      <c r="BD17" s="103" t="e">
        <f>IF(AND(LEN($D17)&gt;0,SUMIF($F$13:$J$13,BD$13,$F17:$J17)&gt;0,ASISTENCIA!#REF!&lt;&gt;"X",ASISTENCIA!#REF!&lt;&gt;"L",ASISTENCIA!#REF!&lt;&gt;"J",ASISTENCIA!#REF!&lt;&gt;"F"),SUMIF($F$13:$J$13,BD$13,$F17:$J17),"")</f>
        <v>#REF!</v>
      </c>
      <c r="BE17" s="103" t="e">
        <f>IF(AND(LEN($D17)&gt;0,SUMIF($F$13:$J$13,BE$13,$F17:$J17)&gt;0,ASISTENCIA!#REF!&lt;&gt;"X",ASISTENCIA!#REF!&lt;&gt;"L",ASISTENCIA!#REF!&lt;&gt;"J",ASISTENCIA!#REF!&lt;&gt;"F"),SUMIF($F$13:$J$13,BE$13,$F17:$J17),"")</f>
        <v>#REF!</v>
      </c>
      <c r="BF17" s="103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03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03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03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03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03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03" t="e">
        <f>IF(AND(LEN($D17)&gt;0,SUMIF($F$13:$J$13,BL$13,$F17:$J17)&gt;0,ASISTENCIA!#REF!&lt;&gt;"X",ASISTENCIA!#REF!&lt;&gt;"L",ASISTENCIA!#REF!&lt;&gt;"J",ASISTENCIA!#REF!&lt;&gt;"F"),SUMIF($F$13:$J$13,BL$13,$F17:$J17),"")</f>
        <v>#REF!</v>
      </c>
      <c r="BM17" s="103" t="e">
        <f>IF(AND(LEN($D17)&gt;0,SUMIF($F$13:$J$13,BM$13,$F17:$J17)&gt;0,ASISTENCIA!#REF!&lt;&gt;"X",ASISTENCIA!#REF!&lt;&gt;"L",ASISTENCIA!#REF!&lt;&gt;"J",ASISTENCIA!#REF!&lt;&gt;"F"),SUMIF($F$13:$J$13,BM$13,$F17:$J17),"")</f>
        <v>#REF!</v>
      </c>
      <c r="BN17" s="103" t="e">
        <f>IF(AND(LEN($D17)&gt;0,SUMIF($F$13:$J$13,BN$13,$F17:$J17)&gt;0,ASISTENCIA!#REF!&lt;&gt;"X",ASISTENCIA!#REF!&lt;&gt;"L",ASISTENCIA!#REF!&lt;&gt;"J",ASISTENCIA!#REF!&lt;&gt;"F"),SUMIF($F$13:$J$13,BN$13,$F17:$J17),"")</f>
        <v>#REF!</v>
      </c>
      <c r="BO17" s="103" t="e">
        <f>IF(AND(LEN($D17)&gt;0,SUMIF($F$13:$J$13,BO$13,$F17:$J17)&gt;0,ASISTENCIA!#REF!&lt;&gt;"X",ASISTENCIA!#REF!&lt;&gt;"L",ASISTENCIA!#REF!&lt;&gt;"J",ASISTENCIA!#REF!&lt;&gt;"F"),SUMIF($F$13:$J$13,BO$13,$F17:$J17),"")</f>
        <v>#REF!</v>
      </c>
      <c r="BP17" s="103" t="e">
        <f>IF(AND(LEN($D17)&gt;0,SUMIF($F$13:$J$13,BP$13,$F17:$J17)&gt;0,ASISTENCIA!#REF!&lt;&gt;"X",ASISTENCIA!#REF!&lt;&gt;"L",ASISTENCIA!#REF!&lt;&gt;"J",ASISTENCIA!#REF!&lt;&gt;"F"),SUMIF($F$13:$J$13,BP$13,$F17:$J17),"")</f>
        <v>#REF!</v>
      </c>
      <c r="BQ17" s="103" t="e">
        <f>IF(AND(LEN($D17)&gt;0,SUMIF($F$13:$J$13,BQ$13,$F17:$J17)&gt;0,ASISTENCIA!#REF!&lt;&gt;"X",ASISTENCIA!#REF!&lt;&gt;"L",ASISTENCIA!#REF!&lt;&gt;"J",ASISTENCIA!#REF!&lt;&gt;"F"),SUMIF($F$13:$J$13,BQ$13,$F17:$J17),"")</f>
        <v>#REF!</v>
      </c>
      <c r="BR17" s="103" t="e">
        <f>IF(AND(LEN($D17)&gt;0,SUMIF($F$13:$J$13,BR$13,$F17:$J17)&gt;0,ASISTENCIA!#REF!&lt;&gt;"X",ASISTENCIA!#REF!&lt;&gt;"L",ASISTENCIA!#REF!&lt;&gt;"J",ASISTENCIA!#REF!&lt;&gt;"F"),SUMIF($F$13:$J$13,BR$13,$F17:$J17),"")</f>
        <v>#REF!</v>
      </c>
      <c r="BS17" s="103" t="e">
        <f>IF(AND(LEN($D17)&gt;0,SUMIF($F$13:$J$13,BS$13,$F17:$J17)&gt;0,ASISTENCIA!#REF!&lt;&gt;"X",ASISTENCIA!#REF!&lt;&gt;"L",ASISTENCIA!#REF!&lt;&gt;"J",ASISTENCIA!#REF!&lt;&gt;"F"),SUMIF($F$13:$J$13,BS$13,$F17:$J17),"")</f>
        <v>#REF!</v>
      </c>
      <c r="BT17" s="103" t="e">
        <f>IF(AND(LEN($D17)&gt;0,SUMIF($F$13:$J$13,BT$13,$F17:$J17)&gt;0,ASISTENCIA!#REF!&lt;&gt;"X",ASISTENCIA!#REF!&lt;&gt;"L",ASISTENCIA!#REF!&lt;&gt;"J",ASISTENCIA!#REF!&lt;&gt;"F"),SUMIF($F$13:$J$13,BT$13,$F17:$J17),"")</f>
        <v>#REF!</v>
      </c>
      <c r="BU17" s="103" t="e">
        <f>IF(AND(LEN($D17)&gt;0,SUMIF($F$13:$J$13,BU$13,$F17:$J17)&gt;0,ASISTENCIA!#REF!&lt;&gt;"X",ASISTENCIA!#REF!&lt;&gt;"L",ASISTENCIA!#REF!&lt;&gt;"J",ASISTENCIA!#REF!&lt;&gt;"F"),SUMIF($F$13:$J$13,BU$13,$F17:$J17),"")</f>
        <v>#REF!</v>
      </c>
      <c r="BV17" s="103" t="e">
        <f>IF(AND(LEN($D17)&gt;0,SUMIF($F$13:$J$13,BV$13,$F17:$J17)&gt;0,ASISTENCIA!#REF!&lt;&gt;"X",ASISTENCIA!#REF!&lt;&gt;"L",ASISTENCIA!#REF!&lt;&gt;"J",ASISTENCIA!#REF!&lt;&gt;"F"),SUMIF($F$13:$J$13,BV$13,$F17:$J17),"")</f>
        <v>#REF!</v>
      </c>
      <c r="BW17" s="103" t="e">
        <f>IF(AND(LEN($D17)&gt;0,SUMIF($F$13:$J$13,BW$13,$F17:$J17)&gt;0,ASISTENCIA!#REF!&lt;&gt;"X",ASISTENCIA!#REF!&lt;&gt;"L",ASISTENCIA!#REF!&lt;&gt;"J",ASISTENCIA!#REF!&lt;&gt;"F"),SUMIF($F$13:$J$13,BW$13,$F17:$J17),"")</f>
        <v>#REF!</v>
      </c>
      <c r="BX17" s="103" t="e">
        <f>IF(AND(LEN($D17)&gt;0,SUMIF($F$13:$J$13,BX$13,$F17:$J17)&gt;0,ASISTENCIA!#REF!&lt;&gt;"X",ASISTENCIA!#REF!&lt;&gt;"L",ASISTENCIA!#REF!&lt;&gt;"J",ASISTENCIA!#REF!&lt;&gt;"F"),SUMIF($F$13:$J$13,BX$13,$F17:$J17),"")</f>
        <v>#REF!</v>
      </c>
      <c r="BY17" s="103" t="e">
        <f>IF(AND(LEN($D17)&gt;0,SUMIF($F$13:$J$13,BY$13,$F17:$J17)&gt;0,ASISTENCIA!#REF!&lt;&gt;"X",ASISTENCIA!#REF!&lt;&gt;"L",ASISTENCIA!#REF!&lt;&gt;"J",ASISTENCIA!#REF!&lt;&gt;"F"),SUMIF($F$13:$J$13,BY$13,$F17:$J17),"")</f>
        <v>#REF!</v>
      </c>
      <c r="BZ17" s="103" t="e">
        <f>IF(AND(LEN($D17)&gt;0,SUMIF($F$13:$J$13,BZ$13,$F17:$J17)&gt;0,ASISTENCIA!#REF!&lt;&gt;"X",ASISTENCIA!#REF!&lt;&gt;"L",ASISTENCIA!#REF!&lt;&gt;"J",ASISTENCIA!#REF!&lt;&gt;"F"),SUMIF($F$13:$J$13,BZ$13,$F17:$J17),"")</f>
        <v>#REF!</v>
      </c>
      <c r="CA17" s="103" t="e">
        <f>IF(AND(LEN($D17)&gt;0,SUMIF($F$13:$J$13,CA$13,$F17:$J17)&gt;0,ASISTENCIA!#REF!&lt;&gt;"X",ASISTENCIA!#REF!&lt;&gt;"L",ASISTENCIA!#REF!&lt;&gt;"J",ASISTENCIA!#REF!&lt;&gt;"F"),SUMIF($F$13:$J$13,CA$13,$F17:$J17),"")</f>
        <v>#REF!</v>
      </c>
      <c r="CB17" s="103" t="e">
        <f>IF(AND(LEN($D17)&gt;0,SUMIF($F$13:$J$13,CB$13,$F17:$J17)&gt;0,ASISTENCIA!#REF!&lt;&gt;"X",ASISTENCIA!#REF!&lt;&gt;"L",ASISTENCIA!#REF!&lt;&gt;"J",ASISTENCIA!#REF!&lt;&gt;"F"),SUMIF($F$13:$J$13,CB$13,$F17:$J17),"")</f>
        <v>#REF!</v>
      </c>
      <c r="CC17" s="108" t="e">
        <f t="shared" si="4"/>
        <v>#REF!</v>
      </c>
      <c r="CD17" s="107"/>
    </row>
    <row r="18" spans="1:82" s="7" customFormat="1" ht="15" x14ac:dyDescent="0.25">
      <c r="A18" s="18" t="e">
        <f t="shared" si="5"/>
        <v>#REF!</v>
      </c>
      <c r="B18" s="14" t="e">
        <f>IF(LEN(C18)&gt;0,VLOOKUP($O$4,DATA!$A$1:$S$1,2,FALSE),"")</f>
        <v>#REF!</v>
      </c>
      <c r="C18" s="15" t="e">
        <f t="shared" si="2"/>
        <v>#REF!</v>
      </c>
      <c r="D18" s="21" t="e">
        <f>IF(LEN(ASISTENCIA!#REF!)&gt;0,ASISTENCIA!#REF!,"")</f>
        <v>#REF!</v>
      </c>
      <c r="E18" s="110" t="e">
        <f>IF(LEN(D18)&gt;0,ASISTENCIA!#REF!,"")</f>
        <v>#REF!</v>
      </c>
      <c r="F18" s="26"/>
      <c r="G18" s="26"/>
      <c r="H18" s="26"/>
      <c r="I18" s="26"/>
      <c r="J18" s="26"/>
      <c r="K18" s="103" t="str">
        <f t="shared" si="0"/>
        <v/>
      </c>
      <c r="L18" s="6"/>
      <c r="M18" s="5"/>
      <c r="N18" s="103" t="e">
        <f t="shared" si="6"/>
        <v>#REF!</v>
      </c>
      <c r="O18" s="28" t="e">
        <f>IF(AND(LEN($D18)&gt;0,SUMIF($F$13:$J$13,O$13,$F18:$J18)&gt;0,ASISTENCIA!#REF!&lt;&gt;"X",ASISTENCIA!#REF!&lt;&gt;"L",ASISTENCIA!#REF!&lt;&gt;"J",ASISTENCIA!#REF!&lt;&gt;"V",ASISTENCIA!#REF!&lt;&gt;"F",ASISTENCIA!#REF!&lt;&gt;""),SUMIF($F$13:$J$13,O$13,$F18:$J18),"")</f>
        <v>#REF!</v>
      </c>
      <c r="P18" s="28" t="e">
        <f>IF(AND(LEN($D18)&gt;0,SUMIF($F$13:$J$13,P$13,$F18:$J18)&gt;0,ASISTENCIA!#REF!&lt;&gt;"X",ASISTENCIA!#REF!&lt;&gt;"L",ASISTENCIA!#REF!&lt;&gt;"J",ASISTENCIA!#REF!&lt;&gt;"V",ASISTENCIA!#REF!&lt;&gt;"F",ASISTENCIA!#REF!&lt;&gt;""),SUMIF($F$13:$J$13,P$13,$F18:$J18),"")</f>
        <v>#REF!</v>
      </c>
      <c r="Q18" s="28" t="e">
        <f>IF(AND(LEN($D18)&gt;0,SUMIF($F$13:$J$13,Q$13,$F18:$J18)&gt;0,ASISTENCIA!#REF!&lt;&gt;"X",ASISTENCIA!#REF!&lt;&gt;"L",ASISTENCIA!#REF!&lt;&gt;"J",ASISTENCIA!#REF!&lt;&gt;"V",ASISTENCIA!#REF!&lt;&gt;"F",ASISTENCIA!#REF!&lt;&gt;""),SUMIF($F$13:$J$13,Q$13,$F18:$J18),"")</f>
        <v>#REF!</v>
      </c>
      <c r="R18" s="28" t="e">
        <f>IF(AND(LEN($D18)&gt;0,SUMIF($F$13:$J$13,R$13,$F18:$J18)&gt;0,ASISTENCIA!#REF!&lt;&gt;"X",ASISTENCIA!#REF!&lt;&gt;"L",ASISTENCIA!#REF!&lt;&gt;"J",ASISTENCIA!#REF!&lt;&gt;"V",ASISTENCIA!#REF!&lt;&gt;"F",ASISTENCIA!#REF!&lt;&gt;""),SUMIF($F$13:$J$13,R$13,$F18:$J18),"")</f>
        <v>#REF!</v>
      </c>
      <c r="S18" s="28" t="e">
        <f>IF(AND(LEN($D18)&gt;0,SUMIF($F$13:$J$13,S$13,$F18:$J18)&gt;0,ASISTENCIA!#REF!&lt;&gt;"X",ASISTENCIA!#REF!&lt;&gt;"L",ASISTENCIA!#REF!&lt;&gt;"J",ASISTENCIA!#REF!&lt;&gt;"V",ASISTENCIA!#REF!&lt;&gt;"F",ASISTENCIA!#REF!&lt;&gt;""),SUMIF($F$13:$J$13,S$13,$F18:$J18),"")</f>
        <v>#REF!</v>
      </c>
      <c r="T18" s="28" t="e">
        <f>IF(AND(LEN($D18)&gt;0,SUMIF($F$13:$J$13,T$13,$F18:$J18)&gt;0,ASISTENCIA!#REF!&lt;&gt;"X",ASISTENCIA!#REF!&lt;&gt;"L",ASISTENCIA!#REF!&lt;&gt;"J",ASISTENCIA!#REF!&lt;&gt;"V",ASISTENCIA!#REF!&lt;&gt;"F",ASISTENCIA!#REF!&lt;&gt;""),SUMIF($F$13:$J$13,T$13,$F18:$J18),"")</f>
        <v>#REF!</v>
      </c>
      <c r="U18" s="28" t="e">
        <f>IF(AND(LEN($D18)&gt;0,SUMIF($F$13:$J$13,U$13,$F18:$J18)&gt;0,ASISTENCIA!#REF!&lt;&gt;"X",ASISTENCIA!#REF!&lt;&gt;"L",ASISTENCIA!#REF!&lt;&gt;"J",ASISTENCIA!#REF!&lt;&gt;"V",ASISTENCIA!#REF!&lt;&gt;"F",ASISTENCIA!#REF!&lt;&gt;""),SUMIF($F$13:$J$13,U$13,$F18:$J18),"")</f>
        <v>#REF!</v>
      </c>
      <c r="V18" s="28" t="e">
        <f>IF(AND(LEN($D18)&gt;0,SUMIF($F$13:$J$13,V$13,$F18:$J18)&gt;0,ASISTENCIA!#REF!&lt;&gt;"X",ASISTENCIA!#REF!&lt;&gt;"L",ASISTENCIA!#REF!&lt;&gt;"J",ASISTENCIA!#REF!&lt;&gt;"V",ASISTENCIA!#REF!&lt;&gt;"F",ASISTENCIA!#REF!&lt;&gt;""),SUMIF($F$13:$J$13,V$13,$F18:$J18),"")</f>
        <v>#REF!</v>
      </c>
      <c r="W18" s="28" t="e">
        <f>IF(AND(LEN($D18)&gt;0,SUMIF($F$13:$J$13,W$13,$F18:$J18)&gt;0,ASISTENCIA!#REF!&lt;&gt;"X",ASISTENCIA!#REF!&lt;&gt;"L",ASISTENCIA!#REF!&lt;&gt;"J",ASISTENCIA!#REF!&lt;&gt;"V",ASISTENCIA!#REF!&lt;&gt;"F",ASISTENCIA!#REF!&lt;&gt;""),SUMIF($F$13:$J$13,W$13,$F18:$J18),"")</f>
        <v>#REF!</v>
      </c>
      <c r="X18" s="28" t="e">
        <f>IF(AND(LEN($D18)&gt;0,SUMIF($F$13:$J$13,X$13,$F18:$J18)&gt;0,ASISTENCIA!#REF!&lt;&gt;"X",ASISTENCIA!#REF!&lt;&gt;"L",ASISTENCIA!#REF!&lt;&gt;"J",ASISTENCIA!#REF!&lt;&gt;"V",ASISTENCIA!#REF!&lt;&gt;"F",ASISTENCIA!#REF!&lt;&gt;""),SUMIF($F$13:$J$13,X$13,$F18:$J18),"")</f>
        <v>#REF!</v>
      </c>
      <c r="Y18" s="28" t="e">
        <f>IF(AND(LEN($D18)&gt;0,SUMIF($F$13:$J$13,Y$13,$F18:$J18)&gt;0,ASISTENCIA!#REF!&lt;&gt;"X",ASISTENCIA!#REF!&lt;&gt;"L",ASISTENCIA!#REF!&lt;&gt;"J",ASISTENCIA!#REF!&lt;&gt;"V",ASISTENCIA!#REF!&lt;&gt;"F",ASISTENCIA!#REF!&lt;&gt;""),SUMIF($F$13:$J$13,Y$13,$F18:$J18),"")</f>
        <v>#REF!</v>
      </c>
      <c r="Z18" s="28" t="e">
        <f>IF(AND(LEN($D18)&gt;0,SUMIF($F$13:$J$13,Z$13,$F18:$J18)&gt;0,ASISTENCIA!#REF!&lt;&gt;"X",ASISTENCIA!#REF!&lt;&gt;"L",ASISTENCIA!#REF!&lt;&gt;"J",ASISTENCIA!#REF!&lt;&gt;"V",ASISTENCIA!#REF!&lt;&gt;"F",ASISTENCIA!#REF!&lt;&gt;""),SUMIF($F$13:$J$13,Z$13,$F18:$J18),"")</f>
        <v>#REF!</v>
      </c>
      <c r="AA18" s="28" t="e">
        <f>IF(AND(LEN($D18)&gt;0,SUMIF($F$13:$J$13,AA$13,$F18:$J18)&gt;0,ASISTENCIA!#REF!&lt;&gt;"X",ASISTENCIA!#REF!&lt;&gt;"L",ASISTENCIA!#REF!&lt;&gt;"J",ASISTENCIA!#REF!&lt;&gt;"V",ASISTENCIA!#REF!&lt;&gt;"F",ASISTENCIA!#REF!&lt;&gt;""),SUMIF($F$13:$J$13,AA$13,$F18:$J18),"")</f>
        <v>#REF!</v>
      </c>
      <c r="AB18" s="28" t="e">
        <f>IF(AND(LEN($D18)&gt;0,SUMIF($F$13:$J$13,AB$13,$F18:$J18)&gt;0,ASISTENCIA!#REF!&lt;&gt;"X",ASISTENCIA!#REF!&lt;&gt;"L",ASISTENCIA!#REF!&lt;&gt;"J",ASISTENCIA!#REF!&lt;&gt;"V",ASISTENCIA!#REF!&lt;&gt;"F",ASISTENCIA!#REF!&lt;&gt;""),SUMIF($F$13:$J$13,AB$13,$F18:$J18),"")</f>
        <v>#REF!</v>
      </c>
      <c r="AC18" s="28" t="e">
        <f>IF(AND(LEN($D18)&gt;0,SUMIF($F$13:$J$13,AC$13,$F18:$J18)&gt;0,ASISTENCIA!#REF!&lt;&gt;"X",ASISTENCIA!#REF!&lt;&gt;"L",ASISTENCIA!#REF!&lt;&gt;"J",ASISTENCIA!#REF!&lt;&gt;"V",ASISTENCIA!#REF!&lt;&gt;"F",ASISTENCIA!#REF!&lt;&gt;""),SUMIF($F$13:$J$13,AC$13,$F18:$J18),"")</f>
        <v>#REF!</v>
      </c>
      <c r="AD18" s="28" t="e">
        <f>IF(AND(LEN($D18)&gt;0,SUMIF($F$13:$J$13,AD$13,$F18:$J18)&gt;0,ASISTENCIA!#REF!&lt;&gt;"X",ASISTENCIA!#REF!&lt;&gt;"L",ASISTENCIA!#REF!&lt;&gt;"J",ASISTENCIA!#REF!&lt;&gt;"V",ASISTENCIA!#REF!&lt;&gt;"F",ASISTENCIA!#REF!&lt;&gt;""),SUMIF($F$13:$J$13,AD$13,$F18:$J18),"")</f>
        <v>#REF!</v>
      </c>
      <c r="AE18" s="28" t="e">
        <f>IF(AND(LEN($D18)&gt;0,SUMIF($F$13:$J$13,AE$13,$F18:$J18)&gt;0,ASISTENCIA!#REF!&lt;&gt;"X",ASISTENCIA!#REF!&lt;&gt;"L",ASISTENCIA!#REF!&lt;&gt;"J",ASISTENCIA!#REF!&lt;&gt;"V",ASISTENCIA!#REF!&lt;&gt;"F",ASISTENCIA!#REF!&lt;&gt;""),SUMIF($F$13:$J$13,AE$13,$F18:$J18),"")</f>
        <v>#REF!</v>
      </c>
      <c r="AF18" s="28" t="e">
        <f>IF(AND(LEN($D18)&gt;0,SUMIF($F$13:$J$13,AF$13,$F18:$J18)&gt;0,ASISTENCIA!#REF!&lt;&gt;"X",ASISTENCIA!#REF!&lt;&gt;"L",ASISTENCIA!#REF!&lt;&gt;"J",ASISTENCIA!#REF!&lt;&gt;"V",ASISTENCIA!#REF!&lt;&gt;"F",ASISTENCIA!#REF!&lt;&gt;""),SUMIF($F$13:$J$13,AF$13,$F18:$J18),"")</f>
        <v>#REF!</v>
      </c>
      <c r="AG18" s="28" t="e">
        <f>IF(AND(LEN($D18)&gt;0,SUMIF($F$13:$J$13,AG$13,$F18:$J18)&gt;0,ASISTENCIA!#REF!&lt;&gt;"X",ASISTENCIA!#REF!&lt;&gt;"L",ASISTENCIA!#REF!&lt;&gt;"J",ASISTENCIA!#REF!&lt;&gt;"V",ASISTENCIA!#REF!&lt;&gt;"F",ASISTENCIA!#REF!&lt;&gt;""),SUMIF($F$13:$J$13,AG$13,$F18:$J18),"")</f>
        <v>#REF!</v>
      </c>
      <c r="AH18" s="28" t="e">
        <f>IF(AND(LEN($D18)&gt;0,SUMIF($F$13:$J$13,AH$13,$F18:$J18)&gt;0,ASISTENCIA!#REF!&lt;&gt;"X",ASISTENCIA!#REF!&lt;&gt;"L",ASISTENCIA!#REF!&lt;&gt;"J",ASISTENCIA!#REF!&lt;&gt;"V",ASISTENCIA!#REF!&lt;&gt;"F",ASISTENCIA!#REF!&lt;&gt;""),SUMIF($F$13:$J$13,AH$13,$F18:$J18),"")</f>
        <v>#REF!</v>
      </c>
      <c r="AI18" s="28" t="e">
        <f>IF(AND(LEN($D18)&gt;0,SUMIF($F$13:$J$13,AI$13,$F18:$J18)&gt;0,ASISTENCIA!#REF!&lt;&gt;"X",ASISTENCIA!#REF!&lt;&gt;"L",ASISTENCIA!#REF!&lt;&gt;"J",ASISTENCIA!#REF!&lt;&gt;"V",ASISTENCIA!#REF!&lt;&gt;"F",ASISTENCIA!#REF!&lt;&gt;""),SUMIF($F$13:$J$13,AI$13,$F18:$J18),"")</f>
        <v>#REF!</v>
      </c>
      <c r="AJ18" s="28" t="e">
        <f>IF(AND(LEN($D18)&gt;0,SUMIF($F$13:$J$13,AJ$13,$F18:$J18)&gt;0,ASISTENCIA!#REF!&lt;&gt;"X",ASISTENCIA!#REF!&lt;&gt;"L",ASISTENCIA!#REF!&lt;&gt;"J",ASISTENCIA!#REF!&lt;&gt;"V",ASISTENCIA!#REF!&lt;&gt;"F",ASISTENCIA!#REF!&lt;&gt;""),SUMIF($F$13:$J$13,AJ$13,$F18:$J18),"")</f>
        <v>#REF!</v>
      </c>
      <c r="AK18" s="28" t="e">
        <f>IF(AND(LEN($D18)&gt;0,SUMIF($F$13:$J$13,AK$13,$F18:$J18)&gt;0,ASISTENCIA!#REF!&lt;&gt;"X",ASISTENCIA!#REF!&lt;&gt;"L",ASISTENCIA!#REF!&lt;&gt;"J",ASISTENCIA!#REF!&lt;&gt;"V",ASISTENCIA!#REF!&lt;&gt;"F",ASISTENCIA!#REF!&lt;&gt;""),SUMIF($F$13:$J$13,AK$13,$F18:$J18),"")</f>
        <v>#REF!</v>
      </c>
      <c r="AL18" s="28" t="e">
        <f>IF(AND(LEN($D18)&gt;0,SUMIF($F$13:$J$13,AL$13,$F18:$J18)&gt;0,ASISTENCIA!#REF!&lt;&gt;"X",ASISTENCIA!#REF!&lt;&gt;"L",ASISTENCIA!#REF!&lt;&gt;"J",ASISTENCIA!#REF!&lt;&gt;"V",ASISTENCIA!#REF!&lt;&gt;"F",ASISTENCIA!#REF!&lt;&gt;""),SUMIF($F$13:$J$13,AL$13,$F18:$J18),"")</f>
        <v>#REF!</v>
      </c>
      <c r="AM18" s="28" t="e">
        <f>IF(AND(LEN($D18)&gt;0,SUMIF($F$13:$J$13,AM$13,$F18:$J18)&gt;0,ASISTENCIA!#REF!&lt;&gt;"X",ASISTENCIA!#REF!&lt;&gt;"L",ASISTENCIA!#REF!&lt;&gt;"J",ASISTENCIA!#REF!&lt;&gt;"V",ASISTENCIA!#REF!&lt;&gt;"F",ASISTENCIA!#REF!&lt;&gt;""),SUMIF($F$13:$J$13,AM$13,$F18:$J18),"")</f>
        <v>#REF!</v>
      </c>
      <c r="AN18" s="28" t="e">
        <f>IF(AND(LEN($D18)&gt;0,SUMIF($F$13:$J$13,AN$13,$F18:$J18)&gt;0,ASISTENCIA!#REF!&lt;&gt;"X",ASISTENCIA!#REF!&lt;&gt;"L",ASISTENCIA!#REF!&lt;&gt;"J",ASISTENCIA!#REF!&lt;&gt;"V",ASISTENCIA!#REF!&lt;&gt;"F",ASISTENCIA!#REF!&lt;&gt;""),SUMIF($F$13:$J$13,AN$13,$F18:$J18),"")</f>
        <v>#REF!</v>
      </c>
      <c r="AO18" s="28" t="e">
        <f>IF(AND(LEN($D18)&gt;0,SUMIF($F$13:$J$13,AO$13,$F18:$J18)&gt;0,ASISTENCIA!#REF!&lt;&gt;"X",ASISTENCIA!#REF!&lt;&gt;"L",ASISTENCIA!#REF!&lt;&gt;"J",ASISTENCIA!#REF!&lt;&gt;"V",ASISTENCIA!#REF!&lt;&gt;"F",ASISTENCIA!#REF!&lt;&gt;""),SUMIF($F$13:$J$13,AO$13,$F18:$J18),"")</f>
        <v>#REF!</v>
      </c>
      <c r="AP18" s="28" t="e">
        <f>IF(AND(LEN($D18)&gt;0,SUMIF($F$13:$J$13,AP$13,$F18:$J18)&gt;0,ASISTENCIA!#REF!&lt;&gt;"X",ASISTENCIA!#REF!&lt;&gt;"L",ASISTENCIA!#REF!&lt;&gt;"J",ASISTENCIA!#REF!&lt;&gt;"V",ASISTENCIA!#REF!&lt;&gt;"F",ASISTENCIA!#REF!&lt;&gt;""),SUMIF($F$13:$J$13,AP$13,$F18:$J18),"")</f>
        <v>#REF!</v>
      </c>
      <c r="AQ18" s="28" t="e">
        <f>IF(AND(LEN($D18)&gt;0,SUMIF($F$13:$J$13,AQ$13,$F18:$J18)&gt;0,ASISTENCIA!#REF!&lt;&gt;"X",ASISTENCIA!#REF!&lt;&gt;"L",ASISTENCIA!#REF!&lt;&gt;"J",ASISTENCIA!#REF!&lt;&gt;"V",ASISTENCIA!#REF!&lt;&gt;"F",ASISTENCIA!#REF!&lt;&gt;""),SUMIF($F$13:$J$13,AQ$13,$F18:$J18),"")</f>
        <v>#REF!</v>
      </c>
      <c r="AR18" s="28" t="e">
        <f>IF(AND(LEN($D18)&gt;0,SUMIF($F$13:$J$13,AR$13,$F18:$J18)&gt;0,ASISTENCIA!#REF!&lt;&gt;"X",ASISTENCIA!#REF!&lt;&gt;"L",ASISTENCIA!#REF!&lt;&gt;"J",ASISTENCIA!#REF!&lt;&gt;"V",ASISTENCIA!#REF!&lt;&gt;"F",ASISTENCIA!#REF!&lt;&gt;""),SUMIF($F$13:$J$13,AR$13,$F18:$J18),"")</f>
        <v>#REF!</v>
      </c>
      <c r="AS18" s="28" t="e">
        <f>IF(AND(LEN($D18)&gt;0,SUMIF($F$13:$J$13,AS$13,$F18:$J18)&gt;0,ASISTENCIA!#REF!&lt;&gt;"X",ASISTENCIA!#REF!&lt;&gt;"L",ASISTENCIA!#REF!&lt;&gt;"J",ASISTENCIA!#REF!&lt;&gt;"V",ASISTENCIA!#REF!&lt;&gt;"F",ASISTENCIA!#REF!&lt;&gt;""),SUMIF($F$13:$J$13,AS$13,$F18:$J18),"")</f>
        <v>#REF!</v>
      </c>
      <c r="AT18" s="108" t="e">
        <f t="shared" si="3"/>
        <v>#REF!</v>
      </c>
      <c r="AW18" s="107"/>
      <c r="AX18" s="103" t="e">
        <f>IF(AND(LEN($D18)&gt;0,SUMIF($F$13:$J$13,AX$13,$F18:$J18)&gt;0,ASISTENCIA!#REF!&lt;&gt;"X",ASISTENCIA!#REF!&lt;&gt;"L",ASISTENCIA!#REF!&lt;&gt;"J",ASISTENCIA!#REF!&lt;&gt;"F"),SUMIF($F$13:$J$13,AX$13,$F18:$J18),"")</f>
        <v>#REF!</v>
      </c>
      <c r="AY18" s="103" t="e">
        <f>IF(AND(LEN($D18)&gt;0,SUMIF($F$13:$J$13,AY$13,$F18:$J18)&gt;0,ASISTENCIA!#REF!&lt;&gt;"X",ASISTENCIA!#REF!&lt;&gt;"L",ASISTENCIA!#REF!&lt;&gt;"J",ASISTENCIA!#REF!&lt;&gt;"F"),SUMIF($F$13:$J$13,AY$13,$F18:$J18),"")</f>
        <v>#REF!</v>
      </c>
      <c r="AZ18" s="103" t="e">
        <f>IF(AND(LEN($D18)&gt;0,SUMIF($F$13:$J$13,AZ$13,$F18:$J18)&gt;0,ASISTENCIA!#REF!&lt;&gt;"X",ASISTENCIA!#REF!&lt;&gt;"L",ASISTENCIA!#REF!&lt;&gt;"J",ASISTENCIA!#REF!&lt;&gt;"F"),SUMIF($F$13:$J$13,AZ$13,$F18:$J18),"")</f>
        <v>#REF!</v>
      </c>
      <c r="BA18" s="103" t="e">
        <f>IF(AND(LEN($D18)&gt;0,SUMIF($F$13:$J$13,BA$13,$F18:$J18)&gt;0,ASISTENCIA!#REF!&lt;&gt;"X",ASISTENCIA!#REF!&lt;&gt;"L",ASISTENCIA!#REF!&lt;&gt;"J",ASISTENCIA!#REF!&lt;&gt;"F"),SUMIF($F$13:$J$13,BA$13,$F18:$J18),"")</f>
        <v>#REF!</v>
      </c>
      <c r="BB18" s="103" t="e">
        <f>IF(AND(LEN($D18)&gt;0,SUMIF($F$13:$J$13,BB$13,$F18:$J18)&gt;0,ASISTENCIA!#REF!&lt;&gt;"X",ASISTENCIA!#REF!&lt;&gt;"L",ASISTENCIA!#REF!&lt;&gt;"J",ASISTENCIA!#REF!&lt;&gt;"F"),SUMIF($F$13:$J$13,BB$13,$F18:$J18),"")</f>
        <v>#REF!</v>
      </c>
      <c r="BC18" s="103" t="e">
        <f>IF(AND(LEN($D18)&gt;0,SUMIF($F$13:$J$13,BC$13,$F18:$J18)&gt;0,ASISTENCIA!#REF!&lt;&gt;"X",ASISTENCIA!#REF!&lt;&gt;"L",ASISTENCIA!#REF!&lt;&gt;"J",ASISTENCIA!#REF!&lt;&gt;"F"),SUMIF($F$13:$J$13,BC$13,$F18:$J18),"")</f>
        <v>#REF!</v>
      </c>
      <c r="BD18" s="103" t="e">
        <f>IF(AND(LEN($D18)&gt;0,SUMIF($F$13:$J$13,BD$13,$F18:$J18)&gt;0,ASISTENCIA!#REF!&lt;&gt;"X",ASISTENCIA!#REF!&lt;&gt;"L",ASISTENCIA!#REF!&lt;&gt;"J",ASISTENCIA!#REF!&lt;&gt;"F"),SUMIF($F$13:$J$13,BD$13,$F18:$J18),"")</f>
        <v>#REF!</v>
      </c>
      <c r="BE18" s="103" t="e">
        <f>IF(AND(LEN($D18)&gt;0,SUMIF($F$13:$J$13,BE$13,$F18:$J18)&gt;0,ASISTENCIA!#REF!&lt;&gt;"X",ASISTENCIA!#REF!&lt;&gt;"L",ASISTENCIA!#REF!&lt;&gt;"J",ASISTENCIA!#REF!&lt;&gt;"F"),SUMIF($F$13:$J$13,BE$13,$F18:$J18),"")</f>
        <v>#REF!</v>
      </c>
      <c r="BF18" s="103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03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03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03" t="e">
        <f>IF(AND(LEN($D18)&gt;0,SUMIF($F$13:$J$13,BI$13,$F18:$J18)&gt;0,ASISTENCIA!#REF!&lt;&gt;"X",ASISTENCIA!#REF!&lt;&gt;"L",ASISTENCIA!#REF!&lt;&gt;"J",ASISTENCIA!#REF!&lt;&gt;"F"),SUMIF($F$13:$J$13,BI$13,$F18:$J18),"")</f>
        <v>#REF!</v>
      </c>
      <c r="BJ18" s="103" t="e">
        <f>IF(AND(LEN($D18)&gt;0,SUMIF($F$13:$J$13,BJ$13,$F18:$J18)&gt;0,ASISTENCIA!#REF!&lt;&gt;"X",ASISTENCIA!#REF!&lt;&gt;"L",ASISTENCIA!#REF!&lt;&gt;"J",ASISTENCIA!#REF!&lt;&gt;"F"),SUMIF($F$13:$J$13,BJ$13,$F18:$J18),"")</f>
        <v>#REF!</v>
      </c>
      <c r="BK18" s="103" t="e">
        <f>IF(AND(LEN($D18)&gt;0,SUMIF($F$13:$J$13,BK$13,$F18:$J18)&gt;0,ASISTENCIA!#REF!&lt;&gt;"X",ASISTENCIA!#REF!&lt;&gt;"L",ASISTENCIA!#REF!&lt;&gt;"J",ASISTENCIA!#REF!&lt;&gt;"F"),SUMIF($F$13:$J$13,BK$13,$F18:$J18),"")</f>
        <v>#REF!</v>
      </c>
      <c r="BL18" s="103" t="e">
        <f>IF(AND(LEN($D18)&gt;0,SUMIF($F$13:$J$13,BL$13,$F18:$J18)&gt;0,ASISTENCIA!#REF!&lt;&gt;"X",ASISTENCIA!#REF!&lt;&gt;"L",ASISTENCIA!#REF!&lt;&gt;"J",ASISTENCIA!#REF!&lt;&gt;"F"),SUMIF($F$13:$J$13,BL$13,$F18:$J18),"")</f>
        <v>#REF!</v>
      </c>
      <c r="BM18" s="103" t="e">
        <f>IF(AND(LEN($D18)&gt;0,SUMIF($F$13:$J$13,BM$13,$F18:$J18)&gt;0,ASISTENCIA!#REF!&lt;&gt;"X",ASISTENCIA!#REF!&lt;&gt;"L",ASISTENCIA!#REF!&lt;&gt;"J",ASISTENCIA!#REF!&lt;&gt;"F"),SUMIF($F$13:$J$13,BM$13,$F18:$J18),"")</f>
        <v>#REF!</v>
      </c>
      <c r="BN18" s="103" t="e">
        <f>IF(AND(LEN($D18)&gt;0,SUMIF($F$13:$J$13,BN$13,$F18:$J18)&gt;0,ASISTENCIA!#REF!&lt;&gt;"X",ASISTENCIA!#REF!&lt;&gt;"L",ASISTENCIA!#REF!&lt;&gt;"J",ASISTENCIA!#REF!&lt;&gt;"F"),SUMIF($F$13:$J$13,BN$13,$F18:$J18),"")</f>
        <v>#REF!</v>
      </c>
      <c r="BO18" s="103" t="e">
        <f>IF(AND(LEN($D18)&gt;0,SUMIF($F$13:$J$13,BO$13,$F18:$J18)&gt;0,ASISTENCIA!#REF!&lt;&gt;"X",ASISTENCIA!#REF!&lt;&gt;"L",ASISTENCIA!#REF!&lt;&gt;"J",ASISTENCIA!#REF!&lt;&gt;"F"),SUMIF($F$13:$J$13,BO$13,$F18:$J18),"")</f>
        <v>#REF!</v>
      </c>
      <c r="BP18" s="103" t="e">
        <f>IF(AND(LEN($D18)&gt;0,SUMIF($F$13:$J$13,BP$13,$F18:$J18)&gt;0,ASISTENCIA!#REF!&lt;&gt;"X",ASISTENCIA!#REF!&lt;&gt;"L",ASISTENCIA!#REF!&lt;&gt;"J",ASISTENCIA!#REF!&lt;&gt;"F"),SUMIF($F$13:$J$13,BP$13,$F18:$J18),"")</f>
        <v>#REF!</v>
      </c>
      <c r="BQ18" s="103" t="e">
        <f>IF(AND(LEN($D18)&gt;0,SUMIF($F$13:$J$13,BQ$13,$F18:$J18)&gt;0,ASISTENCIA!#REF!&lt;&gt;"X",ASISTENCIA!#REF!&lt;&gt;"L",ASISTENCIA!#REF!&lt;&gt;"J",ASISTENCIA!#REF!&lt;&gt;"F"),SUMIF($F$13:$J$13,BQ$13,$F18:$J18),"")</f>
        <v>#REF!</v>
      </c>
      <c r="BR18" s="103" t="e">
        <f>IF(AND(LEN($D18)&gt;0,SUMIF($F$13:$J$13,BR$13,$F18:$J18)&gt;0,ASISTENCIA!#REF!&lt;&gt;"X",ASISTENCIA!#REF!&lt;&gt;"L",ASISTENCIA!#REF!&lt;&gt;"J",ASISTENCIA!#REF!&lt;&gt;"F"),SUMIF($F$13:$J$13,BR$13,$F18:$J18),"")</f>
        <v>#REF!</v>
      </c>
      <c r="BS18" s="103" t="e">
        <f>IF(AND(LEN($D18)&gt;0,SUMIF($F$13:$J$13,BS$13,$F18:$J18)&gt;0,ASISTENCIA!#REF!&lt;&gt;"X",ASISTENCIA!#REF!&lt;&gt;"L",ASISTENCIA!#REF!&lt;&gt;"J",ASISTENCIA!#REF!&lt;&gt;"F"),SUMIF($F$13:$J$13,BS$13,$F18:$J18),"")</f>
        <v>#REF!</v>
      </c>
      <c r="BT18" s="103" t="e">
        <f>IF(AND(LEN($D18)&gt;0,SUMIF($F$13:$J$13,BT$13,$F18:$J18)&gt;0,ASISTENCIA!#REF!&lt;&gt;"X",ASISTENCIA!#REF!&lt;&gt;"L",ASISTENCIA!#REF!&lt;&gt;"J",ASISTENCIA!#REF!&lt;&gt;"F"),SUMIF($F$13:$J$13,BT$13,$F18:$J18),"")</f>
        <v>#REF!</v>
      </c>
      <c r="BU18" s="103" t="e">
        <f>IF(AND(LEN($D18)&gt;0,SUMIF($F$13:$J$13,BU$13,$F18:$J18)&gt;0,ASISTENCIA!#REF!&lt;&gt;"X",ASISTENCIA!#REF!&lt;&gt;"L",ASISTENCIA!#REF!&lt;&gt;"J",ASISTENCIA!#REF!&lt;&gt;"F"),SUMIF($F$13:$J$13,BU$13,$F18:$J18),"")</f>
        <v>#REF!</v>
      </c>
      <c r="BV18" s="103" t="e">
        <f>IF(AND(LEN($D18)&gt;0,SUMIF($F$13:$J$13,BV$13,$F18:$J18)&gt;0,ASISTENCIA!#REF!&lt;&gt;"X",ASISTENCIA!#REF!&lt;&gt;"L",ASISTENCIA!#REF!&lt;&gt;"J",ASISTENCIA!#REF!&lt;&gt;"F"),SUMIF($F$13:$J$13,BV$13,$F18:$J18),"")</f>
        <v>#REF!</v>
      </c>
      <c r="BW18" s="103" t="e">
        <f>IF(AND(LEN($D18)&gt;0,SUMIF($F$13:$J$13,BW$13,$F18:$J18)&gt;0,ASISTENCIA!#REF!&lt;&gt;"X",ASISTENCIA!#REF!&lt;&gt;"L",ASISTENCIA!#REF!&lt;&gt;"J",ASISTENCIA!#REF!&lt;&gt;"F"),SUMIF($F$13:$J$13,BW$13,$F18:$J18),"")</f>
        <v>#REF!</v>
      </c>
      <c r="BX18" s="103" t="e">
        <f>IF(AND(LEN($D18)&gt;0,SUMIF($F$13:$J$13,BX$13,$F18:$J18)&gt;0,ASISTENCIA!#REF!&lt;&gt;"X",ASISTENCIA!#REF!&lt;&gt;"L",ASISTENCIA!#REF!&lt;&gt;"J",ASISTENCIA!#REF!&lt;&gt;"F"),SUMIF($F$13:$J$13,BX$13,$F18:$J18),"")</f>
        <v>#REF!</v>
      </c>
      <c r="BY18" s="103" t="e">
        <f>IF(AND(LEN($D18)&gt;0,SUMIF($F$13:$J$13,BY$13,$F18:$J18)&gt;0,ASISTENCIA!#REF!&lt;&gt;"X",ASISTENCIA!#REF!&lt;&gt;"L",ASISTENCIA!#REF!&lt;&gt;"J",ASISTENCIA!#REF!&lt;&gt;"F"),SUMIF($F$13:$J$13,BY$13,$F18:$J18),"")</f>
        <v>#REF!</v>
      </c>
      <c r="BZ18" s="103" t="e">
        <f>IF(AND(LEN($D18)&gt;0,SUMIF($F$13:$J$13,BZ$13,$F18:$J18)&gt;0,ASISTENCIA!#REF!&lt;&gt;"X",ASISTENCIA!#REF!&lt;&gt;"L",ASISTENCIA!#REF!&lt;&gt;"J",ASISTENCIA!#REF!&lt;&gt;"F"),SUMIF($F$13:$J$13,BZ$13,$F18:$J18),"")</f>
        <v>#REF!</v>
      </c>
      <c r="CA18" s="103" t="e">
        <f>IF(AND(LEN($D18)&gt;0,SUMIF($F$13:$J$13,CA$13,$F18:$J18)&gt;0,ASISTENCIA!#REF!&lt;&gt;"X",ASISTENCIA!#REF!&lt;&gt;"L",ASISTENCIA!#REF!&lt;&gt;"J",ASISTENCIA!#REF!&lt;&gt;"F"),SUMIF($F$13:$J$13,CA$13,$F18:$J18),"")</f>
        <v>#REF!</v>
      </c>
      <c r="CB18" s="103" t="e">
        <f>IF(AND(LEN($D18)&gt;0,SUMIF($F$13:$J$13,CB$13,$F18:$J18)&gt;0,ASISTENCIA!#REF!&lt;&gt;"X",ASISTENCIA!#REF!&lt;&gt;"L",ASISTENCIA!#REF!&lt;&gt;"J",ASISTENCIA!#REF!&lt;&gt;"F"),SUMIF($F$13:$J$13,CB$13,$F18:$J18),"")</f>
        <v>#REF!</v>
      </c>
      <c r="CC18" s="108" t="e">
        <f t="shared" si="4"/>
        <v>#REF!</v>
      </c>
      <c r="CD18" s="107"/>
    </row>
    <row r="19" spans="1:82" s="7" customFormat="1" ht="15" x14ac:dyDescent="0.25">
      <c r="A19" s="18" t="e">
        <f t="shared" si="5"/>
        <v>#N/A</v>
      </c>
      <c r="B19" s="14" t="e">
        <f>IF(LEN(C19)&gt;0,VLOOKUP($O$4,DATA!$A$1:$S$1,2,FALSE),"")</f>
        <v>#N/A</v>
      </c>
      <c r="C19" s="15" t="str">
        <f t="shared" si="2"/>
        <v>FEBRERO</v>
      </c>
      <c r="D19" s="21" t="str">
        <f>IF(LEN(ASISTENCIA!E15)&gt;0,ASISTENCIA!E15,"")</f>
        <v>CCALLI CHINO ORESTES</v>
      </c>
      <c r="E19" s="110" t="str">
        <f>IF(LEN(D19)&gt;0,ASISTENCIA!F15,"")</f>
        <v>Pers. Servicio</v>
      </c>
      <c r="F19" s="26"/>
      <c r="G19" s="26"/>
      <c r="H19" s="26"/>
      <c r="I19" s="26"/>
      <c r="J19" s="26"/>
      <c r="K19" s="103" t="str">
        <f t="shared" si="0"/>
        <v/>
      </c>
      <c r="L19" s="6"/>
      <c r="M19" s="5"/>
      <c r="N19" s="103" t="e">
        <f t="shared" si="6"/>
        <v>#REF!</v>
      </c>
      <c r="O19" s="28" t="str">
        <f>IF(AND(LEN($D19)&gt;0,SUMIF($F$13:$J$13,O$13,$F19:$J19)&gt;0,ASISTENCIA!I15&lt;&gt;"X",ASISTENCIA!I15&lt;&gt;"L",ASISTENCIA!I15&lt;&gt;"J",ASISTENCIA!I15&lt;&gt;"V",ASISTENCIA!I15&lt;&gt;"F",ASISTENCIA!I15&lt;&gt;""),SUMIF($F$13:$J$13,O$13,$F19:$J19),"")</f>
        <v/>
      </c>
      <c r="P19" s="28" t="str">
        <f>IF(AND(LEN($D19)&gt;0,SUMIF($F$13:$J$13,P$13,$F19:$J19)&gt;0,ASISTENCIA!J15&lt;&gt;"X",ASISTENCIA!J15&lt;&gt;"L",ASISTENCIA!J15&lt;&gt;"J",ASISTENCIA!J15&lt;&gt;"V",ASISTENCIA!J15&lt;&gt;"F",ASISTENCIA!J15&lt;&gt;""),SUMIF($F$13:$J$13,P$13,$F19:$J19),"")</f>
        <v/>
      </c>
      <c r="Q19" s="28" t="str">
        <f>IF(AND(LEN($D19)&gt;0,SUMIF($F$13:$J$13,Q$13,$F19:$J19)&gt;0,ASISTENCIA!K15&lt;&gt;"X",ASISTENCIA!K15&lt;&gt;"L",ASISTENCIA!K15&lt;&gt;"J",ASISTENCIA!K15&lt;&gt;"V",ASISTENCIA!K15&lt;&gt;"F",ASISTENCIA!K15&lt;&gt;""),SUMIF($F$13:$J$13,Q$13,$F19:$J19),"")</f>
        <v/>
      </c>
      <c r="R19" s="28" t="str">
        <f>IF(AND(LEN($D19)&gt;0,SUMIF($F$13:$J$13,R$13,$F19:$J19)&gt;0,ASISTENCIA!L15&lt;&gt;"X",ASISTENCIA!L15&lt;&gt;"L",ASISTENCIA!L15&lt;&gt;"J",ASISTENCIA!L15&lt;&gt;"V",ASISTENCIA!L15&lt;&gt;"F",ASISTENCIA!L15&lt;&gt;""),SUMIF($F$13:$J$13,R$13,$F19:$J19),"")</f>
        <v/>
      </c>
      <c r="S19" s="28" t="str">
        <f>IF(AND(LEN($D19)&gt;0,SUMIF($F$13:$J$13,S$13,$F19:$J19)&gt;0,ASISTENCIA!M15&lt;&gt;"X",ASISTENCIA!M15&lt;&gt;"L",ASISTENCIA!M15&lt;&gt;"J",ASISTENCIA!M15&lt;&gt;"V",ASISTENCIA!M15&lt;&gt;"F",ASISTENCIA!M15&lt;&gt;""),SUMIF($F$13:$J$13,S$13,$F19:$J19),"")</f>
        <v/>
      </c>
      <c r="T19" s="28" t="str">
        <f>IF(AND(LEN($D19)&gt;0,SUMIF($F$13:$J$13,T$13,$F19:$J19)&gt;0,ASISTENCIA!N15&lt;&gt;"X",ASISTENCIA!N15&lt;&gt;"L",ASISTENCIA!N15&lt;&gt;"J",ASISTENCIA!N15&lt;&gt;"V",ASISTENCIA!N15&lt;&gt;"F",ASISTENCIA!N15&lt;&gt;""),SUMIF($F$13:$J$13,T$13,$F19:$J19),"")</f>
        <v/>
      </c>
      <c r="U19" s="28" t="str">
        <f>IF(AND(LEN($D19)&gt;0,SUMIF($F$13:$J$13,U$13,$F19:$J19)&gt;0,ASISTENCIA!O15&lt;&gt;"X",ASISTENCIA!O15&lt;&gt;"L",ASISTENCIA!O15&lt;&gt;"J",ASISTENCIA!O15&lt;&gt;"V",ASISTENCIA!O15&lt;&gt;"F",ASISTENCIA!O15&lt;&gt;""),SUMIF($F$13:$J$13,U$13,$F19:$J19),"")</f>
        <v/>
      </c>
      <c r="V19" s="28" t="str">
        <f>IF(AND(LEN($D19)&gt;0,SUMIF($F$13:$J$13,V$13,$F19:$J19)&gt;0,ASISTENCIA!P15&lt;&gt;"X",ASISTENCIA!P15&lt;&gt;"L",ASISTENCIA!P15&lt;&gt;"J",ASISTENCIA!P15&lt;&gt;"V",ASISTENCIA!P15&lt;&gt;"F",ASISTENCIA!P15&lt;&gt;""),SUMIF($F$13:$J$13,V$13,$F19:$J19),"")</f>
        <v/>
      </c>
      <c r="W19" s="28" t="str">
        <f>IF(AND(LEN($D19)&gt;0,SUMIF($F$13:$J$13,W$13,$F19:$J19)&gt;0,ASISTENCIA!Q15&lt;&gt;"X",ASISTENCIA!Q15&lt;&gt;"L",ASISTENCIA!Q15&lt;&gt;"J",ASISTENCIA!Q15&lt;&gt;"V",ASISTENCIA!Q15&lt;&gt;"F",ASISTENCIA!Q15&lt;&gt;""),SUMIF($F$13:$J$13,W$13,$F19:$J19),"")</f>
        <v/>
      </c>
      <c r="X19" s="28" t="str">
        <f>IF(AND(LEN($D19)&gt;0,SUMIF($F$13:$J$13,X$13,$F19:$J19)&gt;0,ASISTENCIA!R15&lt;&gt;"X",ASISTENCIA!R15&lt;&gt;"L",ASISTENCIA!R15&lt;&gt;"J",ASISTENCIA!R15&lt;&gt;"V",ASISTENCIA!R15&lt;&gt;"F",ASISTENCIA!R15&lt;&gt;""),SUMIF($F$13:$J$13,X$13,$F19:$J19),"")</f>
        <v/>
      </c>
      <c r="Y19" s="28" t="str">
        <f>IF(AND(LEN($D19)&gt;0,SUMIF($F$13:$J$13,Y$13,$F19:$J19)&gt;0,ASISTENCIA!S15&lt;&gt;"X",ASISTENCIA!S15&lt;&gt;"L",ASISTENCIA!S15&lt;&gt;"J",ASISTENCIA!S15&lt;&gt;"V",ASISTENCIA!S15&lt;&gt;"F",ASISTENCIA!S15&lt;&gt;""),SUMIF($F$13:$J$13,Y$13,$F19:$J19),"")</f>
        <v/>
      </c>
      <c r="Z19" s="28" t="str">
        <f>IF(AND(LEN($D19)&gt;0,SUMIF($F$13:$J$13,Z$13,$F19:$J19)&gt;0,ASISTENCIA!T15&lt;&gt;"X",ASISTENCIA!T15&lt;&gt;"L",ASISTENCIA!T15&lt;&gt;"J",ASISTENCIA!T15&lt;&gt;"V",ASISTENCIA!T15&lt;&gt;"F",ASISTENCIA!T15&lt;&gt;""),SUMIF($F$13:$J$13,Z$13,$F19:$J19),"")</f>
        <v/>
      </c>
      <c r="AA19" s="28" t="str">
        <f>IF(AND(LEN($D19)&gt;0,SUMIF($F$13:$J$13,AA$13,$F19:$J19)&gt;0,ASISTENCIA!U15&lt;&gt;"X",ASISTENCIA!U15&lt;&gt;"L",ASISTENCIA!U15&lt;&gt;"J",ASISTENCIA!U15&lt;&gt;"V",ASISTENCIA!U15&lt;&gt;"F",ASISTENCIA!U15&lt;&gt;""),SUMIF($F$13:$J$13,AA$13,$F19:$J19),"")</f>
        <v/>
      </c>
      <c r="AB19" s="28" t="str">
        <f>IF(AND(LEN($D19)&gt;0,SUMIF($F$13:$J$13,AB$13,$F19:$J19)&gt;0,ASISTENCIA!V15&lt;&gt;"X",ASISTENCIA!V15&lt;&gt;"L",ASISTENCIA!V15&lt;&gt;"J",ASISTENCIA!V15&lt;&gt;"V",ASISTENCIA!V15&lt;&gt;"F",ASISTENCIA!V15&lt;&gt;""),SUMIF($F$13:$J$13,AB$13,$F19:$J19),"")</f>
        <v/>
      </c>
      <c r="AC19" s="28" t="str">
        <f>IF(AND(LEN($D19)&gt;0,SUMIF($F$13:$J$13,AC$13,$F19:$J19)&gt;0,ASISTENCIA!W15&lt;&gt;"X",ASISTENCIA!W15&lt;&gt;"L",ASISTENCIA!W15&lt;&gt;"J",ASISTENCIA!W15&lt;&gt;"V",ASISTENCIA!W15&lt;&gt;"F",ASISTENCIA!W15&lt;&gt;""),SUMIF($F$13:$J$13,AC$13,$F19:$J19),"")</f>
        <v/>
      </c>
      <c r="AD19" s="28" t="str">
        <f>IF(AND(LEN($D19)&gt;0,SUMIF($F$13:$J$13,AD$13,$F19:$J19)&gt;0,ASISTENCIA!X15&lt;&gt;"X",ASISTENCIA!X15&lt;&gt;"L",ASISTENCIA!X15&lt;&gt;"J",ASISTENCIA!X15&lt;&gt;"V",ASISTENCIA!X15&lt;&gt;"F",ASISTENCIA!X15&lt;&gt;""),SUMIF($F$13:$J$13,AD$13,$F19:$J19),"")</f>
        <v/>
      </c>
      <c r="AE19" s="28" t="str">
        <f>IF(AND(LEN($D19)&gt;0,SUMIF($F$13:$J$13,AE$13,$F19:$J19)&gt;0,ASISTENCIA!Y15&lt;&gt;"X",ASISTENCIA!Y15&lt;&gt;"L",ASISTENCIA!Y15&lt;&gt;"J",ASISTENCIA!Y15&lt;&gt;"V",ASISTENCIA!Y15&lt;&gt;"F",ASISTENCIA!Y15&lt;&gt;""),SUMIF($F$13:$J$13,AE$13,$F19:$J19),"")</f>
        <v/>
      </c>
      <c r="AF19" s="28" t="str">
        <f>IF(AND(LEN($D19)&gt;0,SUMIF($F$13:$J$13,AF$13,$F19:$J19)&gt;0,ASISTENCIA!Z15&lt;&gt;"X",ASISTENCIA!Z15&lt;&gt;"L",ASISTENCIA!Z15&lt;&gt;"J",ASISTENCIA!Z15&lt;&gt;"V",ASISTENCIA!Z15&lt;&gt;"F",ASISTENCIA!Z15&lt;&gt;""),SUMIF($F$13:$J$13,AF$13,$F19:$J19),"")</f>
        <v/>
      </c>
      <c r="AG19" s="28" t="str">
        <f>IF(AND(LEN($D19)&gt;0,SUMIF($F$13:$J$13,AG$13,$F19:$J19)&gt;0,ASISTENCIA!AA15&lt;&gt;"X",ASISTENCIA!AA15&lt;&gt;"L",ASISTENCIA!AA15&lt;&gt;"J",ASISTENCIA!AA15&lt;&gt;"V",ASISTENCIA!AA15&lt;&gt;"F",ASISTENCIA!AA15&lt;&gt;""),SUMIF($F$13:$J$13,AG$13,$F19:$J19),"")</f>
        <v/>
      </c>
      <c r="AH19" s="28" t="str">
        <f>IF(AND(LEN($D19)&gt;0,SUMIF($F$13:$J$13,AH$13,$F19:$J19)&gt;0,ASISTENCIA!AB15&lt;&gt;"X",ASISTENCIA!AB15&lt;&gt;"L",ASISTENCIA!AB15&lt;&gt;"J",ASISTENCIA!AB15&lt;&gt;"V",ASISTENCIA!AB15&lt;&gt;"F",ASISTENCIA!AB15&lt;&gt;""),SUMIF($F$13:$J$13,AH$13,$F19:$J19),"")</f>
        <v/>
      </c>
      <c r="AI19" s="28" t="str">
        <f>IF(AND(LEN($D19)&gt;0,SUMIF($F$13:$J$13,AI$13,$F19:$J19)&gt;0,ASISTENCIA!AC15&lt;&gt;"X",ASISTENCIA!AC15&lt;&gt;"L",ASISTENCIA!AC15&lt;&gt;"J",ASISTENCIA!AC15&lt;&gt;"V",ASISTENCIA!AC15&lt;&gt;"F",ASISTENCIA!AC15&lt;&gt;""),SUMIF($F$13:$J$13,AI$13,$F19:$J19),"")</f>
        <v/>
      </c>
      <c r="AJ19" s="28" t="str">
        <f>IF(AND(LEN($D19)&gt;0,SUMIF($F$13:$J$13,AJ$13,$F19:$J19)&gt;0,ASISTENCIA!AD15&lt;&gt;"X",ASISTENCIA!AD15&lt;&gt;"L",ASISTENCIA!AD15&lt;&gt;"J",ASISTENCIA!AD15&lt;&gt;"V",ASISTENCIA!AD15&lt;&gt;"F",ASISTENCIA!AD15&lt;&gt;""),SUMIF($F$13:$J$13,AJ$13,$F19:$J19),"")</f>
        <v/>
      </c>
      <c r="AK19" s="28" t="str">
        <f>IF(AND(LEN($D19)&gt;0,SUMIF($F$13:$J$13,AK$13,$F19:$J19)&gt;0,ASISTENCIA!AE15&lt;&gt;"X",ASISTENCIA!AE15&lt;&gt;"L",ASISTENCIA!AE15&lt;&gt;"J",ASISTENCIA!AE15&lt;&gt;"V",ASISTENCIA!AE15&lt;&gt;"F",ASISTENCIA!AE15&lt;&gt;""),SUMIF($F$13:$J$13,AK$13,$F19:$J19),"")</f>
        <v/>
      </c>
      <c r="AL19" s="28" t="str">
        <f>IF(AND(LEN($D19)&gt;0,SUMIF($F$13:$J$13,AL$13,$F19:$J19)&gt;0,ASISTENCIA!AF15&lt;&gt;"X",ASISTENCIA!AF15&lt;&gt;"L",ASISTENCIA!AF15&lt;&gt;"J",ASISTENCIA!AF15&lt;&gt;"V",ASISTENCIA!AF15&lt;&gt;"F",ASISTENCIA!AF15&lt;&gt;""),SUMIF($F$13:$J$13,AL$13,$F19:$J19),"")</f>
        <v/>
      </c>
      <c r="AM19" s="28" t="str">
        <f>IF(AND(LEN($D19)&gt;0,SUMIF($F$13:$J$13,AM$13,$F19:$J19)&gt;0,ASISTENCIA!AG15&lt;&gt;"X",ASISTENCIA!AG15&lt;&gt;"L",ASISTENCIA!AG15&lt;&gt;"J",ASISTENCIA!AG15&lt;&gt;"V",ASISTENCIA!AG15&lt;&gt;"F",ASISTENCIA!AG15&lt;&gt;""),SUMIF($F$13:$J$13,AM$13,$F19:$J19),"")</f>
        <v/>
      </c>
      <c r="AN19" s="28" t="str">
        <f>IF(AND(LEN($D19)&gt;0,SUMIF($F$13:$J$13,AN$13,$F19:$J19)&gt;0,ASISTENCIA!AH15&lt;&gt;"X",ASISTENCIA!AH15&lt;&gt;"L",ASISTENCIA!AH15&lt;&gt;"J",ASISTENCIA!AH15&lt;&gt;"V",ASISTENCIA!AH15&lt;&gt;"F",ASISTENCIA!AH15&lt;&gt;""),SUMIF($F$13:$J$13,AN$13,$F19:$J19),"")</f>
        <v/>
      </c>
      <c r="AO19" s="28" t="str">
        <f>IF(AND(LEN($D19)&gt;0,SUMIF($F$13:$J$13,AO$13,$F19:$J19)&gt;0,ASISTENCIA!AI15&lt;&gt;"X",ASISTENCIA!AI15&lt;&gt;"L",ASISTENCIA!AI15&lt;&gt;"J",ASISTENCIA!AI15&lt;&gt;"V",ASISTENCIA!AI15&lt;&gt;"F",ASISTENCIA!AI15&lt;&gt;""),SUMIF($F$13:$J$13,AO$13,$F19:$J19),"")</f>
        <v/>
      </c>
      <c r="AP19" s="28" t="str">
        <f>IF(AND(LEN($D19)&gt;0,SUMIF($F$13:$J$13,AP$13,$F19:$J19)&gt;0,ASISTENCIA!AJ15&lt;&gt;"X",ASISTENCIA!AJ15&lt;&gt;"L",ASISTENCIA!AJ15&lt;&gt;"J",ASISTENCIA!AJ15&lt;&gt;"V",ASISTENCIA!AJ15&lt;&gt;"F",ASISTENCIA!AJ15&lt;&gt;""),SUMIF($F$13:$J$13,AP$13,$F19:$J19),"")</f>
        <v/>
      </c>
      <c r="AQ19" s="28" t="str">
        <f>IF(AND(LEN($D19)&gt;0,SUMIF($F$13:$J$13,AQ$13,$F19:$J19)&gt;0,ASISTENCIA!AK15&lt;&gt;"X",ASISTENCIA!AK15&lt;&gt;"L",ASISTENCIA!AK15&lt;&gt;"J",ASISTENCIA!AK15&lt;&gt;"V",ASISTENCIA!AK15&lt;&gt;"F",ASISTENCIA!AK15&lt;&gt;""),SUMIF($F$13:$J$13,AQ$13,$F19:$J19),"")</f>
        <v/>
      </c>
      <c r="AR19" s="28" t="e">
        <f>IF(AND(LEN($D19)&gt;0,SUMIF($F$13:$J$13,AR$13,$F19:$J19)&gt;0,ASISTENCIA!#REF!&lt;&gt;"X",ASISTENCIA!#REF!&lt;&gt;"L",ASISTENCIA!#REF!&lt;&gt;"J",ASISTENCIA!#REF!&lt;&gt;"V",ASISTENCIA!#REF!&lt;&gt;"F",ASISTENCIA!#REF!&lt;&gt;""),SUMIF($F$13:$J$13,AR$13,$F19:$J19),"")</f>
        <v>#REF!</v>
      </c>
      <c r="AS19" s="28" t="e">
        <f>IF(AND(LEN($D19)&gt;0,SUMIF($F$13:$J$13,AS$13,$F19:$J19)&gt;0,ASISTENCIA!#REF!&lt;&gt;"X",ASISTENCIA!#REF!&lt;&gt;"L",ASISTENCIA!#REF!&lt;&gt;"J",ASISTENCIA!#REF!&lt;&gt;"V",ASISTENCIA!#REF!&lt;&gt;"F",ASISTENCIA!#REF!&lt;&gt;""),SUMIF($F$13:$J$13,AS$13,$F19:$J19),"")</f>
        <v>#REF!</v>
      </c>
      <c r="AT19" s="108" t="e">
        <f t="shared" si="3"/>
        <v>#REF!</v>
      </c>
      <c r="AW19" s="107"/>
      <c r="AX19" s="103" t="str">
        <f>IF(AND(LEN($D19)&gt;0,SUMIF($F$13:$J$13,AX$13,$F19:$J19)&gt;0,ASISTENCIA!AS15&lt;&gt;"X",ASISTENCIA!AS15&lt;&gt;"L",ASISTENCIA!AS15&lt;&gt;"J",ASISTENCIA!AS15&lt;&gt;"F"),SUMIF($F$13:$J$13,AX$13,$F19:$J19),"")</f>
        <v/>
      </c>
      <c r="AY19" s="103" t="str">
        <f>IF(AND(LEN($D19)&gt;0,SUMIF($F$13:$J$13,AY$13,$F19:$J19)&gt;0,ASISTENCIA!AT15&lt;&gt;"X",ASISTENCIA!AT15&lt;&gt;"L",ASISTENCIA!AT15&lt;&gt;"J",ASISTENCIA!AT15&lt;&gt;"F"),SUMIF($F$13:$J$13,AY$13,$F19:$J19),"")</f>
        <v/>
      </c>
      <c r="AZ19" s="103" t="str">
        <f>IF(AND(LEN($D19)&gt;0,SUMIF($F$13:$J$13,AZ$13,$F19:$J19)&gt;0,ASISTENCIA!AU15&lt;&gt;"X",ASISTENCIA!AU15&lt;&gt;"L",ASISTENCIA!AU15&lt;&gt;"J",ASISTENCIA!AU15&lt;&gt;"F"),SUMIF($F$13:$J$13,AZ$13,$F19:$J19),"")</f>
        <v/>
      </c>
      <c r="BA19" s="103" t="str">
        <f>IF(AND(LEN($D19)&gt;0,SUMIF($F$13:$J$13,BA$13,$F19:$J19)&gt;0,ASISTENCIA!AV15&lt;&gt;"X",ASISTENCIA!AV15&lt;&gt;"L",ASISTENCIA!AV15&lt;&gt;"J",ASISTENCIA!AV15&lt;&gt;"F"),SUMIF($F$13:$J$13,BA$13,$F19:$J19),"")</f>
        <v/>
      </c>
      <c r="BB19" s="103" t="str">
        <f>IF(AND(LEN($D19)&gt;0,SUMIF($F$13:$J$13,BB$13,$F19:$J19)&gt;0,ASISTENCIA!AW15&lt;&gt;"X",ASISTENCIA!AW15&lt;&gt;"L",ASISTENCIA!AW15&lt;&gt;"J",ASISTENCIA!AW15&lt;&gt;"F"),SUMIF($F$13:$J$13,BB$13,$F19:$J19),"")</f>
        <v/>
      </c>
      <c r="BC19" s="103" t="str">
        <f>IF(AND(LEN($D19)&gt;0,SUMIF($F$13:$J$13,BC$13,$F19:$J19)&gt;0,ASISTENCIA!AX15&lt;&gt;"X",ASISTENCIA!AX15&lt;&gt;"L",ASISTENCIA!AX15&lt;&gt;"J",ASISTENCIA!AX15&lt;&gt;"F"),SUMIF($F$13:$J$13,BC$13,$F19:$J19),"")</f>
        <v/>
      </c>
      <c r="BD19" s="103" t="str">
        <f>IF(AND(LEN($D19)&gt;0,SUMIF($F$13:$J$13,BD$13,$F19:$J19)&gt;0,ASISTENCIA!AY15&lt;&gt;"X",ASISTENCIA!AY15&lt;&gt;"L",ASISTENCIA!AY15&lt;&gt;"J",ASISTENCIA!AY15&lt;&gt;"F"),SUMIF($F$13:$J$13,BD$13,$F19:$J19),"")</f>
        <v/>
      </c>
      <c r="BE19" s="103" t="str">
        <f>IF(AND(LEN($D19)&gt;0,SUMIF($F$13:$J$13,BE$13,$F19:$J19)&gt;0,ASISTENCIA!AZ15&lt;&gt;"X",ASISTENCIA!AZ15&lt;&gt;"L",ASISTENCIA!AZ15&lt;&gt;"J",ASISTENCIA!AZ15&lt;&gt;"F"),SUMIF($F$13:$J$13,BE$13,$F19:$J19),"")</f>
        <v/>
      </c>
      <c r="BF19" s="103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03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03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03" t="str">
        <f>IF(AND(LEN($D19)&gt;0,SUMIF($F$13:$J$13,BI$13,$F19:$J19)&gt;0,ASISTENCIA!BD15&lt;&gt;"X",ASISTENCIA!BD15&lt;&gt;"L",ASISTENCIA!BD15&lt;&gt;"J",ASISTENCIA!BD15&lt;&gt;"F"),SUMIF($F$13:$J$13,BI$13,$F19:$J19),"")</f>
        <v/>
      </c>
      <c r="BJ19" s="103" t="str">
        <f>IF(AND(LEN($D19)&gt;0,SUMIF($F$13:$J$13,BJ$13,$F19:$J19)&gt;0,ASISTENCIA!BE15&lt;&gt;"X",ASISTENCIA!BE15&lt;&gt;"L",ASISTENCIA!BE15&lt;&gt;"J",ASISTENCIA!BE15&lt;&gt;"F"),SUMIF($F$13:$J$13,BJ$13,$F19:$J19),"")</f>
        <v/>
      </c>
      <c r="BK19" s="103" t="str">
        <f>IF(AND(LEN($D19)&gt;0,SUMIF($F$13:$J$13,BK$13,$F19:$J19)&gt;0,ASISTENCIA!BF15&lt;&gt;"X",ASISTENCIA!BF15&lt;&gt;"L",ASISTENCIA!BF15&lt;&gt;"J",ASISTENCIA!BF15&lt;&gt;"F"),SUMIF($F$13:$J$13,BK$13,$F19:$J19),"")</f>
        <v/>
      </c>
      <c r="BL19" s="103" t="str">
        <f>IF(AND(LEN($D19)&gt;0,SUMIF($F$13:$J$13,BL$13,$F19:$J19)&gt;0,ASISTENCIA!BG15&lt;&gt;"X",ASISTENCIA!BG15&lt;&gt;"L",ASISTENCIA!BG15&lt;&gt;"J",ASISTENCIA!BG15&lt;&gt;"F"),SUMIF($F$13:$J$13,BL$13,$F19:$J19),"")</f>
        <v/>
      </c>
      <c r="BM19" s="103" t="str">
        <f>IF(AND(LEN($D19)&gt;0,SUMIF($F$13:$J$13,BM$13,$F19:$J19)&gt;0,ASISTENCIA!BH15&lt;&gt;"X",ASISTENCIA!BH15&lt;&gt;"L",ASISTENCIA!BH15&lt;&gt;"J",ASISTENCIA!BH15&lt;&gt;"F"),SUMIF($F$13:$J$13,BM$13,$F19:$J19),"")</f>
        <v/>
      </c>
      <c r="BN19" s="103" t="str">
        <f>IF(AND(LEN($D19)&gt;0,SUMIF($F$13:$J$13,BN$13,$F19:$J19)&gt;0,ASISTENCIA!BI15&lt;&gt;"X",ASISTENCIA!BI15&lt;&gt;"L",ASISTENCIA!BI15&lt;&gt;"J",ASISTENCIA!BI15&lt;&gt;"F"),SUMIF($F$13:$J$13,BN$13,$F19:$J19),"")</f>
        <v/>
      </c>
      <c r="BO19" s="103" t="str">
        <f>IF(AND(LEN($D19)&gt;0,SUMIF($F$13:$J$13,BO$13,$F19:$J19)&gt;0,ASISTENCIA!BJ15&lt;&gt;"X",ASISTENCIA!BJ15&lt;&gt;"L",ASISTENCIA!BJ15&lt;&gt;"J",ASISTENCIA!BJ15&lt;&gt;"F"),SUMIF($F$13:$J$13,BO$13,$F19:$J19),"")</f>
        <v/>
      </c>
      <c r="BP19" s="103" t="str">
        <f>IF(AND(LEN($D19)&gt;0,SUMIF($F$13:$J$13,BP$13,$F19:$J19)&gt;0,ASISTENCIA!BK15&lt;&gt;"X",ASISTENCIA!BK15&lt;&gt;"L",ASISTENCIA!BK15&lt;&gt;"J",ASISTENCIA!BK15&lt;&gt;"F"),SUMIF($F$13:$J$13,BP$13,$F19:$J19),"")</f>
        <v/>
      </c>
      <c r="BQ19" s="103" t="str">
        <f>IF(AND(LEN($D19)&gt;0,SUMIF($F$13:$J$13,BQ$13,$F19:$J19)&gt;0,ASISTENCIA!BL15&lt;&gt;"X",ASISTENCIA!BL15&lt;&gt;"L",ASISTENCIA!BL15&lt;&gt;"J",ASISTENCIA!BL15&lt;&gt;"F"),SUMIF($F$13:$J$13,BQ$13,$F19:$J19),"")</f>
        <v/>
      </c>
      <c r="BR19" s="103" t="str">
        <f>IF(AND(LEN($D19)&gt;0,SUMIF($F$13:$J$13,BR$13,$F19:$J19)&gt;0,ASISTENCIA!BM15&lt;&gt;"X",ASISTENCIA!BM15&lt;&gt;"L",ASISTENCIA!BM15&lt;&gt;"J",ASISTENCIA!BM15&lt;&gt;"F"),SUMIF($F$13:$J$13,BR$13,$F19:$J19),"")</f>
        <v/>
      </c>
      <c r="BS19" s="103" t="str">
        <f>IF(AND(LEN($D19)&gt;0,SUMIF($F$13:$J$13,BS$13,$F19:$J19)&gt;0,ASISTENCIA!BN15&lt;&gt;"X",ASISTENCIA!BN15&lt;&gt;"L",ASISTENCIA!BN15&lt;&gt;"J",ASISTENCIA!BN15&lt;&gt;"F"),SUMIF($F$13:$J$13,BS$13,$F19:$J19),"")</f>
        <v/>
      </c>
      <c r="BT19" s="103" t="str">
        <f>IF(AND(LEN($D19)&gt;0,SUMIF($F$13:$J$13,BT$13,$F19:$J19)&gt;0,ASISTENCIA!BO15&lt;&gt;"X",ASISTENCIA!BO15&lt;&gt;"L",ASISTENCIA!BO15&lt;&gt;"J",ASISTENCIA!BO15&lt;&gt;"F"),SUMIF($F$13:$J$13,BT$13,$F19:$J19),"")</f>
        <v/>
      </c>
      <c r="BU19" s="103" t="str">
        <f>IF(AND(LEN($D19)&gt;0,SUMIF($F$13:$J$13,BU$13,$F19:$J19)&gt;0,ASISTENCIA!BP15&lt;&gt;"X",ASISTENCIA!BP15&lt;&gt;"L",ASISTENCIA!BP15&lt;&gt;"J",ASISTENCIA!BP15&lt;&gt;"F"),SUMIF($F$13:$J$13,BU$13,$F19:$J19),"")</f>
        <v/>
      </c>
      <c r="BV19" s="103" t="str">
        <f>IF(AND(LEN($D19)&gt;0,SUMIF($F$13:$J$13,BV$13,$F19:$J19)&gt;0,ASISTENCIA!BQ15&lt;&gt;"X",ASISTENCIA!BQ15&lt;&gt;"L",ASISTENCIA!BQ15&lt;&gt;"J",ASISTENCIA!BQ15&lt;&gt;"F"),SUMIF($F$13:$J$13,BV$13,$F19:$J19),"")</f>
        <v/>
      </c>
      <c r="BW19" s="103" t="str">
        <f>IF(AND(LEN($D19)&gt;0,SUMIF($F$13:$J$13,BW$13,$F19:$J19)&gt;0,ASISTENCIA!BR15&lt;&gt;"X",ASISTENCIA!BR15&lt;&gt;"L",ASISTENCIA!BR15&lt;&gt;"J",ASISTENCIA!BR15&lt;&gt;"F"),SUMIF($F$13:$J$13,BW$13,$F19:$J19),"")</f>
        <v/>
      </c>
      <c r="BX19" s="103" t="str">
        <f>IF(AND(LEN($D19)&gt;0,SUMIF($F$13:$J$13,BX$13,$F19:$J19)&gt;0,ASISTENCIA!BS15&lt;&gt;"X",ASISTENCIA!BS15&lt;&gt;"L",ASISTENCIA!BS15&lt;&gt;"J",ASISTENCIA!BS15&lt;&gt;"F"),SUMIF($F$13:$J$13,BX$13,$F19:$J19),"")</f>
        <v/>
      </c>
      <c r="BY19" s="103" t="str">
        <f>IF(AND(LEN($D19)&gt;0,SUMIF($F$13:$J$13,BY$13,$F19:$J19)&gt;0,ASISTENCIA!BT15&lt;&gt;"X",ASISTENCIA!BT15&lt;&gt;"L",ASISTENCIA!BT15&lt;&gt;"J",ASISTENCIA!BT15&lt;&gt;"F"),SUMIF($F$13:$J$13,BY$13,$F19:$J19),"")</f>
        <v/>
      </c>
      <c r="BZ19" s="103" t="str">
        <f>IF(AND(LEN($D19)&gt;0,SUMIF($F$13:$J$13,BZ$13,$F19:$J19)&gt;0,ASISTENCIA!BU15&lt;&gt;"X",ASISTENCIA!BU15&lt;&gt;"L",ASISTENCIA!BU15&lt;&gt;"J",ASISTENCIA!BU15&lt;&gt;"F"),SUMIF($F$13:$J$13,BZ$13,$F19:$J19),"")</f>
        <v/>
      </c>
      <c r="CA19" s="103" t="str">
        <f>IF(AND(LEN($D19)&gt;0,SUMIF($F$13:$J$13,CA$13,$F19:$J19)&gt;0,ASISTENCIA!BV15&lt;&gt;"X",ASISTENCIA!BV15&lt;&gt;"L",ASISTENCIA!BV15&lt;&gt;"J",ASISTENCIA!BV15&lt;&gt;"F"),SUMIF($F$13:$J$13,CA$13,$F19:$J19),"")</f>
        <v/>
      </c>
      <c r="CB19" s="103" t="str">
        <f>IF(AND(LEN($D19)&gt;0,SUMIF($F$13:$J$13,CB$13,$F19:$J19)&gt;0,ASISTENCIA!BW15&lt;&gt;"X",ASISTENCIA!BW15&lt;&gt;"L",ASISTENCIA!BW15&lt;&gt;"J",ASISTENCIA!BW15&lt;&gt;"F"),SUMIF($F$13:$J$13,CB$13,$F19:$J19),"")</f>
        <v/>
      </c>
      <c r="CC19" s="108" t="e">
        <f t="shared" si="4"/>
        <v>#REF!</v>
      </c>
      <c r="CD19" s="107"/>
    </row>
    <row r="20" spans="1:82" s="7" customFormat="1" ht="15" x14ac:dyDescent="0.25">
      <c r="A20" s="18" t="e">
        <f t="shared" si="5"/>
        <v>#REF!</v>
      </c>
      <c r="B20" s="14" t="e">
        <f>IF(LEN(C20)&gt;0,VLOOKUP($O$4,DATA!$A$1:$S$1,2,FALSE),"")</f>
        <v>#REF!</v>
      </c>
      <c r="C20" s="15" t="e">
        <f t="shared" si="2"/>
        <v>#REF!</v>
      </c>
      <c r="D20" s="21" t="e">
        <f>IF(LEN(ASISTENCIA!#REF!)&gt;0,ASISTENCIA!#REF!,"")</f>
        <v>#REF!</v>
      </c>
      <c r="E20" s="110" t="e">
        <f>IF(LEN(D20)&gt;0,ASISTENCIA!#REF!,"")</f>
        <v>#REF!</v>
      </c>
      <c r="F20" s="26"/>
      <c r="G20" s="26"/>
      <c r="H20" s="26"/>
      <c r="I20" s="26"/>
      <c r="J20" s="26"/>
      <c r="K20" s="103" t="str">
        <f t="shared" si="0"/>
        <v/>
      </c>
      <c r="L20" s="6"/>
      <c r="M20" s="5"/>
      <c r="N20" s="103" t="e">
        <f t="shared" si="6"/>
        <v>#REF!</v>
      </c>
      <c r="O20" s="28" t="e">
        <f>IF(AND(LEN($D20)&gt;0,SUMIF($F$13:$J$13,O$13,$F20:$J20)&gt;0,ASISTENCIA!#REF!&lt;&gt;"X",ASISTENCIA!#REF!&lt;&gt;"L",ASISTENCIA!#REF!&lt;&gt;"J",ASISTENCIA!#REF!&lt;&gt;"V",ASISTENCIA!#REF!&lt;&gt;"F",ASISTENCIA!#REF!&lt;&gt;""),SUMIF($F$13:$J$13,O$13,$F20:$J20),"")</f>
        <v>#REF!</v>
      </c>
      <c r="P20" s="28" t="e">
        <f>IF(AND(LEN($D20)&gt;0,SUMIF($F$13:$J$13,P$13,$F20:$J20)&gt;0,ASISTENCIA!#REF!&lt;&gt;"X",ASISTENCIA!#REF!&lt;&gt;"L",ASISTENCIA!#REF!&lt;&gt;"J",ASISTENCIA!#REF!&lt;&gt;"V",ASISTENCIA!#REF!&lt;&gt;"F",ASISTENCIA!#REF!&lt;&gt;""),SUMIF($F$13:$J$13,P$13,$F20:$J20),"")</f>
        <v>#REF!</v>
      </c>
      <c r="Q20" s="28" t="e">
        <f>IF(AND(LEN($D20)&gt;0,SUMIF($F$13:$J$13,Q$13,$F20:$J20)&gt;0,ASISTENCIA!#REF!&lt;&gt;"X",ASISTENCIA!#REF!&lt;&gt;"L",ASISTENCIA!#REF!&lt;&gt;"J",ASISTENCIA!#REF!&lt;&gt;"V",ASISTENCIA!#REF!&lt;&gt;"F",ASISTENCIA!#REF!&lt;&gt;""),SUMIF($F$13:$J$13,Q$13,$F20:$J20),"")</f>
        <v>#REF!</v>
      </c>
      <c r="R20" s="28" t="e">
        <f>IF(AND(LEN($D20)&gt;0,SUMIF($F$13:$J$13,R$13,$F20:$J20)&gt;0,ASISTENCIA!#REF!&lt;&gt;"X",ASISTENCIA!#REF!&lt;&gt;"L",ASISTENCIA!#REF!&lt;&gt;"J",ASISTENCIA!#REF!&lt;&gt;"V",ASISTENCIA!#REF!&lt;&gt;"F",ASISTENCIA!#REF!&lt;&gt;""),SUMIF($F$13:$J$13,R$13,$F20:$J20),"")</f>
        <v>#REF!</v>
      </c>
      <c r="S20" s="28" t="e">
        <f>IF(AND(LEN($D20)&gt;0,SUMIF($F$13:$J$13,S$13,$F20:$J20)&gt;0,ASISTENCIA!#REF!&lt;&gt;"X",ASISTENCIA!#REF!&lt;&gt;"L",ASISTENCIA!#REF!&lt;&gt;"J",ASISTENCIA!#REF!&lt;&gt;"V",ASISTENCIA!#REF!&lt;&gt;"F",ASISTENCIA!#REF!&lt;&gt;""),SUMIF($F$13:$J$13,S$13,$F20:$J20),"")</f>
        <v>#REF!</v>
      </c>
      <c r="T20" s="28" t="e">
        <f>IF(AND(LEN($D20)&gt;0,SUMIF($F$13:$J$13,T$13,$F20:$J20)&gt;0,ASISTENCIA!#REF!&lt;&gt;"X",ASISTENCIA!#REF!&lt;&gt;"L",ASISTENCIA!#REF!&lt;&gt;"J",ASISTENCIA!#REF!&lt;&gt;"V",ASISTENCIA!#REF!&lt;&gt;"F",ASISTENCIA!#REF!&lt;&gt;""),SUMIF($F$13:$J$13,T$13,$F20:$J20),"")</f>
        <v>#REF!</v>
      </c>
      <c r="U20" s="28" t="e">
        <f>IF(AND(LEN($D20)&gt;0,SUMIF($F$13:$J$13,U$13,$F20:$J20)&gt;0,ASISTENCIA!#REF!&lt;&gt;"X",ASISTENCIA!#REF!&lt;&gt;"L",ASISTENCIA!#REF!&lt;&gt;"J",ASISTENCIA!#REF!&lt;&gt;"V",ASISTENCIA!#REF!&lt;&gt;"F",ASISTENCIA!#REF!&lt;&gt;""),SUMIF($F$13:$J$13,U$13,$F20:$J20),"")</f>
        <v>#REF!</v>
      </c>
      <c r="V20" s="28" t="e">
        <f>IF(AND(LEN($D20)&gt;0,SUMIF($F$13:$J$13,V$13,$F20:$J20)&gt;0,ASISTENCIA!#REF!&lt;&gt;"X",ASISTENCIA!#REF!&lt;&gt;"L",ASISTENCIA!#REF!&lt;&gt;"J",ASISTENCIA!#REF!&lt;&gt;"V",ASISTENCIA!#REF!&lt;&gt;"F",ASISTENCIA!#REF!&lt;&gt;""),SUMIF($F$13:$J$13,V$13,$F20:$J20),"")</f>
        <v>#REF!</v>
      </c>
      <c r="W20" s="28" t="e">
        <f>IF(AND(LEN($D20)&gt;0,SUMIF($F$13:$J$13,W$13,$F20:$J20)&gt;0,ASISTENCIA!#REF!&lt;&gt;"X",ASISTENCIA!#REF!&lt;&gt;"L",ASISTENCIA!#REF!&lt;&gt;"J",ASISTENCIA!#REF!&lt;&gt;"V",ASISTENCIA!#REF!&lt;&gt;"F",ASISTENCIA!#REF!&lt;&gt;""),SUMIF($F$13:$J$13,W$13,$F20:$J20),"")</f>
        <v>#REF!</v>
      </c>
      <c r="X20" s="28" t="e">
        <f>IF(AND(LEN($D20)&gt;0,SUMIF($F$13:$J$13,X$13,$F20:$J20)&gt;0,ASISTENCIA!#REF!&lt;&gt;"X",ASISTENCIA!#REF!&lt;&gt;"L",ASISTENCIA!#REF!&lt;&gt;"J",ASISTENCIA!#REF!&lt;&gt;"V",ASISTENCIA!#REF!&lt;&gt;"F",ASISTENCIA!#REF!&lt;&gt;""),SUMIF($F$13:$J$13,X$13,$F20:$J20),"")</f>
        <v>#REF!</v>
      </c>
      <c r="Y20" s="28" t="e">
        <f>IF(AND(LEN($D20)&gt;0,SUMIF($F$13:$J$13,Y$13,$F20:$J20)&gt;0,ASISTENCIA!#REF!&lt;&gt;"X",ASISTENCIA!#REF!&lt;&gt;"L",ASISTENCIA!#REF!&lt;&gt;"J",ASISTENCIA!#REF!&lt;&gt;"V",ASISTENCIA!#REF!&lt;&gt;"F",ASISTENCIA!#REF!&lt;&gt;""),SUMIF($F$13:$J$13,Y$13,$F20:$J20),"")</f>
        <v>#REF!</v>
      </c>
      <c r="Z20" s="28" t="e">
        <f>IF(AND(LEN($D20)&gt;0,SUMIF($F$13:$J$13,Z$13,$F20:$J20)&gt;0,ASISTENCIA!#REF!&lt;&gt;"X",ASISTENCIA!#REF!&lt;&gt;"L",ASISTENCIA!#REF!&lt;&gt;"J",ASISTENCIA!#REF!&lt;&gt;"V",ASISTENCIA!#REF!&lt;&gt;"F",ASISTENCIA!#REF!&lt;&gt;""),SUMIF($F$13:$J$13,Z$13,$F20:$J20),"")</f>
        <v>#REF!</v>
      </c>
      <c r="AA20" s="28" t="e">
        <f>IF(AND(LEN($D20)&gt;0,SUMIF($F$13:$J$13,AA$13,$F20:$J20)&gt;0,ASISTENCIA!#REF!&lt;&gt;"X",ASISTENCIA!#REF!&lt;&gt;"L",ASISTENCIA!#REF!&lt;&gt;"J",ASISTENCIA!#REF!&lt;&gt;"V",ASISTENCIA!#REF!&lt;&gt;"F",ASISTENCIA!#REF!&lt;&gt;""),SUMIF($F$13:$J$13,AA$13,$F20:$J20),"")</f>
        <v>#REF!</v>
      </c>
      <c r="AB20" s="28" t="e">
        <f>IF(AND(LEN($D20)&gt;0,SUMIF($F$13:$J$13,AB$13,$F20:$J20)&gt;0,ASISTENCIA!#REF!&lt;&gt;"X",ASISTENCIA!#REF!&lt;&gt;"L",ASISTENCIA!#REF!&lt;&gt;"J",ASISTENCIA!#REF!&lt;&gt;"V",ASISTENCIA!#REF!&lt;&gt;"F",ASISTENCIA!#REF!&lt;&gt;""),SUMIF($F$13:$J$13,AB$13,$F20:$J20),"")</f>
        <v>#REF!</v>
      </c>
      <c r="AC20" s="28" t="e">
        <f>IF(AND(LEN($D20)&gt;0,SUMIF($F$13:$J$13,AC$13,$F20:$J20)&gt;0,ASISTENCIA!#REF!&lt;&gt;"X",ASISTENCIA!#REF!&lt;&gt;"L",ASISTENCIA!#REF!&lt;&gt;"J",ASISTENCIA!#REF!&lt;&gt;"V",ASISTENCIA!#REF!&lt;&gt;"F",ASISTENCIA!#REF!&lt;&gt;""),SUMIF($F$13:$J$13,AC$13,$F20:$J20),"")</f>
        <v>#REF!</v>
      </c>
      <c r="AD20" s="28" t="e">
        <f>IF(AND(LEN($D20)&gt;0,SUMIF($F$13:$J$13,AD$13,$F20:$J20)&gt;0,ASISTENCIA!#REF!&lt;&gt;"X",ASISTENCIA!#REF!&lt;&gt;"L",ASISTENCIA!#REF!&lt;&gt;"J",ASISTENCIA!#REF!&lt;&gt;"V",ASISTENCIA!#REF!&lt;&gt;"F",ASISTENCIA!#REF!&lt;&gt;""),SUMIF($F$13:$J$13,AD$13,$F20:$J20),"")</f>
        <v>#REF!</v>
      </c>
      <c r="AE20" s="28" t="e">
        <f>IF(AND(LEN($D20)&gt;0,SUMIF($F$13:$J$13,AE$13,$F20:$J20)&gt;0,ASISTENCIA!#REF!&lt;&gt;"X",ASISTENCIA!#REF!&lt;&gt;"L",ASISTENCIA!#REF!&lt;&gt;"J",ASISTENCIA!#REF!&lt;&gt;"V",ASISTENCIA!#REF!&lt;&gt;"F",ASISTENCIA!#REF!&lt;&gt;""),SUMIF($F$13:$J$13,AE$13,$F20:$J20),"")</f>
        <v>#REF!</v>
      </c>
      <c r="AF20" s="28" t="e">
        <f>IF(AND(LEN($D20)&gt;0,SUMIF($F$13:$J$13,AF$13,$F20:$J20)&gt;0,ASISTENCIA!#REF!&lt;&gt;"X",ASISTENCIA!#REF!&lt;&gt;"L",ASISTENCIA!#REF!&lt;&gt;"J",ASISTENCIA!#REF!&lt;&gt;"V",ASISTENCIA!#REF!&lt;&gt;"F",ASISTENCIA!#REF!&lt;&gt;""),SUMIF($F$13:$J$13,AF$13,$F20:$J20),"")</f>
        <v>#REF!</v>
      </c>
      <c r="AG20" s="28" t="e">
        <f>IF(AND(LEN($D20)&gt;0,SUMIF($F$13:$J$13,AG$13,$F20:$J20)&gt;0,ASISTENCIA!#REF!&lt;&gt;"X",ASISTENCIA!#REF!&lt;&gt;"L",ASISTENCIA!#REF!&lt;&gt;"J",ASISTENCIA!#REF!&lt;&gt;"V",ASISTENCIA!#REF!&lt;&gt;"F",ASISTENCIA!#REF!&lt;&gt;""),SUMIF($F$13:$J$13,AG$13,$F20:$J20),"")</f>
        <v>#REF!</v>
      </c>
      <c r="AH20" s="28" t="e">
        <f>IF(AND(LEN($D20)&gt;0,SUMIF($F$13:$J$13,AH$13,$F20:$J20)&gt;0,ASISTENCIA!#REF!&lt;&gt;"X",ASISTENCIA!#REF!&lt;&gt;"L",ASISTENCIA!#REF!&lt;&gt;"J",ASISTENCIA!#REF!&lt;&gt;"V",ASISTENCIA!#REF!&lt;&gt;"F",ASISTENCIA!#REF!&lt;&gt;""),SUMIF($F$13:$J$13,AH$13,$F20:$J20),"")</f>
        <v>#REF!</v>
      </c>
      <c r="AI20" s="28" t="e">
        <f>IF(AND(LEN($D20)&gt;0,SUMIF($F$13:$J$13,AI$13,$F20:$J20)&gt;0,ASISTENCIA!#REF!&lt;&gt;"X",ASISTENCIA!#REF!&lt;&gt;"L",ASISTENCIA!#REF!&lt;&gt;"J",ASISTENCIA!#REF!&lt;&gt;"V",ASISTENCIA!#REF!&lt;&gt;"F",ASISTENCIA!#REF!&lt;&gt;""),SUMIF($F$13:$J$13,AI$13,$F20:$J20),"")</f>
        <v>#REF!</v>
      </c>
      <c r="AJ20" s="28" t="e">
        <f>IF(AND(LEN($D20)&gt;0,SUMIF($F$13:$J$13,AJ$13,$F20:$J20)&gt;0,ASISTENCIA!#REF!&lt;&gt;"X",ASISTENCIA!#REF!&lt;&gt;"L",ASISTENCIA!#REF!&lt;&gt;"J",ASISTENCIA!#REF!&lt;&gt;"V",ASISTENCIA!#REF!&lt;&gt;"F",ASISTENCIA!#REF!&lt;&gt;""),SUMIF($F$13:$J$13,AJ$13,$F20:$J20),"")</f>
        <v>#REF!</v>
      </c>
      <c r="AK20" s="28" t="e">
        <f>IF(AND(LEN($D20)&gt;0,SUMIF($F$13:$J$13,AK$13,$F20:$J20)&gt;0,ASISTENCIA!#REF!&lt;&gt;"X",ASISTENCIA!#REF!&lt;&gt;"L",ASISTENCIA!#REF!&lt;&gt;"J",ASISTENCIA!#REF!&lt;&gt;"V",ASISTENCIA!#REF!&lt;&gt;"F",ASISTENCIA!#REF!&lt;&gt;""),SUMIF($F$13:$J$13,AK$13,$F20:$J20),"")</f>
        <v>#REF!</v>
      </c>
      <c r="AL20" s="28" t="e">
        <f>IF(AND(LEN($D20)&gt;0,SUMIF($F$13:$J$13,AL$13,$F20:$J20)&gt;0,ASISTENCIA!#REF!&lt;&gt;"X",ASISTENCIA!#REF!&lt;&gt;"L",ASISTENCIA!#REF!&lt;&gt;"J",ASISTENCIA!#REF!&lt;&gt;"V",ASISTENCIA!#REF!&lt;&gt;"F",ASISTENCIA!#REF!&lt;&gt;""),SUMIF($F$13:$J$13,AL$13,$F20:$J20),"")</f>
        <v>#REF!</v>
      </c>
      <c r="AM20" s="28" t="e">
        <f>IF(AND(LEN($D20)&gt;0,SUMIF($F$13:$J$13,AM$13,$F20:$J20)&gt;0,ASISTENCIA!#REF!&lt;&gt;"X",ASISTENCIA!#REF!&lt;&gt;"L",ASISTENCIA!#REF!&lt;&gt;"J",ASISTENCIA!#REF!&lt;&gt;"V",ASISTENCIA!#REF!&lt;&gt;"F",ASISTENCIA!#REF!&lt;&gt;""),SUMIF($F$13:$J$13,AM$13,$F20:$J20),"")</f>
        <v>#REF!</v>
      </c>
      <c r="AN20" s="28" t="e">
        <f>IF(AND(LEN($D20)&gt;0,SUMIF($F$13:$J$13,AN$13,$F20:$J20)&gt;0,ASISTENCIA!#REF!&lt;&gt;"X",ASISTENCIA!#REF!&lt;&gt;"L",ASISTENCIA!#REF!&lt;&gt;"J",ASISTENCIA!#REF!&lt;&gt;"V",ASISTENCIA!#REF!&lt;&gt;"F",ASISTENCIA!#REF!&lt;&gt;""),SUMIF($F$13:$J$13,AN$13,$F20:$J20),"")</f>
        <v>#REF!</v>
      </c>
      <c r="AO20" s="28" t="e">
        <f>IF(AND(LEN($D20)&gt;0,SUMIF($F$13:$J$13,AO$13,$F20:$J20)&gt;0,ASISTENCIA!#REF!&lt;&gt;"X",ASISTENCIA!#REF!&lt;&gt;"L",ASISTENCIA!#REF!&lt;&gt;"J",ASISTENCIA!#REF!&lt;&gt;"V",ASISTENCIA!#REF!&lt;&gt;"F",ASISTENCIA!#REF!&lt;&gt;""),SUMIF($F$13:$J$13,AO$13,$F20:$J20),"")</f>
        <v>#REF!</v>
      </c>
      <c r="AP20" s="28" t="e">
        <f>IF(AND(LEN($D20)&gt;0,SUMIF($F$13:$J$13,AP$13,$F20:$J20)&gt;0,ASISTENCIA!#REF!&lt;&gt;"X",ASISTENCIA!#REF!&lt;&gt;"L",ASISTENCIA!#REF!&lt;&gt;"J",ASISTENCIA!#REF!&lt;&gt;"V",ASISTENCIA!#REF!&lt;&gt;"F",ASISTENCIA!#REF!&lt;&gt;""),SUMIF($F$13:$J$13,AP$13,$F20:$J20),"")</f>
        <v>#REF!</v>
      </c>
      <c r="AQ20" s="28" t="e">
        <f>IF(AND(LEN($D20)&gt;0,SUMIF($F$13:$J$13,AQ$13,$F20:$J20)&gt;0,ASISTENCIA!#REF!&lt;&gt;"X",ASISTENCIA!#REF!&lt;&gt;"L",ASISTENCIA!#REF!&lt;&gt;"J",ASISTENCIA!#REF!&lt;&gt;"V",ASISTENCIA!#REF!&lt;&gt;"F",ASISTENCIA!#REF!&lt;&gt;""),SUMIF($F$13:$J$13,AQ$13,$F20:$J20),"")</f>
        <v>#REF!</v>
      </c>
      <c r="AR20" s="28" t="e">
        <f>IF(AND(LEN($D20)&gt;0,SUMIF($F$13:$J$13,AR$13,$F20:$J20)&gt;0,ASISTENCIA!#REF!&lt;&gt;"X",ASISTENCIA!#REF!&lt;&gt;"L",ASISTENCIA!#REF!&lt;&gt;"J",ASISTENCIA!#REF!&lt;&gt;"V",ASISTENCIA!#REF!&lt;&gt;"F",ASISTENCIA!#REF!&lt;&gt;""),SUMIF($F$13:$J$13,AR$13,$F20:$J20),"")</f>
        <v>#REF!</v>
      </c>
      <c r="AS20" s="28" t="e">
        <f>IF(AND(LEN($D20)&gt;0,SUMIF($F$13:$J$13,AS$13,$F20:$J20)&gt;0,ASISTENCIA!#REF!&lt;&gt;"X",ASISTENCIA!#REF!&lt;&gt;"L",ASISTENCIA!#REF!&lt;&gt;"J",ASISTENCIA!#REF!&lt;&gt;"V",ASISTENCIA!#REF!&lt;&gt;"F",ASISTENCIA!#REF!&lt;&gt;""),SUMIF($F$13:$J$13,AS$13,$F20:$J20),"")</f>
        <v>#REF!</v>
      </c>
      <c r="AT20" s="108" t="e">
        <f t="shared" si="3"/>
        <v>#REF!</v>
      </c>
      <c r="AW20" s="107"/>
      <c r="AX20" s="103" t="e">
        <f>IF(AND(LEN($D20)&gt;0,SUMIF($F$13:$J$13,AX$13,$F20:$J20)&gt;0,ASISTENCIA!#REF!&lt;&gt;"X",ASISTENCIA!#REF!&lt;&gt;"L",ASISTENCIA!#REF!&lt;&gt;"J",ASISTENCIA!#REF!&lt;&gt;"F"),SUMIF($F$13:$J$13,AX$13,$F20:$J20),"")</f>
        <v>#REF!</v>
      </c>
      <c r="AY20" s="103" t="e">
        <f>IF(AND(LEN($D20)&gt;0,SUMIF($F$13:$J$13,AY$13,$F20:$J20)&gt;0,ASISTENCIA!#REF!&lt;&gt;"X",ASISTENCIA!#REF!&lt;&gt;"L",ASISTENCIA!#REF!&lt;&gt;"J",ASISTENCIA!#REF!&lt;&gt;"F"),SUMIF($F$13:$J$13,AY$13,$F20:$J20),"")</f>
        <v>#REF!</v>
      </c>
      <c r="AZ20" s="103" t="e">
        <f>IF(AND(LEN($D20)&gt;0,SUMIF($F$13:$J$13,AZ$13,$F20:$J20)&gt;0,ASISTENCIA!#REF!&lt;&gt;"X",ASISTENCIA!#REF!&lt;&gt;"L",ASISTENCIA!#REF!&lt;&gt;"J",ASISTENCIA!#REF!&lt;&gt;"F"),SUMIF($F$13:$J$13,AZ$13,$F20:$J20),"")</f>
        <v>#REF!</v>
      </c>
      <c r="BA20" s="103" t="e">
        <f>IF(AND(LEN($D20)&gt;0,SUMIF($F$13:$J$13,BA$13,$F20:$J20)&gt;0,ASISTENCIA!#REF!&lt;&gt;"X",ASISTENCIA!#REF!&lt;&gt;"L",ASISTENCIA!#REF!&lt;&gt;"J",ASISTENCIA!#REF!&lt;&gt;"F"),SUMIF($F$13:$J$13,BA$13,$F20:$J20),"")</f>
        <v>#REF!</v>
      </c>
      <c r="BB20" s="103" t="e">
        <f>IF(AND(LEN($D20)&gt;0,SUMIF($F$13:$J$13,BB$13,$F20:$J20)&gt;0,ASISTENCIA!#REF!&lt;&gt;"X",ASISTENCIA!#REF!&lt;&gt;"L",ASISTENCIA!#REF!&lt;&gt;"J",ASISTENCIA!#REF!&lt;&gt;"F"),SUMIF($F$13:$J$13,BB$13,$F20:$J20),"")</f>
        <v>#REF!</v>
      </c>
      <c r="BC20" s="103" t="e">
        <f>IF(AND(LEN($D20)&gt;0,SUMIF($F$13:$J$13,BC$13,$F20:$J20)&gt;0,ASISTENCIA!#REF!&lt;&gt;"X",ASISTENCIA!#REF!&lt;&gt;"L",ASISTENCIA!#REF!&lt;&gt;"J",ASISTENCIA!#REF!&lt;&gt;"F"),SUMIF($F$13:$J$13,BC$13,$F20:$J20),"")</f>
        <v>#REF!</v>
      </c>
      <c r="BD20" s="103" t="e">
        <f>IF(AND(LEN($D20)&gt;0,SUMIF($F$13:$J$13,BD$13,$F20:$J20)&gt;0,ASISTENCIA!#REF!&lt;&gt;"X",ASISTENCIA!#REF!&lt;&gt;"L",ASISTENCIA!#REF!&lt;&gt;"J",ASISTENCIA!#REF!&lt;&gt;"F"),SUMIF($F$13:$J$13,BD$13,$F20:$J20),"")</f>
        <v>#REF!</v>
      </c>
      <c r="BE20" s="103" t="e">
        <f>IF(AND(LEN($D20)&gt;0,SUMIF($F$13:$J$13,BE$13,$F20:$J20)&gt;0,ASISTENCIA!#REF!&lt;&gt;"X",ASISTENCIA!#REF!&lt;&gt;"L",ASISTENCIA!#REF!&lt;&gt;"J",ASISTENCIA!#REF!&lt;&gt;"F"),SUMIF($F$13:$J$13,BE$13,$F20:$J20),"")</f>
        <v>#REF!</v>
      </c>
      <c r="BF20" s="103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03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03" t="e">
        <f>IF(AND(LEN($D20)&gt;0,SUMIF($F$13:$J$13,BH$13,$F20:$J20)&gt;0,ASISTENCIA!#REF!&lt;&gt;"X",ASISTENCIA!#REF!&lt;&gt;"L",ASISTENCIA!#REF!&lt;&gt;"J",ASISTENCIA!#REF!&lt;&gt;"F"),SUMIF($F$13:$J$13,BH$13,$F20:$J20),"")</f>
        <v>#REF!</v>
      </c>
      <c r="BI20" s="103" t="e">
        <f>IF(AND(LEN($D20)&gt;0,SUMIF($F$13:$J$13,BI$13,$F20:$J20)&gt;0,ASISTENCIA!#REF!&lt;&gt;"X",ASISTENCIA!#REF!&lt;&gt;"L",ASISTENCIA!#REF!&lt;&gt;"J",ASISTENCIA!#REF!&lt;&gt;"F"),SUMIF($F$13:$J$13,BI$13,$F20:$J20),"")</f>
        <v>#REF!</v>
      </c>
      <c r="BJ20" s="103" t="e">
        <f>IF(AND(LEN($D20)&gt;0,SUMIF($F$13:$J$13,BJ$13,$F20:$J20)&gt;0,ASISTENCIA!#REF!&lt;&gt;"X",ASISTENCIA!#REF!&lt;&gt;"L",ASISTENCIA!#REF!&lt;&gt;"J",ASISTENCIA!#REF!&lt;&gt;"F"),SUMIF($F$13:$J$13,BJ$13,$F20:$J20),"")</f>
        <v>#REF!</v>
      </c>
      <c r="BK20" s="103" t="e">
        <f>IF(AND(LEN($D20)&gt;0,SUMIF($F$13:$J$13,BK$13,$F20:$J20)&gt;0,ASISTENCIA!#REF!&lt;&gt;"X",ASISTENCIA!#REF!&lt;&gt;"L",ASISTENCIA!#REF!&lt;&gt;"J",ASISTENCIA!#REF!&lt;&gt;"F"),SUMIF($F$13:$J$13,BK$13,$F20:$J20),"")</f>
        <v>#REF!</v>
      </c>
      <c r="BL20" s="103" t="e">
        <f>IF(AND(LEN($D20)&gt;0,SUMIF($F$13:$J$13,BL$13,$F20:$J20)&gt;0,ASISTENCIA!#REF!&lt;&gt;"X",ASISTENCIA!#REF!&lt;&gt;"L",ASISTENCIA!#REF!&lt;&gt;"J",ASISTENCIA!#REF!&lt;&gt;"F"),SUMIF($F$13:$J$13,BL$13,$F20:$J20),"")</f>
        <v>#REF!</v>
      </c>
      <c r="BM20" s="103" t="e">
        <f>IF(AND(LEN($D20)&gt;0,SUMIF($F$13:$J$13,BM$13,$F20:$J20)&gt;0,ASISTENCIA!#REF!&lt;&gt;"X",ASISTENCIA!#REF!&lt;&gt;"L",ASISTENCIA!#REF!&lt;&gt;"J",ASISTENCIA!#REF!&lt;&gt;"F"),SUMIF($F$13:$J$13,BM$13,$F20:$J20),"")</f>
        <v>#REF!</v>
      </c>
      <c r="BN20" s="103" t="e">
        <f>IF(AND(LEN($D20)&gt;0,SUMIF($F$13:$J$13,BN$13,$F20:$J20)&gt;0,ASISTENCIA!#REF!&lt;&gt;"X",ASISTENCIA!#REF!&lt;&gt;"L",ASISTENCIA!#REF!&lt;&gt;"J",ASISTENCIA!#REF!&lt;&gt;"F"),SUMIF($F$13:$J$13,BN$13,$F20:$J20),"")</f>
        <v>#REF!</v>
      </c>
      <c r="BO20" s="103" t="e">
        <f>IF(AND(LEN($D20)&gt;0,SUMIF($F$13:$J$13,BO$13,$F20:$J20)&gt;0,ASISTENCIA!#REF!&lt;&gt;"X",ASISTENCIA!#REF!&lt;&gt;"L",ASISTENCIA!#REF!&lt;&gt;"J",ASISTENCIA!#REF!&lt;&gt;"F"),SUMIF($F$13:$J$13,BO$13,$F20:$J20),"")</f>
        <v>#REF!</v>
      </c>
      <c r="BP20" s="103" t="e">
        <f>IF(AND(LEN($D20)&gt;0,SUMIF($F$13:$J$13,BP$13,$F20:$J20)&gt;0,ASISTENCIA!#REF!&lt;&gt;"X",ASISTENCIA!#REF!&lt;&gt;"L",ASISTENCIA!#REF!&lt;&gt;"J",ASISTENCIA!#REF!&lt;&gt;"F"),SUMIF($F$13:$J$13,BP$13,$F20:$J20),"")</f>
        <v>#REF!</v>
      </c>
      <c r="BQ20" s="103" t="e">
        <f>IF(AND(LEN($D20)&gt;0,SUMIF($F$13:$J$13,BQ$13,$F20:$J20)&gt;0,ASISTENCIA!#REF!&lt;&gt;"X",ASISTENCIA!#REF!&lt;&gt;"L",ASISTENCIA!#REF!&lt;&gt;"J",ASISTENCIA!#REF!&lt;&gt;"F"),SUMIF($F$13:$J$13,BQ$13,$F20:$J20),"")</f>
        <v>#REF!</v>
      </c>
      <c r="BR20" s="103" t="e">
        <f>IF(AND(LEN($D20)&gt;0,SUMIF($F$13:$J$13,BR$13,$F20:$J20)&gt;0,ASISTENCIA!#REF!&lt;&gt;"X",ASISTENCIA!#REF!&lt;&gt;"L",ASISTENCIA!#REF!&lt;&gt;"J",ASISTENCIA!#REF!&lt;&gt;"F"),SUMIF($F$13:$J$13,BR$13,$F20:$J20),"")</f>
        <v>#REF!</v>
      </c>
      <c r="BS20" s="103" t="e">
        <f>IF(AND(LEN($D20)&gt;0,SUMIF($F$13:$J$13,BS$13,$F20:$J20)&gt;0,ASISTENCIA!#REF!&lt;&gt;"X",ASISTENCIA!#REF!&lt;&gt;"L",ASISTENCIA!#REF!&lt;&gt;"J",ASISTENCIA!#REF!&lt;&gt;"F"),SUMIF($F$13:$J$13,BS$13,$F20:$J20),"")</f>
        <v>#REF!</v>
      </c>
      <c r="BT20" s="103" t="e">
        <f>IF(AND(LEN($D20)&gt;0,SUMIF($F$13:$J$13,BT$13,$F20:$J20)&gt;0,ASISTENCIA!#REF!&lt;&gt;"X",ASISTENCIA!#REF!&lt;&gt;"L",ASISTENCIA!#REF!&lt;&gt;"J",ASISTENCIA!#REF!&lt;&gt;"F"),SUMIF($F$13:$J$13,BT$13,$F20:$J20),"")</f>
        <v>#REF!</v>
      </c>
      <c r="BU20" s="103" t="e">
        <f>IF(AND(LEN($D20)&gt;0,SUMIF($F$13:$J$13,BU$13,$F20:$J20)&gt;0,ASISTENCIA!#REF!&lt;&gt;"X",ASISTENCIA!#REF!&lt;&gt;"L",ASISTENCIA!#REF!&lt;&gt;"J",ASISTENCIA!#REF!&lt;&gt;"F"),SUMIF($F$13:$J$13,BU$13,$F20:$J20),"")</f>
        <v>#REF!</v>
      </c>
      <c r="BV20" s="103" t="e">
        <f>IF(AND(LEN($D20)&gt;0,SUMIF($F$13:$J$13,BV$13,$F20:$J20)&gt;0,ASISTENCIA!#REF!&lt;&gt;"X",ASISTENCIA!#REF!&lt;&gt;"L",ASISTENCIA!#REF!&lt;&gt;"J",ASISTENCIA!#REF!&lt;&gt;"F"),SUMIF($F$13:$J$13,BV$13,$F20:$J20),"")</f>
        <v>#REF!</v>
      </c>
      <c r="BW20" s="103" t="e">
        <f>IF(AND(LEN($D20)&gt;0,SUMIF($F$13:$J$13,BW$13,$F20:$J20)&gt;0,ASISTENCIA!#REF!&lt;&gt;"X",ASISTENCIA!#REF!&lt;&gt;"L",ASISTENCIA!#REF!&lt;&gt;"J",ASISTENCIA!#REF!&lt;&gt;"F"),SUMIF($F$13:$J$13,BW$13,$F20:$J20),"")</f>
        <v>#REF!</v>
      </c>
      <c r="BX20" s="103" t="e">
        <f>IF(AND(LEN($D20)&gt;0,SUMIF($F$13:$J$13,BX$13,$F20:$J20)&gt;0,ASISTENCIA!#REF!&lt;&gt;"X",ASISTENCIA!#REF!&lt;&gt;"L",ASISTENCIA!#REF!&lt;&gt;"J",ASISTENCIA!#REF!&lt;&gt;"F"),SUMIF($F$13:$J$13,BX$13,$F20:$J20),"")</f>
        <v>#REF!</v>
      </c>
      <c r="BY20" s="103" t="e">
        <f>IF(AND(LEN($D20)&gt;0,SUMIF($F$13:$J$13,BY$13,$F20:$J20)&gt;0,ASISTENCIA!#REF!&lt;&gt;"X",ASISTENCIA!#REF!&lt;&gt;"L",ASISTENCIA!#REF!&lt;&gt;"J",ASISTENCIA!#REF!&lt;&gt;"F"),SUMIF($F$13:$J$13,BY$13,$F20:$J20),"")</f>
        <v>#REF!</v>
      </c>
      <c r="BZ20" s="103" t="e">
        <f>IF(AND(LEN($D20)&gt;0,SUMIF($F$13:$J$13,BZ$13,$F20:$J20)&gt;0,ASISTENCIA!#REF!&lt;&gt;"X",ASISTENCIA!#REF!&lt;&gt;"L",ASISTENCIA!#REF!&lt;&gt;"J",ASISTENCIA!#REF!&lt;&gt;"F"),SUMIF($F$13:$J$13,BZ$13,$F20:$J20),"")</f>
        <v>#REF!</v>
      </c>
      <c r="CA20" s="103" t="e">
        <f>IF(AND(LEN($D20)&gt;0,SUMIF($F$13:$J$13,CA$13,$F20:$J20)&gt;0,ASISTENCIA!#REF!&lt;&gt;"X",ASISTENCIA!#REF!&lt;&gt;"L",ASISTENCIA!#REF!&lt;&gt;"J",ASISTENCIA!#REF!&lt;&gt;"F"),SUMIF($F$13:$J$13,CA$13,$F20:$J20),"")</f>
        <v>#REF!</v>
      </c>
      <c r="CB20" s="103" t="e">
        <f>IF(AND(LEN($D20)&gt;0,SUMIF($F$13:$J$13,CB$13,$F20:$J20)&gt;0,ASISTENCIA!#REF!&lt;&gt;"X",ASISTENCIA!#REF!&lt;&gt;"L",ASISTENCIA!#REF!&lt;&gt;"J",ASISTENCIA!#REF!&lt;&gt;"F"),SUMIF($F$13:$J$13,CB$13,$F20:$J20),"")</f>
        <v>#REF!</v>
      </c>
      <c r="CC20" s="108" t="e">
        <f t="shared" si="4"/>
        <v>#REF!</v>
      </c>
      <c r="CD20" s="107"/>
    </row>
    <row r="21" spans="1:82" s="7" customFormat="1" ht="15" x14ac:dyDescent="0.25">
      <c r="A21" s="18" t="e">
        <f t="shared" si="5"/>
        <v>#REF!</v>
      </c>
      <c r="B21" s="14" t="e">
        <f>IF(LEN(C21)&gt;0,VLOOKUP($O$4,DATA!$A$1:$S$1,2,FALSE),"")</f>
        <v>#REF!</v>
      </c>
      <c r="C21" s="15" t="e">
        <f t="shared" si="2"/>
        <v>#REF!</v>
      </c>
      <c r="D21" s="21" t="e">
        <f>IF(LEN(ASISTENCIA!#REF!)&gt;0,ASISTENCIA!#REF!,"")</f>
        <v>#REF!</v>
      </c>
      <c r="E21" s="110" t="e">
        <f>IF(LEN(D21)&gt;0,ASISTENCIA!#REF!,"")</f>
        <v>#REF!</v>
      </c>
      <c r="F21" s="26"/>
      <c r="G21" s="26"/>
      <c r="H21" s="26"/>
      <c r="I21" s="26"/>
      <c r="J21" s="26"/>
      <c r="K21" s="103" t="str">
        <f t="shared" si="0"/>
        <v/>
      </c>
      <c r="L21" s="6"/>
      <c r="M21" s="5"/>
      <c r="N21" s="103" t="e">
        <f t="shared" si="6"/>
        <v>#REF!</v>
      </c>
      <c r="O21" s="28" t="e">
        <f>IF(AND(LEN($D21)&gt;0,SUMIF($F$13:$J$13,O$13,$F21:$J21)&gt;0,ASISTENCIA!#REF!&lt;&gt;"X",ASISTENCIA!#REF!&lt;&gt;"L",ASISTENCIA!#REF!&lt;&gt;"J",ASISTENCIA!#REF!&lt;&gt;"V",ASISTENCIA!#REF!&lt;&gt;"F",ASISTENCIA!#REF!&lt;&gt;""),SUMIF($F$13:$J$13,O$13,$F21:$J21),"")</f>
        <v>#REF!</v>
      </c>
      <c r="P21" s="28" t="e">
        <f>IF(AND(LEN($D21)&gt;0,SUMIF($F$13:$J$13,P$13,$F21:$J21)&gt;0,ASISTENCIA!#REF!&lt;&gt;"X",ASISTENCIA!#REF!&lt;&gt;"L",ASISTENCIA!#REF!&lt;&gt;"J",ASISTENCIA!#REF!&lt;&gt;"V",ASISTENCIA!#REF!&lt;&gt;"F",ASISTENCIA!#REF!&lt;&gt;""),SUMIF($F$13:$J$13,P$13,$F21:$J21),"")</f>
        <v>#REF!</v>
      </c>
      <c r="Q21" s="28" t="e">
        <f>IF(AND(LEN($D21)&gt;0,SUMIF($F$13:$J$13,Q$13,$F21:$J21)&gt;0,ASISTENCIA!#REF!&lt;&gt;"X",ASISTENCIA!#REF!&lt;&gt;"L",ASISTENCIA!#REF!&lt;&gt;"J",ASISTENCIA!#REF!&lt;&gt;"V",ASISTENCIA!#REF!&lt;&gt;"F",ASISTENCIA!#REF!&lt;&gt;""),SUMIF($F$13:$J$13,Q$13,$F21:$J21),"")</f>
        <v>#REF!</v>
      </c>
      <c r="R21" s="28" t="e">
        <f>IF(AND(LEN($D21)&gt;0,SUMIF($F$13:$J$13,R$13,$F21:$J21)&gt;0,ASISTENCIA!#REF!&lt;&gt;"X",ASISTENCIA!#REF!&lt;&gt;"L",ASISTENCIA!#REF!&lt;&gt;"J",ASISTENCIA!#REF!&lt;&gt;"V",ASISTENCIA!#REF!&lt;&gt;"F",ASISTENCIA!#REF!&lt;&gt;""),SUMIF($F$13:$J$13,R$13,$F21:$J21),"")</f>
        <v>#REF!</v>
      </c>
      <c r="S21" s="28" t="e">
        <f>IF(AND(LEN($D21)&gt;0,SUMIF($F$13:$J$13,S$13,$F21:$J21)&gt;0,ASISTENCIA!#REF!&lt;&gt;"X",ASISTENCIA!#REF!&lt;&gt;"L",ASISTENCIA!#REF!&lt;&gt;"J",ASISTENCIA!#REF!&lt;&gt;"V",ASISTENCIA!#REF!&lt;&gt;"F",ASISTENCIA!#REF!&lt;&gt;""),SUMIF($F$13:$J$13,S$13,$F21:$J21),"")</f>
        <v>#REF!</v>
      </c>
      <c r="T21" s="28" t="e">
        <f>IF(AND(LEN($D21)&gt;0,SUMIF($F$13:$J$13,T$13,$F21:$J21)&gt;0,ASISTENCIA!#REF!&lt;&gt;"X",ASISTENCIA!#REF!&lt;&gt;"L",ASISTENCIA!#REF!&lt;&gt;"J",ASISTENCIA!#REF!&lt;&gt;"V",ASISTENCIA!#REF!&lt;&gt;"F",ASISTENCIA!#REF!&lt;&gt;""),SUMIF($F$13:$J$13,T$13,$F21:$J21),"")</f>
        <v>#REF!</v>
      </c>
      <c r="U21" s="28" t="e">
        <f>IF(AND(LEN($D21)&gt;0,SUMIF($F$13:$J$13,U$13,$F21:$J21)&gt;0,ASISTENCIA!#REF!&lt;&gt;"X",ASISTENCIA!#REF!&lt;&gt;"L",ASISTENCIA!#REF!&lt;&gt;"J",ASISTENCIA!#REF!&lt;&gt;"V",ASISTENCIA!#REF!&lt;&gt;"F",ASISTENCIA!#REF!&lt;&gt;""),SUMIF($F$13:$J$13,U$13,$F21:$J21),"")</f>
        <v>#REF!</v>
      </c>
      <c r="V21" s="28" t="e">
        <f>IF(AND(LEN($D21)&gt;0,SUMIF($F$13:$J$13,V$13,$F21:$J21)&gt;0,ASISTENCIA!#REF!&lt;&gt;"X",ASISTENCIA!#REF!&lt;&gt;"L",ASISTENCIA!#REF!&lt;&gt;"J",ASISTENCIA!#REF!&lt;&gt;"V",ASISTENCIA!#REF!&lt;&gt;"F",ASISTENCIA!#REF!&lt;&gt;""),SUMIF($F$13:$J$13,V$13,$F21:$J21),"")</f>
        <v>#REF!</v>
      </c>
      <c r="W21" s="28" t="e">
        <f>IF(AND(LEN($D21)&gt;0,SUMIF($F$13:$J$13,W$13,$F21:$J21)&gt;0,ASISTENCIA!#REF!&lt;&gt;"X",ASISTENCIA!#REF!&lt;&gt;"L",ASISTENCIA!#REF!&lt;&gt;"J",ASISTENCIA!#REF!&lt;&gt;"V",ASISTENCIA!#REF!&lt;&gt;"F",ASISTENCIA!#REF!&lt;&gt;""),SUMIF($F$13:$J$13,W$13,$F21:$J21),"")</f>
        <v>#REF!</v>
      </c>
      <c r="X21" s="28" t="e">
        <f>IF(AND(LEN($D21)&gt;0,SUMIF($F$13:$J$13,X$13,$F21:$J21)&gt;0,ASISTENCIA!#REF!&lt;&gt;"X",ASISTENCIA!#REF!&lt;&gt;"L",ASISTENCIA!#REF!&lt;&gt;"J",ASISTENCIA!#REF!&lt;&gt;"V",ASISTENCIA!#REF!&lt;&gt;"F",ASISTENCIA!#REF!&lt;&gt;""),SUMIF($F$13:$J$13,X$13,$F21:$J21),"")</f>
        <v>#REF!</v>
      </c>
      <c r="Y21" s="28" t="e">
        <f>IF(AND(LEN($D21)&gt;0,SUMIF($F$13:$J$13,Y$13,$F21:$J21)&gt;0,ASISTENCIA!#REF!&lt;&gt;"X",ASISTENCIA!#REF!&lt;&gt;"L",ASISTENCIA!#REF!&lt;&gt;"J",ASISTENCIA!#REF!&lt;&gt;"V",ASISTENCIA!#REF!&lt;&gt;"F",ASISTENCIA!#REF!&lt;&gt;""),SUMIF($F$13:$J$13,Y$13,$F21:$J21),"")</f>
        <v>#REF!</v>
      </c>
      <c r="Z21" s="28" t="e">
        <f>IF(AND(LEN($D21)&gt;0,SUMIF($F$13:$J$13,Z$13,$F21:$J21)&gt;0,ASISTENCIA!#REF!&lt;&gt;"X",ASISTENCIA!#REF!&lt;&gt;"L",ASISTENCIA!#REF!&lt;&gt;"J",ASISTENCIA!#REF!&lt;&gt;"V",ASISTENCIA!#REF!&lt;&gt;"F",ASISTENCIA!#REF!&lt;&gt;""),SUMIF($F$13:$J$13,Z$13,$F21:$J21),"")</f>
        <v>#REF!</v>
      </c>
      <c r="AA21" s="28" t="e">
        <f>IF(AND(LEN($D21)&gt;0,SUMIF($F$13:$J$13,AA$13,$F21:$J21)&gt;0,ASISTENCIA!#REF!&lt;&gt;"X",ASISTENCIA!#REF!&lt;&gt;"L",ASISTENCIA!#REF!&lt;&gt;"J",ASISTENCIA!#REF!&lt;&gt;"V",ASISTENCIA!#REF!&lt;&gt;"F",ASISTENCIA!#REF!&lt;&gt;""),SUMIF($F$13:$J$13,AA$13,$F21:$J21),"")</f>
        <v>#REF!</v>
      </c>
      <c r="AB21" s="28" t="e">
        <f>IF(AND(LEN($D21)&gt;0,SUMIF($F$13:$J$13,AB$13,$F21:$J21)&gt;0,ASISTENCIA!#REF!&lt;&gt;"X",ASISTENCIA!#REF!&lt;&gt;"L",ASISTENCIA!#REF!&lt;&gt;"J",ASISTENCIA!#REF!&lt;&gt;"V",ASISTENCIA!#REF!&lt;&gt;"F",ASISTENCIA!#REF!&lt;&gt;""),SUMIF($F$13:$J$13,AB$13,$F21:$J21),"")</f>
        <v>#REF!</v>
      </c>
      <c r="AC21" s="28" t="e">
        <f>IF(AND(LEN($D21)&gt;0,SUMIF($F$13:$J$13,AC$13,$F21:$J21)&gt;0,ASISTENCIA!#REF!&lt;&gt;"X",ASISTENCIA!#REF!&lt;&gt;"L",ASISTENCIA!#REF!&lt;&gt;"J",ASISTENCIA!#REF!&lt;&gt;"V",ASISTENCIA!#REF!&lt;&gt;"F",ASISTENCIA!#REF!&lt;&gt;""),SUMIF($F$13:$J$13,AC$13,$F21:$J21),"")</f>
        <v>#REF!</v>
      </c>
      <c r="AD21" s="28" t="e">
        <f>IF(AND(LEN($D21)&gt;0,SUMIF($F$13:$J$13,AD$13,$F21:$J21)&gt;0,ASISTENCIA!#REF!&lt;&gt;"X",ASISTENCIA!#REF!&lt;&gt;"L",ASISTENCIA!#REF!&lt;&gt;"J",ASISTENCIA!#REF!&lt;&gt;"V",ASISTENCIA!#REF!&lt;&gt;"F",ASISTENCIA!#REF!&lt;&gt;""),SUMIF($F$13:$J$13,AD$13,$F21:$J21),"")</f>
        <v>#REF!</v>
      </c>
      <c r="AE21" s="28" t="e">
        <f>IF(AND(LEN($D21)&gt;0,SUMIF($F$13:$J$13,AE$13,$F21:$J21)&gt;0,ASISTENCIA!#REF!&lt;&gt;"X",ASISTENCIA!#REF!&lt;&gt;"L",ASISTENCIA!#REF!&lt;&gt;"J",ASISTENCIA!#REF!&lt;&gt;"V",ASISTENCIA!#REF!&lt;&gt;"F",ASISTENCIA!#REF!&lt;&gt;""),SUMIF($F$13:$J$13,AE$13,$F21:$J21),"")</f>
        <v>#REF!</v>
      </c>
      <c r="AF21" s="28" t="e">
        <f>IF(AND(LEN($D21)&gt;0,SUMIF($F$13:$J$13,AF$13,$F21:$J21)&gt;0,ASISTENCIA!#REF!&lt;&gt;"X",ASISTENCIA!#REF!&lt;&gt;"L",ASISTENCIA!#REF!&lt;&gt;"J",ASISTENCIA!#REF!&lt;&gt;"V",ASISTENCIA!#REF!&lt;&gt;"F",ASISTENCIA!#REF!&lt;&gt;""),SUMIF($F$13:$J$13,AF$13,$F21:$J21),"")</f>
        <v>#REF!</v>
      </c>
      <c r="AG21" s="28" t="e">
        <f>IF(AND(LEN($D21)&gt;0,SUMIF($F$13:$J$13,AG$13,$F21:$J21)&gt;0,ASISTENCIA!#REF!&lt;&gt;"X",ASISTENCIA!#REF!&lt;&gt;"L",ASISTENCIA!#REF!&lt;&gt;"J",ASISTENCIA!#REF!&lt;&gt;"V",ASISTENCIA!#REF!&lt;&gt;"F",ASISTENCIA!#REF!&lt;&gt;""),SUMIF($F$13:$J$13,AG$13,$F21:$J21),"")</f>
        <v>#REF!</v>
      </c>
      <c r="AH21" s="28" t="e">
        <f>IF(AND(LEN($D21)&gt;0,SUMIF($F$13:$J$13,AH$13,$F21:$J21)&gt;0,ASISTENCIA!#REF!&lt;&gt;"X",ASISTENCIA!#REF!&lt;&gt;"L",ASISTENCIA!#REF!&lt;&gt;"J",ASISTENCIA!#REF!&lt;&gt;"V",ASISTENCIA!#REF!&lt;&gt;"F",ASISTENCIA!#REF!&lt;&gt;""),SUMIF($F$13:$J$13,AH$13,$F21:$J21),"")</f>
        <v>#REF!</v>
      </c>
      <c r="AI21" s="28" t="e">
        <f>IF(AND(LEN($D21)&gt;0,SUMIF($F$13:$J$13,AI$13,$F21:$J21)&gt;0,ASISTENCIA!#REF!&lt;&gt;"X",ASISTENCIA!#REF!&lt;&gt;"L",ASISTENCIA!#REF!&lt;&gt;"J",ASISTENCIA!#REF!&lt;&gt;"V",ASISTENCIA!#REF!&lt;&gt;"F",ASISTENCIA!#REF!&lt;&gt;""),SUMIF($F$13:$J$13,AI$13,$F21:$J21),"")</f>
        <v>#REF!</v>
      </c>
      <c r="AJ21" s="28" t="e">
        <f>IF(AND(LEN($D21)&gt;0,SUMIF($F$13:$J$13,AJ$13,$F21:$J21)&gt;0,ASISTENCIA!#REF!&lt;&gt;"X",ASISTENCIA!#REF!&lt;&gt;"L",ASISTENCIA!#REF!&lt;&gt;"J",ASISTENCIA!#REF!&lt;&gt;"V",ASISTENCIA!#REF!&lt;&gt;"F",ASISTENCIA!#REF!&lt;&gt;""),SUMIF($F$13:$J$13,AJ$13,$F21:$J21),"")</f>
        <v>#REF!</v>
      </c>
      <c r="AK21" s="28" t="e">
        <f>IF(AND(LEN($D21)&gt;0,SUMIF($F$13:$J$13,AK$13,$F21:$J21)&gt;0,ASISTENCIA!#REF!&lt;&gt;"X",ASISTENCIA!#REF!&lt;&gt;"L",ASISTENCIA!#REF!&lt;&gt;"J",ASISTENCIA!#REF!&lt;&gt;"V",ASISTENCIA!#REF!&lt;&gt;"F",ASISTENCIA!#REF!&lt;&gt;""),SUMIF($F$13:$J$13,AK$13,$F21:$J21),"")</f>
        <v>#REF!</v>
      </c>
      <c r="AL21" s="28" t="e">
        <f>IF(AND(LEN($D21)&gt;0,SUMIF($F$13:$J$13,AL$13,$F21:$J21)&gt;0,ASISTENCIA!#REF!&lt;&gt;"X",ASISTENCIA!#REF!&lt;&gt;"L",ASISTENCIA!#REF!&lt;&gt;"J",ASISTENCIA!#REF!&lt;&gt;"V",ASISTENCIA!#REF!&lt;&gt;"F",ASISTENCIA!#REF!&lt;&gt;""),SUMIF($F$13:$J$13,AL$13,$F21:$J21),"")</f>
        <v>#REF!</v>
      </c>
      <c r="AM21" s="28" t="e">
        <f>IF(AND(LEN($D21)&gt;0,SUMIF($F$13:$J$13,AM$13,$F21:$J21)&gt;0,ASISTENCIA!#REF!&lt;&gt;"X",ASISTENCIA!#REF!&lt;&gt;"L",ASISTENCIA!#REF!&lt;&gt;"J",ASISTENCIA!#REF!&lt;&gt;"V",ASISTENCIA!#REF!&lt;&gt;"F",ASISTENCIA!#REF!&lt;&gt;""),SUMIF($F$13:$J$13,AM$13,$F21:$J21),"")</f>
        <v>#REF!</v>
      </c>
      <c r="AN21" s="28" t="e">
        <f>IF(AND(LEN($D21)&gt;0,SUMIF($F$13:$J$13,AN$13,$F21:$J21)&gt;0,ASISTENCIA!#REF!&lt;&gt;"X",ASISTENCIA!#REF!&lt;&gt;"L",ASISTENCIA!#REF!&lt;&gt;"J",ASISTENCIA!#REF!&lt;&gt;"V",ASISTENCIA!#REF!&lt;&gt;"F",ASISTENCIA!#REF!&lt;&gt;""),SUMIF($F$13:$J$13,AN$13,$F21:$J21),"")</f>
        <v>#REF!</v>
      </c>
      <c r="AO21" s="28" t="e">
        <f>IF(AND(LEN($D21)&gt;0,SUMIF($F$13:$J$13,AO$13,$F21:$J21)&gt;0,ASISTENCIA!#REF!&lt;&gt;"X",ASISTENCIA!#REF!&lt;&gt;"L",ASISTENCIA!#REF!&lt;&gt;"J",ASISTENCIA!#REF!&lt;&gt;"V",ASISTENCIA!#REF!&lt;&gt;"F",ASISTENCIA!#REF!&lt;&gt;""),SUMIF($F$13:$J$13,AO$13,$F21:$J21),"")</f>
        <v>#REF!</v>
      </c>
      <c r="AP21" s="28" t="e">
        <f>IF(AND(LEN($D21)&gt;0,SUMIF($F$13:$J$13,AP$13,$F21:$J21)&gt;0,ASISTENCIA!#REF!&lt;&gt;"X",ASISTENCIA!#REF!&lt;&gt;"L",ASISTENCIA!#REF!&lt;&gt;"J",ASISTENCIA!#REF!&lt;&gt;"V",ASISTENCIA!#REF!&lt;&gt;"F",ASISTENCIA!#REF!&lt;&gt;""),SUMIF($F$13:$J$13,AP$13,$F21:$J21),"")</f>
        <v>#REF!</v>
      </c>
      <c r="AQ21" s="28" t="e">
        <f>IF(AND(LEN($D21)&gt;0,SUMIF($F$13:$J$13,AQ$13,$F21:$J21)&gt;0,ASISTENCIA!#REF!&lt;&gt;"X",ASISTENCIA!#REF!&lt;&gt;"L",ASISTENCIA!#REF!&lt;&gt;"J",ASISTENCIA!#REF!&lt;&gt;"V",ASISTENCIA!#REF!&lt;&gt;"F",ASISTENCIA!#REF!&lt;&gt;""),SUMIF($F$13:$J$13,AQ$13,$F21:$J21),"")</f>
        <v>#REF!</v>
      </c>
      <c r="AR21" s="28" t="e">
        <f>IF(AND(LEN($D21)&gt;0,SUMIF($F$13:$J$13,AR$13,$F21:$J21)&gt;0,ASISTENCIA!#REF!&lt;&gt;"X",ASISTENCIA!#REF!&lt;&gt;"L",ASISTENCIA!#REF!&lt;&gt;"J",ASISTENCIA!#REF!&lt;&gt;"V",ASISTENCIA!#REF!&lt;&gt;"F",ASISTENCIA!#REF!&lt;&gt;""),SUMIF($F$13:$J$13,AR$13,$F21:$J21),"")</f>
        <v>#REF!</v>
      </c>
      <c r="AS21" s="28" t="e">
        <f>IF(AND(LEN($D21)&gt;0,SUMIF($F$13:$J$13,AS$13,$F21:$J21)&gt;0,ASISTENCIA!#REF!&lt;&gt;"X",ASISTENCIA!#REF!&lt;&gt;"L",ASISTENCIA!#REF!&lt;&gt;"J",ASISTENCIA!#REF!&lt;&gt;"V",ASISTENCIA!#REF!&lt;&gt;"F",ASISTENCIA!#REF!&lt;&gt;""),SUMIF($F$13:$J$13,AS$13,$F21:$J21),"")</f>
        <v>#REF!</v>
      </c>
      <c r="AT21" s="108" t="e">
        <f t="shared" si="3"/>
        <v>#REF!</v>
      </c>
      <c r="AW21" s="107"/>
      <c r="AX21" s="103" t="e">
        <f>IF(AND(LEN($D21)&gt;0,SUMIF($F$13:$J$13,AX$13,$F21:$J21)&gt;0,ASISTENCIA!#REF!&lt;&gt;"X",ASISTENCIA!#REF!&lt;&gt;"L",ASISTENCIA!#REF!&lt;&gt;"J",ASISTENCIA!#REF!&lt;&gt;"F"),SUMIF($F$13:$J$13,AX$13,$F21:$J21),"")</f>
        <v>#REF!</v>
      </c>
      <c r="AY21" s="103" t="e">
        <f>IF(AND(LEN($D21)&gt;0,SUMIF($F$13:$J$13,AY$13,$F21:$J21)&gt;0,ASISTENCIA!#REF!&lt;&gt;"X",ASISTENCIA!#REF!&lt;&gt;"L",ASISTENCIA!#REF!&lt;&gt;"J",ASISTENCIA!#REF!&lt;&gt;"F"),SUMIF($F$13:$J$13,AY$13,$F21:$J21),"")</f>
        <v>#REF!</v>
      </c>
      <c r="AZ21" s="103" t="e">
        <f>IF(AND(LEN($D21)&gt;0,SUMIF($F$13:$J$13,AZ$13,$F21:$J21)&gt;0,ASISTENCIA!#REF!&lt;&gt;"X",ASISTENCIA!#REF!&lt;&gt;"L",ASISTENCIA!#REF!&lt;&gt;"J",ASISTENCIA!#REF!&lt;&gt;"F"),SUMIF($F$13:$J$13,AZ$13,$F21:$J21),"")</f>
        <v>#REF!</v>
      </c>
      <c r="BA21" s="103" t="e">
        <f>IF(AND(LEN($D21)&gt;0,SUMIF($F$13:$J$13,BA$13,$F21:$J21)&gt;0,ASISTENCIA!#REF!&lt;&gt;"X",ASISTENCIA!#REF!&lt;&gt;"L",ASISTENCIA!#REF!&lt;&gt;"J",ASISTENCIA!#REF!&lt;&gt;"F"),SUMIF($F$13:$J$13,BA$13,$F21:$J21),"")</f>
        <v>#REF!</v>
      </c>
      <c r="BB21" s="103" t="e">
        <f>IF(AND(LEN($D21)&gt;0,SUMIF($F$13:$J$13,BB$13,$F21:$J21)&gt;0,ASISTENCIA!#REF!&lt;&gt;"X",ASISTENCIA!#REF!&lt;&gt;"L",ASISTENCIA!#REF!&lt;&gt;"J",ASISTENCIA!#REF!&lt;&gt;"F"),SUMIF($F$13:$J$13,BB$13,$F21:$J21),"")</f>
        <v>#REF!</v>
      </c>
      <c r="BC21" s="103" t="e">
        <f>IF(AND(LEN($D21)&gt;0,SUMIF($F$13:$J$13,BC$13,$F21:$J21)&gt;0,ASISTENCIA!#REF!&lt;&gt;"X",ASISTENCIA!#REF!&lt;&gt;"L",ASISTENCIA!#REF!&lt;&gt;"J",ASISTENCIA!#REF!&lt;&gt;"F"),SUMIF($F$13:$J$13,BC$13,$F21:$J21),"")</f>
        <v>#REF!</v>
      </c>
      <c r="BD21" s="103" t="e">
        <f>IF(AND(LEN($D21)&gt;0,SUMIF($F$13:$J$13,BD$13,$F21:$J21)&gt;0,ASISTENCIA!#REF!&lt;&gt;"X",ASISTENCIA!#REF!&lt;&gt;"L",ASISTENCIA!#REF!&lt;&gt;"J",ASISTENCIA!#REF!&lt;&gt;"F"),SUMIF($F$13:$J$13,BD$13,$F21:$J21),"")</f>
        <v>#REF!</v>
      </c>
      <c r="BE21" s="103" t="e">
        <f>IF(AND(LEN($D21)&gt;0,SUMIF($F$13:$J$13,BE$13,$F21:$J21)&gt;0,ASISTENCIA!#REF!&lt;&gt;"X",ASISTENCIA!#REF!&lt;&gt;"L",ASISTENCIA!#REF!&lt;&gt;"J",ASISTENCIA!#REF!&lt;&gt;"F"),SUMIF($F$13:$J$13,BE$13,$F21:$J21),"")</f>
        <v>#REF!</v>
      </c>
      <c r="BF21" s="103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03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03" t="e">
        <f>IF(AND(LEN($D21)&gt;0,SUMIF($F$13:$J$13,BH$13,$F21:$J21)&gt;0,ASISTENCIA!#REF!&lt;&gt;"X",ASISTENCIA!#REF!&lt;&gt;"L",ASISTENCIA!#REF!&lt;&gt;"J",ASISTENCIA!#REF!&lt;&gt;"F"),SUMIF($F$13:$J$13,BH$13,$F21:$J21),"")</f>
        <v>#REF!</v>
      </c>
      <c r="BI21" s="103" t="e">
        <f>IF(AND(LEN($D21)&gt;0,SUMIF($F$13:$J$13,BI$13,$F21:$J21)&gt;0,ASISTENCIA!#REF!&lt;&gt;"X",ASISTENCIA!#REF!&lt;&gt;"L",ASISTENCIA!#REF!&lt;&gt;"J",ASISTENCIA!#REF!&lt;&gt;"F"),SUMIF($F$13:$J$13,BI$13,$F21:$J21),"")</f>
        <v>#REF!</v>
      </c>
      <c r="BJ21" s="103" t="e">
        <f>IF(AND(LEN($D21)&gt;0,SUMIF($F$13:$J$13,BJ$13,$F21:$J21)&gt;0,ASISTENCIA!#REF!&lt;&gt;"X",ASISTENCIA!#REF!&lt;&gt;"L",ASISTENCIA!#REF!&lt;&gt;"J",ASISTENCIA!#REF!&lt;&gt;"F"),SUMIF($F$13:$J$13,BJ$13,$F21:$J21),"")</f>
        <v>#REF!</v>
      </c>
      <c r="BK21" s="103" t="e">
        <f>IF(AND(LEN($D21)&gt;0,SUMIF($F$13:$J$13,BK$13,$F21:$J21)&gt;0,ASISTENCIA!#REF!&lt;&gt;"X",ASISTENCIA!#REF!&lt;&gt;"L",ASISTENCIA!#REF!&lt;&gt;"J",ASISTENCIA!#REF!&lt;&gt;"F"),SUMIF($F$13:$J$13,BK$13,$F21:$J21),"")</f>
        <v>#REF!</v>
      </c>
      <c r="BL21" s="103" t="e">
        <f>IF(AND(LEN($D21)&gt;0,SUMIF($F$13:$J$13,BL$13,$F21:$J21)&gt;0,ASISTENCIA!#REF!&lt;&gt;"X",ASISTENCIA!#REF!&lt;&gt;"L",ASISTENCIA!#REF!&lt;&gt;"J",ASISTENCIA!#REF!&lt;&gt;"F"),SUMIF($F$13:$J$13,BL$13,$F21:$J21),"")</f>
        <v>#REF!</v>
      </c>
      <c r="BM21" s="103" t="e">
        <f>IF(AND(LEN($D21)&gt;0,SUMIF($F$13:$J$13,BM$13,$F21:$J21)&gt;0,ASISTENCIA!#REF!&lt;&gt;"X",ASISTENCIA!#REF!&lt;&gt;"L",ASISTENCIA!#REF!&lt;&gt;"J",ASISTENCIA!#REF!&lt;&gt;"F"),SUMIF($F$13:$J$13,BM$13,$F21:$J21),"")</f>
        <v>#REF!</v>
      </c>
      <c r="BN21" s="103" t="e">
        <f>IF(AND(LEN($D21)&gt;0,SUMIF($F$13:$J$13,BN$13,$F21:$J21)&gt;0,ASISTENCIA!#REF!&lt;&gt;"X",ASISTENCIA!#REF!&lt;&gt;"L",ASISTENCIA!#REF!&lt;&gt;"J",ASISTENCIA!#REF!&lt;&gt;"F"),SUMIF($F$13:$J$13,BN$13,$F21:$J21),"")</f>
        <v>#REF!</v>
      </c>
      <c r="BO21" s="103" t="e">
        <f>IF(AND(LEN($D21)&gt;0,SUMIF($F$13:$J$13,BO$13,$F21:$J21)&gt;0,ASISTENCIA!#REF!&lt;&gt;"X",ASISTENCIA!#REF!&lt;&gt;"L",ASISTENCIA!#REF!&lt;&gt;"J",ASISTENCIA!#REF!&lt;&gt;"F"),SUMIF($F$13:$J$13,BO$13,$F21:$J21),"")</f>
        <v>#REF!</v>
      </c>
      <c r="BP21" s="103" t="e">
        <f>IF(AND(LEN($D21)&gt;0,SUMIF($F$13:$J$13,BP$13,$F21:$J21)&gt;0,ASISTENCIA!#REF!&lt;&gt;"X",ASISTENCIA!#REF!&lt;&gt;"L",ASISTENCIA!#REF!&lt;&gt;"J",ASISTENCIA!#REF!&lt;&gt;"F"),SUMIF($F$13:$J$13,BP$13,$F21:$J21),"")</f>
        <v>#REF!</v>
      </c>
      <c r="BQ21" s="103" t="e">
        <f>IF(AND(LEN($D21)&gt;0,SUMIF($F$13:$J$13,BQ$13,$F21:$J21)&gt;0,ASISTENCIA!#REF!&lt;&gt;"X",ASISTENCIA!#REF!&lt;&gt;"L",ASISTENCIA!#REF!&lt;&gt;"J",ASISTENCIA!#REF!&lt;&gt;"F"),SUMIF($F$13:$J$13,BQ$13,$F21:$J21),"")</f>
        <v>#REF!</v>
      </c>
      <c r="BR21" s="103" t="e">
        <f>IF(AND(LEN($D21)&gt;0,SUMIF($F$13:$J$13,BR$13,$F21:$J21)&gt;0,ASISTENCIA!#REF!&lt;&gt;"X",ASISTENCIA!#REF!&lt;&gt;"L",ASISTENCIA!#REF!&lt;&gt;"J",ASISTENCIA!#REF!&lt;&gt;"F"),SUMIF($F$13:$J$13,BR$13,$F21:$J21),"")</f>
        <v>#REF!</v>
      </c>
      <c r="BS21" s="103" t="e">
        <f>IF(AND(LEN($D21)&gt;0,SUMIF($F$13:$J$13,BS$13,$F21:$J21)&gt;0,ASISTENCIA!#REF!&lt;&gt;"X",ASISTENCIA!#REF!&lt;&gt;"L",ASISTENCIA!#REF!&lt;&gt;"J",ASISTENCIA!#REF!&lt;&gt;"F"),SUMIF($F$13:$J$13,BS$13,$F21:$J21),"")</f>
        <v>#REF!</v>
      </c>
      <c r="BT21" s="103" t="e">
        <f>IF(AND(LEN($D21)&gt;0,SUMIF($F$13:$J$13,BT$13,$F21:$J21)&gt;0,ASISTENCIA!#REF!&lt;&gt;"X",ASISTENCIA!#REF!&lt;&gt;"L",ASISTENCIA!#REF!&lt;&gt;"J",ASISTENCIA!#REF!&lt;&gt;"F"),SUMIF($F$13:$J$13,BT$13,$F21:$J21),"")</f>
        <v>#REF!</v>
      </c>
      <c r="BU21" s="103" t="e">
        <f>IF(AND(LEN($D21)&gt;0,SUMIF($F$13:$J$13,BU$13,$F21:$J21)&gt;0,ASISTENCIA!#REF!&lt;&gt;"X",ASISTENCIA!#REF!&lt;&gt;"L",ASISTENCIA!#REF!&lt;&gt;"J",ASISTENCIA!#REF!&lt;&gt;"F"),SUMIF($F$13:$J$13,BU$13,$F21:$J21),"")</f>
        <v>#REF!</v>
      </c>
      <c r="BV21" s="103" t="e">
        <f>IF(AND(LEN($D21)&gt;0,SUMIF($F$13:$J$13,BV$13,$F21:$J21)&gt;0,ASISTENCIA!#REF!&lt;&gt;"X",ASISTENCIA!#REF!&lt;&gt;"L",ASISTENCIA!#REF!&lt;&gt;"J",ASISTENCIA!#REF!&lt;&gt;"F"),SUMIF($F$13:$J$13,BV$13,$F21:$J21),"")</f>
        <v>#REF!</v>
      </c>
      <c r="BW21" s="103" t="e">
        <f>IF(AND(LEN($D21)&gt;0,SUMIF($F$13:$J$13,BW$13,$F21:$J21)&gt;0,ASISTENCIA!#REF!&lt;&gt;"X",ASISTENCIA!#REF!&lt;&gt;"L",ASISTENCIA!#REF!&lt;&gt;"J",ASISTENCIA!#REF!&lt;&gt;"F"),SUMIF($F$13:$J$13,BW$13,$F21:$J21),"")</f>
        <v>#REF!</v>
      </c>
      <c r="BX21" s="103" t="e">
        <f>IF(AND(LEN($D21)&gt;0,SUMIF($F$13:$J$13,BX$13,$F21:$J21)&gt;0,ASISTENCIA!#REF!&lt;&gt;"X",ASISTENCIA!#REF!&lt;&gt;"L",ASISTENCIA!#REF!&lt;&gt;"J",ASISTENCIA!#REF!&lt;&gt;"F"),SUMIF($F$13:$J$13,BX$13,$F21:$J21),"")</f>
        <v>#REF!</v>
      </c>
      <c r="BY21" s="103" t="e">
        <f>IF(AND(LEN($D21)&gt;0,SUMIF($F$13:$J$13,BY$13,$F21:$J21)&gt;0,ASISTENCIA!#REF!&lt;&gt;"X",ASISTENCIA!#REF!&lt;&gt;"L",ASISTENCIA!#REF!&lt;&gt;"J",ASISTENCIA!#REF!&lt;&gt;"F"),SUMIF($F$13:$J$13,BY$13,$F21:$J21),"")</f>
        <v>#REF!</v>
      </c>
      <c r="BZ21" s="103" t="e">
        <f>IF(AND(LEN($D21)&gt;0,SUMIF($F$13:$J$13,BZ$13,$F21:$J21)&gt;0,ASISTENCIA!#REF!&lt;&gt;"X",ASISTENCIA!#REF!&lt;&gt;"L",ASISTENCIA!#REF!&lt;&gt;"J",ASISTENCIA!#REF!&lt;&gt;"F"),SUMIF($F$13:$J$13,BZ$13,$F21:$J21),"")</f>
        <v>#REF!</v>
      </c>
      <c r="CA21" s="103" t="e">
        <f>IF(AND(LEN($D21)&gt;0,SUMIF($F$13:$J$13,CA$13,$F21:$J21)&gt;0,ASISTENCIA!#REF!&lt;&gt;"X",ASISTENCIA!#REF!&lt;&gt;"L",ASISTENCIA!#REF!&lt;&gt;"J",ASISTENCIA!#REF!&lt;&gt;"F"),SUMIF($F$13:$J$13,CA$13,$F21:$J21),"")</f>
        <v>#REF!</v>
      </c>
      <c r="CB21" s="103" t="e">
        <f>IF(AND(LEN($D21)&gt;0,SUMIF($F$13:$J$13,CB$13,$F21:$J21)&gt;0,ASISTENCIA!#REF!&lt;&gt;"X",ASISTENCIA!#REF!&lt;&gt;"L",ASISTENCIA!#REF!&lt;&gt;"J",ASISTENCIA!#REF!&lt;&gt;"F"),SUMIF($F$13:$J$13,CB$13,$F21:$J21),"")</f>
        <v>#REF!</v>
      </c>
      <c r="CC21" s="108" t="e">
        <f t="shared" si="4"/>
        <v>#REF!</v>
      </c>
      <c r="CD21" s="107"/>
    </row>
    <row r="22" spans="1:82" s="7" customFormat="1" ht="15" x14ac:dyDescent="0.25">
      <c r="A22" s="18" t="e">
        <f t="shared" si="5"/>
        <v>#REF!</v>
      </c>
      <c r="B22" s="14" t="e">
        <f>IF(LEN(C22)&gt;0,VLOOKUP($O$4,DATA!$A$1:$S$1,2,FALSE),"")</f>
        <v>#REF!</v>
      </c>
      <c r="C22" s="15" t="e">
        <f t="shared" si="2"/>
        <v>#REF!</v>
      </c>
      <c r="D22" s="21" t="e">
        <f>IF(LEN(ASISTENCIA!#REF!)&gt;0,ASISTENCIA!#REF!,"")</f>
        <v>#REF!</v>
      </c>
      <c r="E22" s="110" t="e">
        <f>IF(LEN(D22)&gt;0,ASISTENCIA!#REF!,"")</f>
        <v>#REF!</v>
      </c>
      <c r="F22" s="26"/>
      <c r="G22" s="26"/>
      <c r="H22" s="26"/>
      <c r="I22" s="26"/>
      <c r="J22" s="26"/>
      <c r="K22" s="103" t="str">
        <f t="shared" si="0"/>
        <v/>
      </c>
      <c r="L22" s="6"/>
      <c r="M22" s="5"/>
      <c r="N22" s="103" t="e">
        <f t="shared" si="6"/>
        <v>#REF!</v>
      </c>
      <c r="O22" s="28" t="e">
        <f>IF(AND(LEN($D22)&gt;0,SUMIF($F$13:$J$13,O$13,$F22:$J22)&gt;0,ASISTENCIA!#REF!&lt;&gt;"X",ASISTENCIA!#REF!&lt;&gt;"L",ASISTENCIA!#REF!&lt;&gt;"J",ASISTENCIA!#REF!&lt;&gt;"V",ASISTENCIA!#REF!&lt;&gt;"F",ASISTENCIA!#REF!&lt;&gt;""),SUMIF($F$13:$J$13,O$13,$F22:$J22),"")</f>
        <v>#REF!</v>
      </c>
      <c r="P22" s="28" t="e">
        <f>IF(AND(LEN($D22)&gt;0,SUMIF($F$13:$J$13,P$13,$F22:$J22)&gt;0,ASISTENCIA!#REF!&lt;&gt;"X",ASISTENCIA!#REF!&lt;&gt;"L",ASISTENCIA!#REF!&lt;&gt;"J",ASISTENCIA!#REF!&lt;&gt;"V",ASISTENCIA!#REF!&lt;&gt;"F",ASISTENCIA!#REF!&lt;&gt;""),SUMIF($F$13:$J$13,P$13,$F22:$J22),"")</f>
        <v>#REF!</v>
      </c>
      <c r="Q22" s="28" t="e">
        <f>IF(AND(LEN($D22)&gt;0,SUMIF($F$13:$J$13,Q$13,$F22:$J22)&gt;0,ASISTENCIA!#REF!&lt;&gt;"X",ASISTENCIA!#REF!&lt;&gt;"L",ASISTENCIA!#REF!&lt;&gt;"J",ASISTENCIA!#REF!&lt;&gt;"V",ASISTENCIA!#REF!&lt;&gt;"F",ASISTENCIA!#REF!&lt;&gt;""),SUMIF($F$13:$J$13,Q$13,$F22:$J22),"")</f>
        <v>#REF!</v>
      </c>
      <c r="R22" s="28" t="e">
        <f>IF(AND(LEN($D22)&gt;0,SUMIF($F$13:$J$13,R$13,$F22:$J22)&gt;0,ASISTENCIA!#REF!&lt;&gt;"X",ASISTENCIA!#REF!&lt;&gt;"L",ASISTENCIA!#REF!&lt;&gt;"J",ASISTENCIA!#REF!&lt;&gt;"V",ASISTENCIA!#REF!&lt;&gt;"F",ASISTENCIA!#REF!&lt;&gt;""),SUMIF($F$13:$J$13,R$13,$F22:$J22),"")</f>
        <v>#REF!</v>
      </c>
      <c r="S22" s="28" t="e">
        <f>IF(AND(LEN($D22)&gt;0,SUMIF($F$13:$J$13,S$13,$F22:$J22)&gt;0,ASISTENCIA!#REF!&lt;&gt;"X",ASISTENCIA!#REF!&lt;&gt;"L",ASISTENCIA!#REF!&lt;&gt;"J",ASISTENCIA!#REF!&lt;&gt;"V",ASISTENCIA!#REF!&lt;&gt;"F",ASISTENCIA!#REF!&lt;&gt;""),SUMIF($F$13:$J$13,S$13,$F22:$J22),"")</f>
        <v>#REF!</v>
      </c>
      <c r="T22" s="28" t="e">
        <f>IF(AND(LEN($D22)&gt;0,SUMIF($F$13:$J$13,T$13,$F22:$J22)&gt;0,ASISTENCIA!#REF!&lt;&gt;"X",ASISTENCIA!#REF!&lt;&gt;"L",ASISTENCIA!#REF!&lt;&gt;"J",ASISTENCIA!#REF!&lt;&gt;"V",ASISTENCIA!#REF!&lt;&gt;"F",ASISTENCIA!#REF!&lt;&gt;""),SUMIF($F$13:$J$13,T$13,$F22:$J22),"")</f>
        <v>#REF!</v>
      </c>
      <c r="U22" s="28" t="e">
        <f>IF(AND(LEN($D22)&gt;0,SUMIF($F$13:$J$13,U$13,$F22:$J22)&gt;0,ASISTENCIA!#REF!&lt;&gt;"X",ASISTENCIA!#REF!&lt;&gt;"L",ASISTENCIA!#REF!&lt;&gt;"J",ASISTENCIA!#REF!&lt;&gt;"V",ASISTENCIA!#REF!&lt;&gt;"F",ASISTENCIA!#REF!&lt;&gt;""),SUMIF($F$13:$J$13,U$13,$F22:$J22),"")</f>
        <v>#REF!</v>
      </c>
      <c r="V22" s="28" t="e">
        <f>IF(AND(LEN($D22)&gt;0,SUMIF($F$13:$J$13,V$13,$F22:$J22)&gt;0,ASISTENCIA!#REF!&lt;&gt;"X",ASISTENCIA!#REF!&lt;&gt;"L",ASISTENCIA!#REF!&lt;&gt;"J",ASISTENCIA!#REF!&lt;&gt;"V",ASISTENCIA!#REF!&lt;&gt;"F",ASISTENCIA!#REF!&lt;&gt;""),SUMIF($F$13:$J$13,V$13,$F22:$J22),"")</f>
        <v>#REF!</v>
      </c>
      <c r="W22" s="28" t="e">
        <f>IF(AND(LEN($D22)&gt;0,SUMIF($F$13:$J$13,W$13,$F22:$J22)&gt;0,ASISTENCIA!#REF!&lt;&gt;"X",ASISTENCIA!#REF!&lt;&gt;"L",ASISTENCIA!#REF!&lt;&gt;"J",ASISTENCIA!#REF!&lt;&gt;"V",ASISTENCIA!#REF!&lt;&gt;"F",ASISTENCIA!#REF!&lt;&gt;""),SUMIF($F$13:$J$13,W$13,$F22:$J22),"")</f>
        <v>#REF!</v>
      </c>
      <c r="X22" s="28" t="e">
        <f>IF(AND(LEN($D22)&gt;0,SUMIF($F$13:$J$13,X$13,$F22:$J22)&gt;0,ASISTENCIA!#REF!&lt;&gt;"X",ASISTENCIA!#REF!&lt;&gt;"L",ASISTENCIA!#REF!&lt;&gt;"J",ASISTENCIA!#REF!&lt;&gt;"V",ASISTENCIA!#REF!&lt;&gt;"F",ASISTENCIA!#REF!&lt;&gt;""),SUMIF($F$13:$J$13,X$13,$F22:$J22),"")</f>
        <v>#REF!</v>
      </c>
      <c r="Y22" s="28" t="e">
        <f>IF(AND(LEN($D22)&gt;0,SUMIF($F$13:$J$13,Y$13,$F22:$J22)&gt;0,ASISTENCIA!#REF!&lt;&gt;"X",ASISTENCIA!#REF!&lt;&gt;"L",ASISTENCIA!#REF!&lt;&gt;"J",ASISTENCIA!#REF!&lt;&gt;"V",ASISTENCIA!#REF!&lt;&gt;"F",ASISTENCIA!#REF!&lt;&gt;""),SUMIF($F$13:$J$13,Y$13,$F22:$J22),"")</f>
        <v>#REF!</v>
      </c>
      <c r="Z22" s="28" t="e">
        <f>IF(AND(LEN($D22)&gt;0,SUMIF($F$13:$J$13,Z$13,$F22:$J22)&gt;0,ASISTENCIA!#REF!&lt;&gt;"X",ASISTENCIA!#REF!&lt;&gt;"L",ASISTENCIA!#REF!&lt;&gt;"J",ASISTENCIA!#REF!&lt;&gt;"V",ASISTENCIA!#REF!&lt;&gt;"F",ASISTENCIA!#REF!&lt;&gt;""),SUMIF($F$13:$J$13,Z$13,$F22:$J22),"")</f>
        <v>#REF!</v>
      </c>
      <c r="AA22" s="28" t="e">
        <f>IF(AND(LEN($D22)&gt;0,SUMIF($F$13:$J$13,AA$13,$F22:$J22)&gt;0,ASISTENCIA!#REF!&lt;&gt;"X",ASISTENCIA!#REF!&lt;&gt;"L",ASISTENCIA!#REF!&lt;&gt;"J",ASISTENCIA!#REF!&lt;&gt;"V",ASISTENCIA!#REF!&lt;&gt;"F",ASISTENCIA!#REF!&lt;&gt;""),SUMIF($F$13:$J$13,AA$13,$F22:$J22),"")</f>
        <v>#REF!</v>
      </c>
      <c r="AB22" s="28" t="e">
        <f>IF(AND(LEN($D22)&gt;0,SUMIF($F$13:$J$13,AB$13,$F22:$J22)&gt;0,ASISTENCIA!#REF!&lt;&gt;"X",ASISTENCIA!#REF!&lt;&gt;"L",ASISTENCIA!#REF!&lt;&gt;"J",ASISTENCIA!#REF!&lt;&gt;"V",ASISTENCIA!#REF!&lt;&gt;"F",ASISTENCIA!#REF!&lt;&gt;""),SUMIF($F$13:$J$13,AB$13,$F22:$J22),"")</f>
        <v>#REF!</v>
      </c>
      <c r="AC22" s="28" t="e">
        <f>IF(AND(LEN($D22)&gt;0,SUMIF($F$13:$J$13,AC$13,$F22:$J22)&gt;0,ASISTENCIA!#REF!&lt;&gt;"X",ASISTENCIA!#REF!&lt;&gt;"L",ASISTENCIA!#REF!&lt;&gt;"J",ASISTENCIA!#REF!&lt;&gt;"V",ASISTENCIA!#REF!&lt;&gt;"F",ASISTENCIA!#REF!&lt;&gt;""),SUMIF($F$13:$J$13,AC$13,$F22:$J22),"")</f>
        <v>#REF!</v>
      </c>
      <c r="AD22" s="28" t="e">
        <f>IF(AND(LEN($D22)&gt;0,SUMIF($F$13:$J$13,AD$13,$F22:$J22)&gt;0,ASISTENCIA!#REF!&lt;&gt;"X",ASISTENCIA!#REF!&lt;&gt;"L",ASISTENCIA!#REF!&lt;&gt;"J",ASISTENCIA!#REF!&lt;&gt;"V",ASISTENCIA!#REF!&lt;&gt;"F",ASISTENCIA!#REF!&lt;&gt;""),SUMIF($F$13:$J$13,AD$13,$F22:$J22),"")</f>
        <v>#REF!</v>
      </c>
      <c r="AE22" s="28" t="e">
        <f>IF(AND(LEN($D22)&gt;0,SUMIF($F$13:$J$13,AE$13,$F22:$J22)&gt;0,ASISTENCIA!#REF!&lt;&gt;"X",ASISTENCIA!#REF!&lt;&gt;"L",ASISTENCIA!#REF!&lt;&gt;"J",ASISTENCIA!#REF!&lt;&gt;"V",ASISTENCIA!#REF!&lt;&gt;"F",ASISTENCIA!#REF!&lt;&gt;""),SUMIF($F$13:$J$13,AE$13,$F22:$J22),"")</f>
        <v>#REF!</v>
      </c>
      <c r="AF22" s="28" t="e">
        <f>IF(AND(LEN($D22)&gt;0,SUMIF($F$13:$J$13,AF$13,$F22:$J22)&gt;0,ASISTENCIA!#REF!&lt;&gt;"X",ASISTENCIA!#REF!&lt;&gt;"L",ASISTENCIA!#REF!&lt;&gt;"J",ASISTENCIA!#REF!&lt;&gt;"V",ASISTENCIA!#REF!&lt;&gt;"F",ASISTENCIA!#REF!&lt;&gt;""),SUMIF($F$13:$J$13,AF$13,$F22:$J22),"")</f>
        <v>#REF!</v>
      </c>
      <c r="AG22" s="28" t="e">
        <f>IF(AND(LEN($D22)&gt;0,SUMIF($F$13:$J$13,AG$13,$F22:$J22)&gt;0,ASISTENCIA!#REF!&lt;&gt;"X",ASISTENCIA!#REF!&lt;&gt;"L",ASISTENCIA!#REF!&lt;&gt;"J",ASISTENCIA!#REF!&lt;&gt;"V",ASISTENCIA!#REF!&lt;&gt;"F",ASISTENCIA!#REF!&lt;&gt;""),SUMIF($F$13:$J$13,AG$13,$F22:$J22),"")</f>
        <v>#REF!</v>
      </c>
      <c r="AH22" s="28" t="e">
        <f>IF(AND(LEN($D22)&gt;0,SUMIF($F$13:$J$13,AH$13,$F22:$J22)&gt;0,ASISTENCIA!#REF!&lt;&gt;"X",ASISTENCIA!#REF!&lt;&gt;"L",ASISTENCIA!#REF!&lt;&gt;"J",ASISTENCIA!#REF!&lt;&gt;"V",ASISTENCIA!#REF!&lt;&gt;"F",ASISTENCIA!#REF!&lt;&gt;""),SUMIF($F$13:$J$13,AH$13,$F22:$J22),"")</f>
        <v>#REF!</v>
      </c>
      <c r="AI22" s="28" t="e">
        <f>IF(AND(LEN($D22)&gt;0,SUMIF($F$13:$J$13,AI$13,$F22:$J22)&gt;0,ASISTENCIA!#REF!&lt;&gt;"X",ASISTENCIA!#REF!&lt;&gt;"L",ASISTENCIA!#REF!&lt;&gt;"J",ASISTENCIA!#REF!&lt;&gt;"V",ASISTENCIA!#REF!&lt;&gt;"F",ASISTENCIA!#REF!&lt;&gt;""),SUMIF($F$13:$J$13,AI$13,$F22:$J22),"")</f>
        <v>#REF!</v>
      </c>
      <c r="AJ22" s="28" t="e">
        <f>IF(AND(LEN($D22)&gt;0,SUMIF($F$13:$J$13,AJ$13,$F22:$J22)&gt;0,ASISTENCIA!#REF!&lt;&gt;"X",ASISTENCIA!#REF!&lt;&gt;"L",ASISTENCIA!#REF!&lt;&gt;"J",ASISTENCIA!#REF!&lt;&gt;"V",ASISTENCIA!#REF!&lt;&gt;"F",ASISTENCIA!#REF!&lt;&gt;""),SUMIF($F$13:$J$13,AJ$13,$F22:$J22),"")</f>
        <v>#REF!</v>
      </c>
      <c r="AK22" s="28" t="e">
        <f>IF(AND(LEN($D22)&gt;0,SUMIF($F$13:$J$13,AK$13,$F22:$J22)&gt;0,ASISTENCIA!#REF!&lt;&gt;"X",ASISTENCIA!#REF!&lt;&gt;"L",ASISTENCIA!#REF!&lt;&gt;"J",ASISTENCIA!#REF!&lt;&gt;"V",ASISTENCIA!#REF!&lt;&gt;"F",ASISTENCIA!#REF!&lt;&gt;""),SUMIF($F$13:$J$13,AK$13,$F22:$J22),"")</f>
        <v>#REF!</v>
      </c>
      <c r="AL22" s="28" t="e">
        <f>IF(AND(LEN($D22)&gt;0,SUMIF($F$13:$J$13,AL$13,$F22:$J22)&gt;0,ASISTENCIA!#REF!&lt;&gt;"X",ASISTENCIA!#REF!&lt;&gt;"L",ASISTENCIA!#REF!&lt;&gt;"J",ASISTENCIA!#REF!&lt;&gt;"V",ASISTENCIA!#REF!&lt;&gt;"F",ASISTENCIA!#REF!&lt;&gt;""),SUMIF($F$13:$J$13,AL$13,$F22:$J22),"")</f>
        <v>#REF!</v>
      </c>
      <c r="AM22" s="28" t="e">
        <f>IF(AND(LEN($D22)&gt;0,SUMIF($F$13:$J$13,AM$13,$F22:$J22)&gt;0,ASISTENCIA!#REF!&lt;&gt;"X",ASISTENCIA!#REF!&lt;&gt;"L",ASISTENCIA!#REF!&lt;&gt;"J",ASISTENCIA!#REF!&lt;&gt;"V",ASISTENCIA!#REF!&lt;&gt;"F",ASISTENCIA!#REF!&lt;&gt;""),SUMIF($F$13:$J$13,AM$13,$F22:$J22),"")</f>
        <v>#REF!</v>
      </c>
      <c r="AN22" s="28" t="e">
        <f>IF(AND(LEN($D22)&gt;0,SUMIF($F$13:$J$13,AN$13,$F22:$J22)&gt;0,ASISTENCIA!#REF!&lt;&gt;"X",ASISTENCIA!#REF!&lt;&gt;"L",ASISTENCIA!#REF!&lt;&gt;"J",ASISTENCIA!#REF!&lt;&gt;"V",ASISTENCIA!#REF!&lt;&gt;"F",ASISTENCIA!#REF!&lt;&gt;""),SUMIF($F$13:$J$13,AN$13,$F22:$J22),"")</f>
        <v>#REF!</v>
      </c>
      <c r="AO22" s="28" t="e">
        <f>IF(AND(LEN($D22)&gt;0,SUMIF($F$13:$J$13,AO$13,$F22:$J22)&gt;0,ASISTENCIA!#REF!&lt;&gt;"X",ASISTENCIA!#REF!&lt;&gt;"L",ASISTENCIA!#REF!&lt;&gt;"J",ASISTENCIA!#REF!&lt;&gt;"V",ASISTENCIA!#REF!&lt;&gt;"F",ASISTENCIA!#REF!&lt;&gt;""),SUMIF($F$13:$J$13,AO$13,$F22:$J22),"")</f>
        <v>#REF!</v>
      </c>
      <c r="AP22" s="28" t="e">
        <f>IF(AND(LEN($D22)&gt;0,SUMIF($F$13:$J$13,AP$13,$F22:$J22)&gt;0,ASISTENCIA!#REF!&lt;&gt;"X",ASISTENCIA!#REF!&lt;&gt;"L",ASISTENCIA!#REF!&lt;&gt;"J",ASISTENCIA!#REF!&lt;&gt;"V",ASISTENCIA!#REF!&lt;&gt;"F",ASISTENCIA!#REF!&lt;&gt;""),SUMIF($F$13:$J$13,AP$13,$F22:$J22),"")</f>
        <v>#REF!</v>
      </c>
      <c r="AQ22" s="28" t="e">
        <f>IF(AND(LEN($D22)&gt;0,SUMIF($F$13:$J$13,AQ$13,$F22:$J22)&gt;0,ASISTENCIA!#REF!&lt;&gt;"X",ASISTENCIA!#REF!&lt;&gt;"L",ASISTENCIA!#REF!&lt;&gt;"J",ASISTENCIA!#REF!&lt;&gt;"V",ASISTENCIA!#REF!&lt;&gt;"F",ASISTENCIA!#REF!&lt;&gt;""),SUMIF($F$13:$J$13,AQ$13,$F22:$J22),"")</f>
        <v>#REF!</v>
      </c>
      <c r="AR22" s="28" t="e">
        <f>IF(AND(LEN($D22)&gt;0,SUMIF($F$13:$J$13,AR$13,$F22:$J22)&gt;0,ASISTENCIA!#REF!&lt;&gt;"X",ASISTENCIA!#REF!&lt;&gt;"L",ASISTENCIA!#REF!&lt;&gt;"J",ASISTENCIA!#REF!&lt;&gt;"V",ASISTENCIA!#REF!&lt;&gt;"F",ASISTENCIA!#REF!&lt;&gt;""),SUMIF($F$13:$J$13,AR$13,$F22:$J22),"")</f>
        <v>#REF!</v>
      </c>
      <c r="AS22" s="28" t="e">
        <f>IF(AND(LEN($D22)&gt;0,SUMIF($F$13:$J$13,AS$13,$F22:$J22)&gt;0,ASISTENCIA!#REF!&lt;&gt;"X",ASISTENCIA!#REF!&lt;&gt;"L",ASISTENCIA!#REF!&lt;&gt;"J",ASISTENCIA!#REF!&lt;&gt;"V",ASISTENCIA!#REF!&lt;&gt;"F",ASISTENCIA!#REF!&lt;&gt;""),SUMIF($F$13:$J$13,AS$13,$F22:$J22),"")</f>
        <v>#REF!</v>
      </c>
      <c r="AT22" s="108" t="e">
        <f t="shared" si="3"/>
        <v>#REF!</v>
      </c>
      <c r="AW22" s="107"/>
      <c r="AX22" s="103" t="e">
        <f>IF(AND(LEN($D22)&gt;0,SUMIF($F$13:$J$13,AX$13,$F22:$J22)&gt;0,ASISTENCIA!#REF!&lt;&gt;"X",ASISTENCIA!#REF!&lt;&gt;"L",ASISTENCIA!#REF!&lt;&gt;"J",ASISTENCIA!#REF!&lt;&gt;"F"),SUMIF($F$13:$J$13,AX$13,$F22:$J22),"")</f>
        <v>#REF!</v>
      </c>
      <c r="AY22" s="103" t="e">
        <f>IF(AND(LEN($D22)&gt;0,SUMIF($F$13:$J$13,AY$13,$F22:$J22)&gt;0,ASISTENCIA!#REF!&lt;&gt;"X",ASISTENCIA!#REF!&lt;&gt;"L",ASISTENCIA!#REF!&lt;&gt;"J",ASISTENCIA!#REF!&lt;&gt;"F"),SUMIF($F$13:$J$13,AY$13,$F22:$J22),"")</f>
        <v>#REF!</v>
      </c>
      <c r="AZ22" s="103" t="e">
        <f>IF(AND(LEN($D22)&gt;0,SUMIF($F$13:$J$13,AZ$13,$F22:$J22)&gt;0,ASISTENCIA!#REF!&lt;&gt;"X",ASISTENCIA!#REF!&lt;&gt;"L",ASISTENCIA!#REF!&lt;&gt;"J",ASISTENCIA!#REF!&lt;&gt;"F"),SUMIF($F$13:$J$13,AZ$13,$F22:$J22),"")</f>
        <v>#REF!</v>
      </c>
      <c r="BA22" s="103" t="e">
        <f>IF(AND(LEN($D22)&gt;0,SUMIF($F$13:$J$13,BA$13,$F22:$J22)&gt;0,ASISTENCIA!#REF!&lt;&gt;"X",ASISTENCIA!#REF!&lt;&gt;"L",ASISTENCIA!#REF!&lt;&gt;"J",ASISTENCIA!#REF!&lt;&gt;"F"),SUMIF($F$13:$J$13,BA$13,$F22:$J22),"")</f>
        <v>#REF!</v>
      </c>
      <c r="BB22" s="103" t="e">
        <f>IF(AND(LEN($D22)&gt;0,SUMIF($F$13:$J$13,BB$13,$F22:$J22)&gt;0,ASISTENCIA!#REF!&lt;&gt;"X",ASISTENCIA!#REF!&lt;&gt;"L",ASISTENCIA!#REF!&lt;&gt;"J",ASISTENCIA!#REF!&lt;&gt;"F"),SUMIF($F$13:$J$13,BB$13,$F22:$J22),"")</f>
        <v>#REF!</v>
      </c>
      <c r="BC22" s="103" t="e">
        <f>IF(AND(LEN($D22)&gt;0,SUMIF($F$13:$J$13,BC$13,$F22:$J22)&gt;0,ASISTENCIA!#REF!&lt;&gt;"X",ASISTENCIA!#REF!&lt;&gt;"L",ASISTENCIA!#REF!&lt;&gt;"J",ASISTENCIA!#REF!&lt;&gt;"F"),SUMIF($F$13:$J$13,BC$13,$F22:$J22),"")</f>
        <v>#REF!</v>
      </c>
      <c r="BD22" s="103" t="e">
        <f>IF(AND(LEN($D22)&gt;0,SUMIF($F$13:$J$13,BD$13,$F22:$J22)&gt;0,ASISTENCIA!#REF!&lt;&gt;"X",ASISTENCIA!#REF!&lt;&gt;"L",ASISTENCIA!#REF!&lt;&gt;"J",ASISTENCIA!#REF!&lt;&gt;"F"),SUMIF($F$13:$J$13,BD$13,$F22:$J22),"")</f>
        <v>#REF!</v>
      </c>
      <c r="BE22" s="103" t="e">
        <f>IF(AND(LEN($D22)&gt;0,SUMIF($F$13:$J$13,BE$13,$F22:$J22)&gt;0,ASISTENCIA!#REF!&lt;&gt;"X",ASISTENCIA!#REF!&lt;&gt;"L",ASISTENCIA!#REF!&lt;&gt;"J",ASISTENCIA!#REF!&lt;&gt;"F"),SUMIF($F$13:$J$13,BE$13,$F22:$J22),"")</f>
        <v>#REF!</v>
      </c>
      <c r="BF22" s="103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03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03" t="e">
        <f>IF(AND(LEN($D22)&gt;0,SUMIF($F$13:$J$13,BH$13,$F22:$J22)&gt;0,ASISTENCIA!#REF!&lt;&gt;"X",ASISTENCIA!#REF!&lt;&gt;"L",ASISTENCIA!#REF!&lt;&gt;"J",ASISTENCIA!#REF!&lt;&gt;"F"),SUMIF($F$13:$J$13,BH$13,$F22:$J22),"")</f>
        <v>#REF!</v>
      </c>
      <c r="BI22" s="103" t="e">
        <f>IF(AND(LEN($D22)&gt;0,SUMIF($F$13:$J$13,BI$13,$F22:$J22)&gt;0,ASISTENCIA!#REF!&lt;&gt;"X",ASISTENCIA!#REF!&lt;&gt;"L",ASISTENCIA!#REF!&lt;&gt;"J",ASISTENCIA!#REF!&lt;&gt;"F"),SUMIF($F$13:$J$13,BI$13,$F22:$J22),"")</f>
        <v>#REF!</v>
      </c>
      <c r="BJ22" s="103" t="e">
        <f>IF(AND(LEN($D22)&gt;0,SUMIF($F$13:$J$13,BJ$13,$F22:$J22)&gt;0,ASISTENCIA!#REF!&lt;&gt;"X",ASISTENCIA!#REF!&lt;&gt;"L",ASISTENCIA!#REF!&lt;&gt;"J",ASISTENCIA!#REF!&lt;&gt;"F"),SUMIF($F$13:$J$13,BJ$13,$F22:$J22),"")</f>
        <v>#REF!</v>
      </c>
      <c r="BK22" s="103" t="e">
        <f>IF(AND(LEN($D22)&gt;0,SUMIF($F$13:$J$13,BK$13,$F22:$J22)&gt;0,ASISTENCIA!#REF!&lt;&gt;"X",ASISTENCIA!#REF!&lt;&gt;"L",ASISTENCIA!#REF!&lt;&gt;"J",ASISTENCIA!#REF!&lt;&gt;"F"),SUMIF($F$13:$J$13,BK$13,$F22:$J22),"")</f>
        <v>#REF!</v>
      </c>
      <c r="BL22" s="103" t="e">
        <f>IF(AND(LEN($D22)&gt;0,SUMIF($F$13:$J$13,BL$13,$F22:$J22)&gt;0,ASISTENCIA!#REF!&lt;&gt;"X",ASISTENCIA!#REF!&lt;&gt;"L",ASISTENCIA!#REF!&lt;&gt;"J",ASISTENCIA!#REF!&lt;&gt;"F"),SUMIF($F$13:$J$13,BL$13,$F22:$J22),"")</f>
        <v>#REF!</v>
      </c>
      <c r="BM22" s="103" t="e">
        <f>IF(AND(LEN($D22)&gt;0,SUMIF($F$13:$J$13,BM$13,$F22:$J22)&gt;0,ASISTENCIA!#REF!&lt;&gt;"X",ASISTENCIA!#REF!&lt;&gt;"L",ASISTENCIA!#REF!&lt;&gt;"J",ASISTENCIA!#REF!&lt;&gt;"F"),SUMIF($F$13:$J$13,BM$13,$F22:$J22),"")</f>
        <v>#REF!</v>
      </c>
      <c r="BN22" s="103" t="e">
        <f>IF(AND(LEN($D22)&gt;0,SUMIF($F$13:$J$13,BN$13,$F22:$J22)&gt;0,ASISTENCIA!#REF!&lt;&gt;"X",ASISTENCIA!#REF!&lt;&gt;"L",ASISTENCIA!#REF!&lt;&gt;"J",ASISTENCIA!#REF!&lt;&gt;"F"),SUMIF($F$13:$J$13,BN$13,$F22:$J22),"")</f>
        <v>#REF!</v>
      </c>
      <c r="BO22" s="103" t="e">
        <f>IF(AND(LEN($D22)&gt;0,SUMIF($F$13:$J$13,BO$13,$F22:$J22)&gt;0,ASISTENCIA!#REF!&lt;&gt;"X",ASISTENCIA!#REF!&lt;&gt;"L",ASISTENCIA!#REF!&lt;&gt;"J",ASISTENCIA!#REF!&lt;&gt;"F"),SUMIF($F$13:$J$13,BO$13,$F22:$J22),"")</f>
        <v>#REF!</v>
      </c>
      <c r="BP22" s="103" t="e">
        <f>IF(AND(LEN($D22)&gt;0,SUMIF($F$13:$J$13,BP$13,$F22:$J22)&gt;0,ASISTENCIA!#REF!&lt;&gt;"X",ASISTENCIA!#REF!&lt;&gt;"L",ASISTENCIA!#REF!&lt;&gt;"J",ASISTENCIA!#REF!&lt;&gt;"F"),SUMIF($F$13:$J$13,BP$13,$F22:$J22),"")</f>
        <v>#REF!</v>
      </c>
      <c r="BQ22" s="103" t="e">
        <f>IF(AND(LEN($D22)&gt;0,SUMIF($F$13:$J$13,BQ$13,$F22:$J22)&gt;0,ASISTENCIA!#REF!&lt;&gt;"X",ASISTENCIA!#REF!&lt;&gt;"L",ASISTENCIA!#REF!&lt;&gt;"J",ASISTENCIA!#REF!&lt;&gt;"F"),SUMIF($F$13:$J$13,BQ$13,$F22:$J22),"")</f>
        <v>#REF!</v>
      </c>
      <c r="BR22" s="103" t="e">
        <f>IF(AND(LEN($D22)&gt;0,SUMIF($F$13:$J$13,BR$13,$F22:$J22)&gt;0,ASISTENCIA!#REF!&lt;&gt;"X",ASISTENCIA!#REF!&lt;&gt;"L",ASISTENCIA!#REF!&lt;&gt;"J",ASISTENCIA!#REF!&lt;&gt;"F"),SUMIF($F$13:$J$13,BR$13,$F22:$J22),"")</f>
        <v>#REF!</v>
      </c>
      <c r="BS22" s="103" t="e">
        <f>IF(AND(LEN($D22)&gt;0,SUMIF($F$13:$J$13,BS$13,$F22:$J22)&gt;0,ASISTENCIA!#REF!&lt;&gt;"X",ASISTENCIA!#REF!&lt;&gt;"L",ASISTENCIA!#REF!&lt;&gt;"J",ASISTENCIA!#REF!&lt;&gt;"F"),SUMIF($F$13:$J$13,BS$13,$F22:$J22),"")</f>
        <v>#REF!</v>
      </c>
      <c r="BT22" s="103" t="e">
        <f>IF(AND(LEN($D22)&gt;0,SUMIF($F$13:$J$13,BT$13,$F22:$J22)&gt;0,ASISTENCIA!#REF!&lt;&gt;"X",ASISTENCIA!#REF!&lt;&gt;"L",ASISTENCIA!#REF!&lt;&gt;"J",ASISTENCIA!#REF!&lt;&gt;"F"),SUMIF($F$13:$J$13,BT$13,$F22:$J22),"")</f>
        <v>#REF!</v>
      </c>
      <c r="BU22" s="103" t="e">
        <f>IF(AND(LEN($D22)&gt;0,SUMIF($F$13:$J$13,BU$13,$F22:$J22)&gt;0,ASISTENCIA!#REF!&lt;&gt;"X",ASISTENCIA!#REF!&lt;&gt;"L",ASISTENCIA!#REF!&lt;&gt;"J",ASISTENCIA!#REF!&lt;&gt;"F"),SUMIF($F$13:$J$13,BU$13,$F22:$J22),"")</f>
        <v>#REF!</v>
      </c>
      <c r="BV22" s="103" t="e">
        <f>IF(AND(LEN($D22)&gt;0,SUMIF($F$13:$J$13,BV$13,$F22:$J22)&gt;0,ASISTENCIA!#REF!&lt;&gt;"X",ASISTENCIA!#REF!&lt;&gt;"L",ASISTENCIA!#REF!&lt;&gt;"J",ASISTENCIA!#REF!&lt;&gt;"F"),SUMIF($F$13:$J$13,BV$13,$F22:$J22),"")</f>
        <v>#REF!</v>
      </c>
      <c r="BW22" s="103" t="e">
        <f>IF(AND(LEN($D22)&gt;0,SUMIF($F$13:$J$13,BW$13,$F22:$J22)&gt;0,ASISTENCIA!#REF!&lt;&gt;"X",ASISTENCIA!#REF!&lt;&gt;"L",ASISTENCIA!#REF!&lt;&gt;"J",ASISTENCIA!#REF!&lt;&gt;"F"),SUMIF($F$13:$J$13,BW$13,$F22:$J22),"")</f>
        <v>#REF!</v>
      </c>
      <c r="BX22" s="103" t="e">
        <f>IF(AND(LEN($D22)&gt;0,SUMIF($F$13:$J$13,BX$13,$F22:$J22)&gt;0,ASISTENCIA!#REF!&lt;&gt;"X",ASISTENCIA!#REF!&lt;&gt;"L",ASISTENCIA!#REF!&lt;&gt;"J",ASISTENCIA!#REF!&lt;&gt;"F"),SUMIF($F$13:$J$13,BX$13,$F22:$J22),"")</f>
        <v>#REF!</v>
      </c>
      <c r="BY22" s="103" t="e">
        <f>IF(AND(LEN($D22)&gt;0,SUMIF($F$13:$J$13,BY$13,$F22:$J22)&gt;0,ASISTENCIA!#REF!&lt;&gt;"X",ASISTENCIA!#REF!&lt;&gt;"L",ASISTENCIA!#REF!&lt;&gt;"J",ASISTENCIA!#REF!&lt;&gt;"F"),SUMIF($F$13:$J$13,BY$13,$F22:$J22),"")</f>
        <v>#REF!</v>
      </c>
      <c r="BZ22" s="103" t="e">
        <f>IF(AND(LEN($D22)&gt;0,SUMIF($F$13:$J$13,BZ$13,$F22:$J22)&gt;0,ASISTENCIA!#REF!&lt;&gt;"X",ASISTENCIA!#REF!&lt;&gt;"L",ASISTENCIA!#REF!&lt;&gt;"J",ASISTENCIA!#REF!&lt;&gt;"F"),SUMIF($F$13:$J$13,BZ$13,$F22:$J22),"")</f>
        <v>#REF!</v>
      </c>
      <c r="CA22" s="103" t="e">
        <f>IF(AND(LEN($D22)&gt;0,SUMIF($F$13:$J$13,CA$13,$F22:$J22)&gt;0,ASISTENCIA!#REF!&lt;&gt;"X",ASISTENCIA!#REF!&lt;&gt;"L",ASISTENCIA!#REF!&lt;&gt;"J",ASISTENCIA!#REF!&lt;&gt;"F"),SUMIF($F$13:$J$13,CA$13,$F22:$J22),"")</f>
        <v>#REF!</v>
      </c>
      <c r="CB22" s="103" t="e">
        <f>IF(AND(LEN($D22)&gt;0,SUMIF($F$13:$J$13,CB$13,$F22:$J22)&gt;0,ASISTENCIA!#REF!&lt;&gt;"X",ASISTENCIA!#REF!&lt;&gt;"L",ASISTENCIA!#REF!&lt;&gt;"J",ASISTENCIA!#REF!&lt;&gt;"F"),SUMIF($F$13:$J$13,CB$13,$F22:$J22),"")</f>
        <v>#REF!</v>
      </c>
      <c r="CC22" s="108" t="e">
        <f t="shared" si="4"/>
        <v>#REF!</v>
      </c>
      <c r="CD22" s="107"/>
    </row>
    <row r="23" spans="1:82" s="7" customFormat="1" ht="15" x14ac:dyDescent="0.25">
      <c r="A23" s="18" t="e">
        <f t="shared" si="5"/>
        <v>#REF!</v>
      </c>
      <c r="B23" s="14" t="e">
        <f>IF(LEN(C23)&gt;0,VLOOKUP($O$4,DATA!$A$1:$S$1,2,FALSE),"")</f>
        <v>#REF!</v>
      </c>
      <c r="C23" s="15" t="e">
        <f t="shared" si="2"/>
        <v>#REF!</v>
      </c>
      <c r="D23" s="21" t="e">
        <f>IF(LEN(ASISTENCIA!#REF!)&gt;0,ASISTENCIA!#REF!,"")</f>
        <v>#REF!</v>
      </c>
      <c r="E23" s="110" t="e">
        <f>IF(LEN(D23)&gt;0,ASISTENCIA!#REF!,"")</f>
        <v>#REF!</v>
      </c>
      <c r="F23" s="26"/>
      <c r="G23" s="26"/>
      <c r="H23" s="26"/>
      <c r="I23" s="26"/>
      <c r="J23" s="26"/>
      <c r="K23" s="103" t="str">
        <f t="shared" si="0"/>
        <v/>
      </c>
      <c r="L23" s="6"/>
      <c r="M23" s="5"/>
      <c r="N23" s="103" t="e">
        <f t="shared" si="6"/>
        <v>#REF!</v>
      </c>
      <c r="O23" s="28" t="e">
        <f>IF(AND(LEN($D23)&gt;0,SUMIF($F$13:$J$13,O$13,$F23:$J23)&gt;0,ASISTENCIA!#REF!&lt;&gt;"X",ASISTENCIA!#REF!&lt;&gt;"L",ASISTENCIA!#REF!&lt;&gt;"J",ASISTENCIA!#REF!&lt;&gt;"V",ASISTENCIA!#REF!&lt;&gt;"F",ASISTENCIA!#REF!&lt;&gt;""),SUMIF($F$13:$J$13,O$13,$F23:$J23),"")</f>
        <v>#REF!</v>
      </c>
      <c r="P23" s="28" t="e">
        <f>IF(AND(LEN($D23)&gt;0,SUMIF($F$13:$J$13,P$13,$F23:$J23)&gt;0,ASISTENCIA!#REF!&lt;&gt;"X",ASISTENCIA!#REF!&lt;&gt;"L",ASISTENCIA!#REF!&lt;&gt;"J",ASISTENCIA!#REF!&lt;&gt;"V",ASISTENCIA!#REF!&lt;&gt;"F",ASISTENCIA!#REF!&lt;&gt;""),SUMIF($F$13:$J$13,P$13,$F23:$J23),"")</f>
        <v>#REF!</v>
      </c>
      <c r="Q23" s="28" t="e">
        <f>IF(AND(LEN($D23)&gt;0,SUMIF($F$13:$J$13,Q$13,$F23:$J23)&gt;0,ASISTENCIA!#REF!&lt;&gt;"X",ASISTENCIA!#REF!&lt;&gt;"L",ASISTENCIA!#REF!&lt;&gt;"J",ASISTENCIA!#REF!&lt;&gt;"V",ASISTENCIA!#REF!&lt;&gt;"F",ASISTENCIA!#REF!&lt;&gt;""),SUMIF($F$13:$J$13,Q$13,$F23:$J23),"")</f>
        <v>#REF!</v>
      </c>
      <c r="R23" s="28" t="e">
        <f>IF(AND(LEN($D23)&gt;0,SUMIF($F$13:$J$13,R$13,$F23:$J23)&gt;0,ASISTENCIA!#REF!&lt;&gt;"X",ASISTENCIA!#REF!&lt;&gt;"L",ASISTENCIA!#REF!&lt;&gt;"J",ASISTENCIA!#REF!&lt;&gt;"V",ASISTENCIA!#REF!&lt;&gt;"F",ASISTENCIA!#REF!&lt;&gt;""),SUMIF($F$13:$J$13,R$13,$F23:$J23),"")</f>
        <v>#REF!</v>
      </c>
      <c r="S23" s="28" t="e">
        <f>IF(AND(LEN($D23)&gt;0,SUMIF($F$13:$J$13,S$13,$F23:$J23)&gt;0,ASISTENCIA!#REF!&lt;&gt;"X",ASISTENCIA!#REF!&lt;&gt;"L",ASISTENCIA!#REF!&lt;&gt;"J",ASISTENCIA!#REF!&lt;&gt;"V",ASISTENCIA!#REF!&lt;&gt;"F",ASISTENCIA!#REF!&lt;&gt;""),SUMIF($F$13:$J$13,S$13,$F23:$J23),"")</f>
        <v>#REF!</v>
      </c>
      <c r="T23" s="28" t="e">
        <f>IF(AND(LEN($D23)&gt;0,SUMIF($F$13:$J$13,T$13,$F23:$J23)&gt;0,ASISTENCIA!#REF!&lt;&gt;"X",ASISTENCIA!#REF!&lt;&gt;"L",ASISTENCIA!#REF!&lt;&gt;"J",ASISTENCIA!#REF!&lt;&gt;"V",ASISTENCIA!#REF!&lt;&gt;"F",ASISTENCIA!#REF!&lt;&gt;""),SUMIF($F$13:$J$13,T$13,$F23:$J23),"")</f>
        <v>#REF!</v>
      </c>
      <c r="U23" s="28" t="e">
        <f>IF(AND(LEN($D23)&gt;0,SUMIF($F$13:$J$13,U$13,$F23:$J23)&gt;0,ASISTENCIA!#REF!&lt;&gt;"X",ASISTENCIA!#REF!&lt;&gt;"L",ASISTENCIA!#REF!&lt;&gt;"J",ASISTENCIA!#REF!&lt;&gt;"V",ASISTENCIA!#REF!&lt;&gt;"F",ASISTENCIA!#REF!&lt;&gt;""),SUMIF($F$13:$J$13,U$13,$F23:$J23),"")</f>
        <v>#REF!</v>
      </c>
      <c r="V23" s="28" t="e">
        <f>IF(AND(LEN($D23)&gt;0,SUMIF($F$13:$J$13,V$13,$F23:$J23)&gt;0,ASISTENCIA!#REF!&lt;&gt;"X",ASISTENCIA!#REF!&lt;&gt;"L",ASISTENCIA!#REF!&lt;&gt;"J",ASISTENCIA!#REF!&lt;&gt;"V",ASISTENCIA!#REF!&lt;&gt;"F",ASISTENCIA!#REF!&lt;&gt;""),SUMIF($F$13:$J$13,V$13,$F23:$J23),"")</f>
        <v>#REF!</v>
      </c>
      <c r="W23" s="28" t="e">
        <f>IF(AND(LEN($D23)&gt;0,SUMIF($F$13:$J$13,W$13,$F23:$J23)&gt;0,ASISTENCIA!#REF!&lt;&gt;"X",ASISTENCIA!#REF!&lt;&gt;"L",ASISTENCIA!#REF!&lt;&gt;"J",ASISTENCIA!#REF!&lt;&gt;"V",ASISTENCIA!#REF!&lt;&gt;"F",ASISTENCIA!#REF!&lt;&gt;""),SUMIF($F$13:$J$13,W$13,$F23:$J23),"")</f>
        <v>#REF!</v>
      </c>
      <c r="X23" s="28" t="e">
        <f>IF(AND(LEN($D23)&gt;0,SUMIF($F$13:$J$13,X$13,$F23:$J23)&gt;0,ASISTENCIA!#REF!&lt;&gt;"X",ASISTENCIA!#REF!&lt;&gt;"L",ASISTENCIA!#REF!&lt;&gt;"J",ASISTENCIA!#REF!&lt;&gt;"V",ASISTENCIA!#REF!&lt;&gt;"F",ASISTENCIA!#REF!&lt;&gt;""),SUMIF($F$13:$J$13,X$13,$F23:$J23),"")</f>
        <v>#REF!</v>
      </c>
      <c r="Y23" s="28" t="e">
        <f>IF(AND(LEN($D23)&gt;0,SUMIF($F$13:$J$13,Y$13,$F23:$J23)&gt;0,ASISTENCIA!#REF!&lt;&gt;"X",ASISTENCIA!#REF!&lt;&gt;"L",ASISTENCIA!#REF!&lt;&gt;"J",ASISTENCIA!#REF!&lt;&gt;"V",ASISTENCIA!#REF!&lt;&gt;"F",ASISTENCIA!#REF!&lt;&gt;""),SUMIF($F$13:$J$13,Y$13,$F23:$J23),"")</f>
        <v>#REF!</v>
      </c>
      <c r="Z23" s="28" t="e">
        <f>IF(AND(LEN($D23)&gt;0,SUMIF($F$13:$J$13,Z$13,$F23:$J23)&gt;0,ASISTENCIA!#REF!&lt;&gt;"X",ASISTENCIA!#REF!&lt;&gt;"L",ASISTENCIA!#REF!&lt;&gt;"J",ASISTENCIA!#REF!&lt;&gt;"V",ASISTENCIA!#REF!&lt;&gt;"F",ASISTENCIA!#REF!&lt;&gt;""),SUMIF($F$13:$J$13,Z$13,$F23:$J23),"")</f>
        <v>#REF!</v>
      </c>
      <c r="AA23" s="28" t="e">
        <f>IF(AND(LEN($D23)&gt;0,SUMIF($F$13:$J$13,AA$13,$F23:$J23)&gt;0,ASISTENCIA!#REF!&lt;&gt;"X",ASISTENCIA!#REF!&lt;&gt;"L",ASISTENCIA!#REF!&lt;&gt;"J",ASISTENCIA!#REF!&lt;&gt;"V",ASISTENCIA!#REF!&lt;&gt;"F",ASISTENCIA!#REF!&lt;&gt;""),SUMIF($F$13:$J$13,AA$13,$F23:$J23),"")</f>
        <v>#REF!</v>
      </c>
      <c r="AB23" s="28" t="e">
        <f>IF(AND(LEN($D23)&gt;0,SUMIF($F$13:$J$13,AB$13,$F23:$J23)&gt;0,ASISTENCIA!#REF!&lt;&gt;"X",ASISTENCIA!#REF!&lt;&gt;"L",ASISTENCIA!#REF!&lt;&gt;"J",ASISTENCIA!#REF!&lt;&gt;"V",ASISTENCIA!#REF!&lt;&gt;"F",ASISTENCIA!#REF!&lt;&gt;""),SUMIF($F$13:$J$13,AB$13,$F23:$J23),"")</f>
        <v>#REF!</v>
      </c>
      <c r="AC23" s="28" t="e">
        <f>IF(AND(LEN($D23)&gt;0,SUMIF($F$13:$J$13,AC$13,$F23:$J23)&gt;0,ASISTENCIA!#REF!&lt;&gt;"X",ASISTENCIA!#REF!&lt;&gt;"L",ASISTENCIA!#REF!&lt;&gt;"J",ASISTENCIA!#REF!&lt;&gt;"V",ASISTENCIA!#REF!&lt;&gt;"F",ASISTENCIA!#REF!&lt;&gt;""),SUMIF($F$13:$J$13,AC$13,$F23:$J23),"")</f>
        <v>#REF!</v>
      </c>
      <c r="AD23" s="28" t="e">
        <f>IF(AND(LEN($D23)&gt;0,SUMIF($F$13:$J$13,AD$13,$F23:$J23)&gt;0,ASISTENCIA!#REF!&lt;&gt;"X",ASISTENCIA!#REF!&lt;&gt;"L",ASISTENCIA!#REF!&lt;&gt;"J",ASISTENCIA!#REF!&lt;&gt;"V",ASISTENCIA!#REF!&lt;&gt;"F",ASISTENCIA!#REF!&lt;&gt;""),SUMIF($F$13:$J$13,AD$13,$F23:$J23),"")</f>
        <v>#REF!</v>
      </c>
      <c r="AE23" s="28" t="e">
        <f>IF(AND(LEN($D23)&gt;0,SUMIF($F$13:$J$13,AE$13,$F23:$J23)&gt;0,ASISTENCIA!#REF!&lt;&gt;"X",ASISTENCIA!#REF!&lt;&gt;"L",ASISTENCIA!#REF!&lt;&gt;"J",ASISTENCIA!#REF!&lt;&gt;"V",ASISTENCIA!#REF!&lt;&gt;"F",ASISTENCIA!#REF!&lt;&gt;""),SUMIF($F$13:$J$13,AE$13,$F23:$J23),"")</f>
        <v>#REF!</v>
      </c>
      <c r="AF23" s="28" t="e">
        <f>IF(AND(LEN($D23)&gt;0,SUMIF($F$13:$J$13,AF$13,$F23:$J23)&gt;0,ASISTENCIA!#REF!&lt;&gt;"X",ASISTENCIA!#REF!&lt;&gt;"L",ASISTENCIA!#REF!&lt;&gt;"J",ASISTENCIA!#REF!&lt;&gt;"V",ASISTENCIA!#REF!&lt;&gt;"F",ASISTENCIA!#REF!&lt;&gt;""),SUMIF($F$13:$J$13,AF$13,$F23:$J23),"")</f>
        <v>#REF!</v>
      </c>
      <c r="AG23" s="28" t="e">
        <f>IF(AND(LEN($D23)&gt;0,SUMIF($F$13:$J$13,AG$13,$F23:$J23)&gt;0,ASISTENCIA!#REF!&lt;&gt;"X",ASISTENCIA!#REF!&lt;&gt;"L",ASISTENCIA!#REF!&lt;&gt;"J",ASISTENCIA!#REF!&lt;&gt;"V",ASISTENCIA!#REF!&lt;&gt;"F",ASISTENCIA!#REF!&lt;&gt;""),SUMIF($F$13:$J$13,AG$13,$F23:$J23),"")</f>
        <v>#REF!</v>
      </c>
      <c r="AH23" s="28" t="e">
        <f>IF(AND(LEN($D23)&gt;0,SUMIF($F$13:$J$13,AH$13,$F23:$J23)&gt;0,ASISTENCIA!#REF!&lt;&gt;"X",ASISTENCIA!#REF!&lt;&gt;"L",ASISTENCIA!#REF!&lt;&gt;"J",ASISTENCIA!#REF!&lt;&gt;"V",ASISTENCIA!#REF!&lt;&gt;"F",ASISTENCIA!#REF!&lt;&gt;""),SUMIF($F$13:$J$13,AH$13,$F23:$J23),"")</f>
        <v>#REF!</v>
      </c>
      <c r="AI23" s="28" t="e">
        <f>IF(AND(LEN($D23)&gt;0,SUMIF($F$13:$J$13,AI$13,$F23:$J23)&gt;0,ASISTENCIA!#REF!&lt;&gt;"X",ASISTENCIA!#REF!&lt;&gt;"L",ASISTENCIA!#REF!&lt;&gt;"J",ASISTENCIA!#REF!&lt;&gt;"V",ASISTENCIA!#REF!&lt;&gt;"F",ASISTENCIA!#REF!&lt;&gt;""),SUMIF($F$13:$J$13,AI$13,$F23:$J23),"")</f>
        <v>#REF!</v>
      </c>
      <c r="AJ23" s="28" t="e">
        <f>IF(AND(LEN($D23)&gt;0,SUMIF($F$13:$J$13,AJ$13,$F23:$J23)&gt;0,ASISTENCIA!#REF!&lt;&gt;"X",ASISTENCIA!#REF!&lt;&gt;"L",ASISTENCIA!#REF!&lt;&gt;"J",ASISTENCIA!#REF!&lt;&gt;"V",ASISTENCIA!#REF!&lt;&gt;"F",ASISTENCIA!#REF!&lt;&gt;""),SUMIF($F$13:$J$13,AJ$13,$F23:$J23),"")</f>
        <v>#REF!</v>
      </c>
      <c r="AK23" s="28" t="e">
        <f>IF(AND(LEN($D23)&gt;0,SUMIF($F$13:$J$13,AK$13,$F23:$J23)&gt;0,ASISTENCIA!#REF!&lt;&gt;"X",ASISTENCIA!#REF!&lt;&gt;"L",ASISTENCIA!#REF!&lt;&gt;"J",ASISTENCIA!#REF!&lt;&gt;"V",ASISTENCIA!#REF!&lt;&gt;"F",ASISTENCIA!#REF!&lt;&gt;""),SUMIF($F$13:$J$13,AK$13,$F23:$J23),"")</f>
        <v>#REF!</v>
      </c>
      <c r="AL23" s="28" t="e">
        <f>IF(AND(LEN($D23)&gt;0,SUMIF($F$13:$J$13,AL$13,$F23:$J23)&gt;0,ASISTENCIA!#REF!&lt;&gt;"X",ASISTENCIA!#REF!&lt;&gt;"L",ASISTENCIA!#REF!&lt;&gt;"J",ASISTENCIA!#REF!&lt;&gt;"V",ASISTENCIA!#REF!&lt;&gt;"F",ASISTENCIA!#REF!&lt;&gt;""),SUMIF($F$13:$J$13,AL$13,$F23:$J23),"")</f>
        <v>#REF!</v>
      </c>
      <c r="AM23" s="28" t="e">
        <f>IF(AND(LEN($D23)&gt;0,SUMIF($F$13:$J$13,AM$13,$F23:$J23)&gt;0,ASISTENCIA!#REF!&lt;&gt;"X",ASISTENCIA!#REF!&lt;&gt;"L",ASISTENCIA!#REF!&lt;&gt;"J",ASISTENCIA!#REF!&lt;&gt;"V",ASISTENCIA!#REF!&lt;&gt;"F",ASISTENCIA!#REF!&lt;&gt;""),SUMIF($F$13:$J$13,AM$13,$F23:$J23),"")</f>
        <v>#REF!</v>
      </c>
      <c r="AN23" s="28" t="e">
        <f>IF(AND(LEN($D23)&gt;0,SUMIF($F$13:$J$13,AN$13,$F23:$J23)&gt;0,ASISTENCIA!#REF!&lt;&gt;"X",ASISTENCIA!#REF!&lt;&gt;"L",ASISTENCIA!#REF!&lt;&gt;"J",ASISTENCIA!#REF!&lt;&gt;"V",ASISTENCIA!#REF!&lt;&gt;"F",ASISTENCIA!#REF!&lt;&gt;""),SUMIF($F$13:$J$13,AN$13,$F23:$J23),"")</f>
        <v>#REF!</v>
      </c>
      <c r="AO23" s="28" t="e">
        <f>IF(AND(LEN($D23)&gt;0,SUMIF($F$13:$J$13,AO$13,$F23:$J23)&gt;0,ASISTENCIA!#REF!&lt;&gt;"X",ASISTENCIA!#REF!&lt;&gt;"L",ASISTENCIA!#REF!&lt;&gt;"J",ASISTENCIA!#REF!&lt;&gt;"V",ASISTENCIA!#REF!&lt;&gt;"F",ASISTENCIA!#REF!&lt;&gt;""),SUMIF($F$13:$J$13,AO$13,$F23:$J23),"")</f>
        <v>#REF!</v>
      </c>
      <c r="AP23" s="28" t="e">
        <f>IF(AND(LEN($D23)&gt;0,SUMIF($F$13:$J$13,AP$13,$F23:$J23)&gt;0,ASISTENCIA!#REF!&lt;&gt;"X",ASISTENCIA!#REF!&lt;&gt;"L",ASISTENCIA!#REF!&lt;&gt;"J",ASISTENCIA!#REF!&lt;&gt;"V",ASISTENCIA!#REF!&lt;&gt;"F",ASISTENCIA!#REF!&lt;&gt;""),SUMIF($F$13:$J$13,AP$13,$F23:$J23),"")</f>
        <v>#REF!</v>
      </c>
      <c r="AQ23" s="28" t="e">
        <f>IF(AND(LEN($D23)&gt;0,SUMIF($F$13:$J$13,AQ$13,$F23:$J23)&gt;0,ASISTENCIA!#REF!&lt;&gt;"X",ASISTENCIA!#REF!&lt;&gt;"L",ASISTENCIA!#REF!&lt;&gt;"J",ASISTENCIA!#REF!&lt;&gt;"V",ASISTENCIA!#REF!&lt;&gt;"F",ASISTENCIA!#REF!&lt;&gt;""),SUMIF($F$13:$J$13,AQ$13,$F23:$J23),"")</f>
        <v>#REF!</v>
      </c>
      <c r="AR23" s="28" t="e">
        <f>IF(AND(LEN($D23)&gt;0,SUMIF($F$13:$J$13,AR$13,$F23:$J23)&gt;0,ASISTENCIA!#REF!&lt;&gt;"X",ASISTENCIA!#REF!&lt;&gt;"L",ASISTENCIA!#REF!&lt;&gt;"J",ASISTENCIA!#REF!&lt;&gt;"V",ASISTENCIA!#REF!&lt;&gt;"F",ASISTENCIA!#REF!&lt;&gt;""),SUMIF($F$13:$J$13,AR$13,$F23:$J23),"")</f>
        <v>#REF!</v>
      </c>
      <c r="AS23" s="28" t="e">
        <f>IF(AND(LEN($D23)&gt;0,SUMIF($F$13:$J$13,AS$13,$F23:$J23)&gt;0,ASISTENCIA!#REF!&lt;&gt;"X",ASISTENCIA!#REF!&lt;&gt;"L",ASISTENCIA!#REF!&lt;&gt;"J",ASISTENCIA!#REF!&lt;&gt;"V",ASISTENCIA!#REF!&lt;&gt;"F",ASISTENCIA!#REF!&lt;&gt;""),SUMIF($F$13:$J$13,AS$13,$F23:$J23),"")</f>
        <v>#REF!</v>
      </c>
      <c r="AT23" s="108" t="e">
        <f t="shared" si="3"/>
        <v>#REF!</v>
      </c>
      <c r="AW23" s="107"/>
      <c r="AX23" s="103" t="e">
        <f>IF(AND(LEN($D23)&gt;0,SUMIF($F$13:$J$13,AX$13,$F23:$J23)&gt;0,ASISTENCIA!#REF!&lt;&gt;"X",ASISTENCIA!#REF!&lt;&gt;"L",ASISTENCIA!#REF!&lt;&gt;"J",ASISTENCIA!#REF!&lt;&gt;"F"),SUMIF($F$13:$J$13,AX$13,$F23:$J23),"")</f>
        <v>#REF!</v>
      </c>
      <c r="AY23" s="103" t="e">
        <f>IF(AND(LEN($D23)&gt;0,SUMIF($F$13:$J$13,AY$13,$F23:$J23)&gt;0,ASISTENCIA!#REF!&lt;&gt;"X",ASISTENCIA!#REF!&lt;&gt;"L",ASISTENCIA!#REF!&lt;&gt;"J",ASISTENCIA!#REF!&lt;&gt;"F"),SUMIF($F$13:$J$13,AY$13,$F23:$J23),"")</f>
        <v>#REF!</v>
      </c>
      <c r="AZ23" s="103" t="e">
        <f>IF(AND(LEN($D23)&gt;0,SUMIF($F$13:$J$13,AZ$13,$F23:$J23)&gt;0,ASISTENCIA!#REF!&lt;&gt;"X",ASISTENCIA!#REF!&lt;&gt;"L",ASISTENCIA!#REF!&lt;&gt;"J",ASISTENCIA!#REF!&lt;&gt;"F"),SUMIF($F$13:$J$13,AZ$13,$F23:$J23),"")</f>
        <v>#REF!</v>
      </c>
      <c r="BA23" s="103" t="e">
        <f>IF(AND(LEN($D23)&gt;0,SUMIF($F$13:$J$13,BA$13,$F23:$J23)&gt;0,ASISTENCIA!#REF!&lt;&gt;"X",ASISTENCIA!#REF!&lt;&gt;"L",ASISTENCIA!#REF!&lt;&gt;"J",ASISTENCIA!#REF!&lt;&gt;"F"),SUMIF($F$13:$J$13,BA$13,$F23:$J23),"")</f>
        <v>#REF!</v>
      </c>
      <c r="BB23" s="103" t="e">
        <f>IF(AND(LEN($D23)&gt;0,SUMIF($F$13:$J$13,BB$13,$F23:$J23)&gt;0,ASISTENCIA!#REF!&lt;&gt;"X",ASISTENCIA!#REF!&lt;&gt;"L",ASISTENCIA!#REF!&lt;&gt;"J",ASISTENCIA!#REF!&lt;&gt;"F"),SUMIF($F$13:$J$13,BB$13,$F23:$J23),"")</f>
        <v>#REF!</v>
      </c>
      <c r="BC23" s="103" t="e">
        <f>IF(AND(LEN($D23)&gt;0,SUMIF($F$13:$J$13,BC$13,$F23:$J23)&gt;0,ASISTENCIA!#REF!&lt;&gt;"X",ASISTENCIA!#REF!&lt;&gt;"L",ASISTENCIA!#REF!&lt;&gt;"J",ASISTENCIA!#REF!&lt;&gt;"F"),SUMIF($F$13:$J$13,BC$13,$F23:$J23),"")</f>
        <v>#REF!</v>
      </c>
      <c r="BD23" s="103" t="e">
        <f>IF(AND(LEN($D23)&gt;0,SUMIF($F$13:$J$13,BD$13,$F23:$J23)&gt;0,ASISTENCIA!#REF!&lt;&gt;"X",ASISTENCIA!#REF!&lt;&gt;"L",ASISTENCIA!#REF!&lt;&gt;"J",ASISTENCIA!#REF!&lt;&gt;"F"),SUMIF($F$13:$J$13,BD$13,$F23:$J23),"")</f>
        <v>#REF!</v>
      </c>
      <c r="BE23" s="103" t="e">
        <f>IF(AND(LEN($D23)&gt;0,SUMIF($F$13:$J$13,BE$13,$F23:$J23)&gt;0,ASISTENCIA!#REF!&lt;&gt;"X",ASISTENCIA!#REF!&lt;&gt;"L",ASISTENCIA!#REF!&lt;&gt;"J",ASISTENCIA!#REF!&lt;&gt;"F"),SUMIF($F$13:$J$13,BE$13,$F23:$J23),"")</f>
        <v>#REF!</v>
      </c>
      <c r="BF23" s="103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03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03" t="e">
        <f>IF(AND(LEN($D23)&gt;0,SUMIF($F$13:$J$13,BH$13,$F23:$J23)&gt;0,ASISTENCIA!#REF!&lt;&gt;"X",ASISTENCIA!#REF!&lt;&gt;"L",ASISTENCIA!#REF!&lt;&gt;"J",ASISTENCIA!#REF!&lt;&gt;"F"),SUMIF($F$13:$J$13,BH$13,$F23:$J23),"")</f>
        <v>#REF!</v>
      </c>
      <c r="BI23" s="103" t="e">
        <f>IF(AND(LEN($D23)&gt;0,SUMIF($F$13:$J$13,BI$13,$F23:$J23)&gt;0,ASISTENCIA!#REF!&lt;&gt;"X",ASISTENCIA!#REF!&lt;&gt;"L",ASISTENCIA!#REF!&lt;&gt;"J",ASISTENCIA!#REF!&lt;&gt;"F"),SUMIF($F$13:$J$13,BI$13,$F23:$J23),"")</f>
        <v>#REF!</v>
      </c>
      <c r="BJ23" s="103" t="e">
        <f>IF(AND(LEN($D23)&gt;0,SUMIF($F$13:$J$13,BJ$13,$F23:$J23)&gt;0,ASISTENCIA!#REF!&lt;&gt;"X",ASISTENCIA!#REF!&lt;&gt;"L",ASISTENCIA!#REF!&lt;&gt;"J",ASISTENCIA!#REF!&lt;&gt;"F"),SUMIF($F$13:$J$13,BJ$13,$F23:$J23),"")</f>
        <v>#REF!</v>
      </c>
      <c r="BK23" s="103" t="e">
        <f>IF(AND(LEN($D23)&gt;0,SUMIF($F$13:$J$13,BK$13,$F23:$J23)&gt;0,ASISTENCIA!#REF!&lt;&gt;"X",ASISTENCIA!#REF!&lt;&gt;"L",ASISTENCIA!#REF!&lt;&gt;"J",ASISTENCIA!#REF!&lt;&gt;"F"),SUMIF($F$13:$J$13,BK$13,$F23:$J23),"")</f>
        <v>#REF!</v>
      </c>
      <c r="BL23" s="103" t="e">
        <f>IF(AND(LEN($D23)&gt;0,SUMIF($F$13:$J$13,BL$13,$F23:$J23)&gt;0,ASISTENCIA!#REF!&lt;&gt;"X",ASISTENCIA!#REF!&lt;&gt;"L",ASISTENCIA!#REF!&lt;&gt;"J",ASISTENCIA!#REF!&lt;&gt;"F"),SUMIF($F$13:$J$13,BL$13,$F23:$J23),"")</f>
        <v>#REF!</v>
      </c>
      <c r="BM23" s="103" t="e">
        <f>IF(AND(LEN($D23)&gt;0,SUMIF($F$13:$J$13,BM$13,$F23:$J23)&gt;0,ASISTENCIA!#REF!&lt;&gt;"X",ASISTENCIA!#REF!&lt;&gt;"L",ASISTENCIA!#REF!&lt;&gt;"J",ASISTENCIA!#REF!&lt;&gt;"F"),SUMIF($F$13:$J$13,BM$13,$F23:$J23),"")</f>
        <v>#REF!</v>
      </c>
      <c r="BN23" s="103" t="e">
        <f>IF(AND(LEN($D23)&gt;0,SUMIF($F$13:$J$13,BN$13,$F23:$J23)&gt;0,ASISTENCIA!#REF!&lt;&gt;"X",ASISTENCIA!#REF!&lt;&gt;"L",ASISTENCIA!#REF!&lt;&gt;"J",ASISTENCIA!#REF!&lt;&gt;"F"),SUMIF($F$13:$J$13,BN$13,$F23:$J23),"")</f>
        <v>#REF!</v>
      </c>
      <c r="BO23" s="103" t="e">
        <f>IF(AND(LEN($D23)&gt;0,SUMIF($F$13:$J$13,BO$13,$F23:$J23)&gt;0,ASISTENCIA!#REF!&lt;&gt;"X",ASISTENCIA!#REF!&lt;&gt;"L",ASISTENCIA!#REF!&lt;&gt;"J",ASISTENCIA!#REF!&lt;&gt;"F"),SUMIF($F$13:$J$13,BO$13,$F23:$J23),"")</f>
        <v>#REF!</v>
      </c>
      <c r="BP23" s="103" t="e">
        <f>IF(AND(LEN($D23)&gt;0,SUMIF($F$13:$J$13,BP$13,$F23:$J23)&gt;0,ASISTENCIA!#REF!&lt;&gt;"X",ASISTENCIA!#REF!&lt;&gt;"L",ASISTENCIA!#REF!&lt;&gt;"J",ASISTENCIA!#REF!&lt;&gt;"F"),SUMIF($F$13:$J$13,BP$13,$F23:$J23),"")</f>
        <v>#REF!</v>
      </c>
      <c r="BQ23" s="103" t="e">
        <f>IF(AND(LEN($D23)&gt;0,SUMIF($F$13:$J$13,BQ$13,$F23:$J23)&gt;0,ASISTENCIA!#REF!&lt;&gt;"X",ASISTENCIA!#REF!&lt;&gt;"L",ASISTENCIA!#REF!&lt;&gt;"J",ASISTENCIA!#REF!&lt;&gt;"F"),SUMIF($F$13:$J$13,BQ$13,$F23:$J23),"")</f>
        <v>#REF!</v>
      </c>
      <c r="BR23" s="103" t="e">
        <f>IF(AND(LEN($D23)&gt;0,SUMIF($F$13:$J$13,BR$13,$F23:$J23)&gt;0,ASISTENCIA!#REF!&lt;&gt;"X",ASISTENCIA!#REF!&lt;&gt;"L",ASISTENCIA!#REF!&lt;&gt;"J",ASISTENCIA!#REF!&lt;&gt;"F"),SUMIF($F$13:$J$13,BR$13,$F23:$J23),"")</f>
        <v>#REF!</v>
      </c>
      <c r="BS23" s="103" t="e">
        <f>IF(AND(LEN($D23)&gt;0,SUMIF($F$13:$J$13,BS$13,$F23:$J23)&gt;0,ASISTENCIA!#REF!&lt;&gt;"X",ASISTENCIA!#REF!&lt;&gt;"L",ASISTENCIA!#REF!&lt;&gt;"J",ASISTENCIA!#REF!&lt;&gt;"F"),SUMIF($F$13:$J$13,BS$13,$F23:$J23),"")</f>
        <v>#REF!</v>
      </c>
      <c r="BT23" s="103" t="e">
        <f>IF(AND(LEN($D23)&gt;0,SUMIF($F$13:$J$13,BT$13,$F23:$J23)&gt;0,ASISTENCIA!#REF!&lt;&gt;"X",ASISTENCIA!#REF!&lt;&gt;"L",ASISTENCIA!#REF!&lt;&gt;"J",ASISTENCIA!#REF!&lt;&gt;"F"),SUMIF($F$13:$J$13,BT$13,$F23:$J23),"")</f>
        <v>#REF!</v>
      </c>
      <c r="BU23" s="103" t="e">
        <f>IF(AND(LEN($D23)&gt;0,SUMIF($F$13:$J$13,BU$13,$F23:$J23)&gt;0,ASISTENCIA!#REF!&lt;&gt;"X",ASISTENCIA!#REF!&lt;&gt;"L",ASISTENCIA!#REF!&lt;&gt;"J",ASISTENCIA!#REF!&lt;&gt;"F"),SUMIF($F$13:$J$13,BU$13,$F23:$J23),"")</f>
        <v>#REF!</v>
      </c>
      <c r="BV23" s="103" t="e">
        <f>IF(AND(LEN($D23)&gt;0,SUMIF($F$13:$J$13,BV$13,$F23:$J23)&gt;0,ASISTENCIA!#REF!&lt;&gt;"X",ASISTENCIA!#REF!&lt;&gt;"L",ASISTENCIA!#REF!&lt;&gt;"J",ASISTENCIA!#REF!&lt;&gt;"F"),SUMIF($F$13:$J$13,BV$13,$F23:$J23),"")</f>
        <v>#REF!</v>
      </c>
      <c r="BW23" s="103" t="e">
        <f>IF(AND(LEN($D23)&gt;0,SUMIF($F$13:$J$13,BW$13,$F23:$J23)&gt;0,ASISTENCIA!#REF!&lt;&gt;"X",ASISTENCIA!#REF!&lt;&gt;"L",ASISTENCIA!#REF!&lt;&gt;"J",ASISTENCIA!#REF!&lt;&gt;"F"),SUMIF($F$13:$J$13,BW$13,$F23:$J23),"")</f>
        <v>#REF!</v>
      </c>
      <c r="BX23" s="103" t="e">
        <f>IF(AND(LEN($D23)&gt;0,SUMIF($F$13:$J$13,BX$13,$F23:$J23)&gt;0,ASISTENCIA!#REF!&lt;&gt;"X",ASISTENCIA!#REF!&lt;&gt;"L",ASISTENCIA!#REF!&lt;&gt;"J",ASISTENCIA!#REF!&lt;&gt;"F"),SUMIF($F$13:$J$13,BX$13,$F23:$J23),"")</f>
        <v>#REF!</v>
      </c>
      <c r="BY23" s="103" t="e">
        <f>IF(AND(LEN($D23)&gt;0,SUMIF($F$13:$J$13,BY$13,$F23:$J23)&gt;0,ASISTENCIA!#REF!&lt;&gt;"X",ASISTENCIA!#REF!&lt;&gt;"L",ASISTENCIA!#REF!&lt;&gt;"J",ASISTENCIA!#REF!&lt;&gt;"F"),SUMIF($F$13:$J$13,BY$13,$F23:$J23),"")</f>
        <v>#REF!</v>
      </c>
      <c r="BZ23" s="103" t="e">
        <f>IF(AND(LEN($D23)&gt;0,SUMIF($F$13:$J$13,BZ$13,$F23:$J23)&gt;0,ASISTENCIA!#REF!&lt;&gt;"X",ASISTENCIA!#REF!&lt;&gt;"L",ASISTENCIA!#REF!&lt;&gt;"J",ASISTENCIA!#REF!&lt;&gt;"F"),SUMIF($F$13:$J$13,BZ$13,$F23:$J23),"")</f>
        <v>#REF!</v>
      </c>
      <c r="CA23" s="103" t="e">
        <f>IF(AND(LEN($D23)&gt;0,SUMIF($F$13:$J$13,CA$13,$F23:$J23)&gt;0,ASISTENCIA!#REF!&lt;&gt;"X",ASISTENCIA!#REF!&lt;&gt;"L",ASISTENCIA!#REF!&lt;&gt;"J",ASISTENCIA!#REF!&lt;&gt;"F"),SUMIF($F$13:$J$13,CA$13,$F23:$J23),"")</f>
        <v>#REF!</v>
      </c>
      <c r="CB23" s="103" t="e">
        <f>IF(AND(LEN($D23)&gt;0,SUMIF($F$13:$J$13,CB$13,$F23:$J23)&gt;0,ASISTENCIA!#REF!&lt;&gt;"X",ASISTENCIA!#REF!&lt;&gt;"L",ASISTENCIA!#REF!&lt;&gt;"J",ASISTENCIA!#REF!&lt;&gt;"F"),SUMIF($F$13:$J$13,CB$13,$F23:$J23),"")</f>
        <v>#REF!</v>
      </c>
      <c r="CC23" s="108" t="e">
        <f t="shared" si="4"/>
        <v>#REF!</v>
      </c>
      <c r="CD23" s="107"/>
    </row>
    <row r="24" spans="1:82" s="7" customFormat="1" ht="15" x14ac:dyDescent="0.25">
      <c r="A24" s="18" t="e">
        <f t="shared" si="5"/>
        <v>#REF!</v>
      </c>
      <c r="B24" s="14" t="e">
        <f>IF(LEN(C24)&gt;0,VLOOKUP($O$4,DATA!$A$1:$S$1,2,FALSE),"")</f>
        <v>#REF!</v>
      </c>
      <c r="C24" s="15" t="e">
        <f t="shared" si="2"/>
        <v>#REF!</v>
      </c>
      <c r="D24" s="21" t="e">
        <f>IF(LEN(ASISTENCIA!#REF!)&gt;0,ASISTENCIA!#REF!,"")</f>
        <v>#REF!</v>
      </c>
      <c r="E24" s="110" t="e">
        <f>IF(LEN(D24)&gt;0,ASISTENCIA!#REF!,"")</f>
        <v>#REF!</v>
      </c>
      <c r="F24" s="26"/>
      <c r="G24" s="26"/>
      <c r="H24" s="26"/>
      <c r="I24" s="26"/>
      <c r="J24" s="26"/>
      <c r="K24" s="103" t="str">
        <f t="shared" si="0"/>
        <v/>
      </c>
      <c r="L24" s="6"/>
      <c r="M24" s="5"/>
      <c r="N24" s="103" t="e">
        <f t="shared" si="6"/>
        <v>#REF!</v>
      </c>
      <c r="O24" s="28" t="e">
        <f>IF(AND(LEN($D24)&gt;0,SUMIF($F$13:$J$13,O$13,$F24:$J24)&gt;0,ASISTENCIA!#REF!&lt;&gt;"X",ASISTENCIA!#REF!&lt;&gt;"L",ASISTENCIA!#REF!&lt;&gt;"J",ASISTENCIA!#REF!&lt;&gt;"V",ASISTENCIA!#REF!&lt;&gt;"F",ASISTENCIA!#REF!&lt;&gt;""),SUMIF($F$13:$J$13,O$13,$F24:$J24),"")</f>
        <v>#REF!</v>
      </c>
      <c r="P24" s="28" t="e">
        <f>IF(AND(LEN($D24)&gt;0,SUMIF($F$13:$J$13,P$13,$F24:$J24)&gt;0,ASISTENCIA!#REF!&lt;&gt;"X",ASISTENCIA!#REF!&lt;&gt;"L",ASISTENCIA!#REF!&lt;&gt;"J",ASISTENCIA!#REF!&lt;&gt;"V",ASISTENCIA!#REF!&lt;&gt;"F",ASISTENCIA!#REF!&lt;&gt;""),SUMIF($F$13:$J$13,P$13,$F24:$J24),"")</f>
        <v>#REF!</v>
      </c>
      <c r="Q24" s="28" t="e">
        <f>IF(AND(LEN($D24)&gt;0,SUMIF($F$13:$J$13,Q$13,$F24:$J24)&gt;0,ASISTENCIA!#REF!&lt;&gt;"X",ASISTENCIA!#REF!&lt;&gt;"L",ASISTENCIA!#REF!&lt;&gt;"J",ASISTENCIA!#REF!&lt;&gt;"V",ASISTENCIA!#REF!&lt;&gt;"F",ASISTENCIA!#REF!&lt;&gt;""),SUMIF($F$13:$J$13,Q$13,$F24:$J24),"")</f>
        <v>#REF!</v>
      </c>
      <c r="R24" s="28" t="e">
        <f>IF(AND(LEN($D24)&gt;0,SUMIF($F$13:$J$13,R$13,$F24:$J24)&gt;0,ASISTENCIA!#REF!&lt;&gt;"X",ASISTENCIA!#REF!&lt;&gt;"L",ASISTENCIA!#REF!&lt;&gt;"J",ASISTENCIA!#REF!&lt;&gt;"V",ASISTENCIA!#REF!&lt;&gt;"F",ASISTENCIA!#REF!&lt;&gt;""),SUMIF($F$13:$J$13,R$13,$F24:$J24),"")</f>
        <v>#REF!</v>
      </c>
      <c r="S24" s="28" t="e">
        <f>IF(AND(LEN($D24)&gt;0,SUMIF($F$13:$J$13,S$13,$F24:$J24)&gt;0,ASISTENCIA!#REF!&lt;&gt;"X",ASISTENCIA!#REF!&lt;&gt;"L",ASISTENCIA!#REF!&lt;&gt;"J",ASISTENCIA!#REF!&lt;&gt;"V",ASISTENCIA!#REF!&lt;&gt;"F",ASISTENCIA!#REF!&lt;&gt;""),SUMIF($F$13:$J$13,S$13,$F24:$J24),"")</f>
        <v>#REF!</v>
      </c>
      <c r="T24" s="28" t="e">
        <f>IF(AND(LEN($D24)&gt;0,SUMIF($F$13:$J$13,T$13,$F24:$J24)&gt;0,ASISTENCIA!#REF!&lt;&gt;"X",ASISTENCIA!#REF!&lt;&gt;"L",ASISTENCIA!#REF!&lt;&gt;"J",ASISTENCIA!#REF!&lt;&gt;"V",ASISTENCIA!#REF!&lt;&gt;"F",ASISTENCIA!#REF!&lt;&gt;""),SUMIF($F$13:$J$13,T$13,$F24:$J24),"")</f>
        <v>#REF!</v>
      </c>
      <c r="U24" s="28" t="e">
        <f>IF(AND(LEN($D24)&gt;0,SUMIF($F$13:$J$13,U$13,$F24:$J24)&gt;0,ASISTENCIA!#REF!&lt;&gt;"X",ASISTENCIA!#REF!&lt;&gt;"L",ASISTENCIA!#REF!&lt;&gt;"J",ASISTENCIA!#REF!&lt;&gt;"V",ASISTENCIA!#REF!&lt;&gt;"F",ASISTENCIA!#REF!&lt;&gt;""),SUMIF($F$13:$J$13,U$13,$F24:$J24),"")</f>
        <v>#REF!</v>
      </c>
      <c r="V24" s="28" t="e">
        <f>IF(AND(LEN($D24)&gt;0,SUMIF($F$13:$J$13,V$13,$F24:$J24)&gt;0,ASISTENCIA!#REF!&lt;&gt;"X",ASISTENCIA!#REF!&lt;&gt;"L",ASISTENCIA!#REF!&lt;&gt;"J",ASISTENCIA!#REF!&lt;&gt;"V",ASISTENCIA!#REF!&lt;&gt;"F",ASISTENCIA!#REF!&lt;&gt;""),SUMIF($F$13:$J$13,V$13,$F24:$J24),"")</f>
        <v>#REF!</v>
      </c>
      <c r="W24" s="28" t="e">
        <f>IF(AND(LEN($D24)&gt;0,SUMIF($F$13:$J$13,W$13,$F24:$J24)&gt;0,ASISTENCIA!#REF!&lt;&gt;"X",ASISTENCIA!#REF!&lt;&gt;"L",ASISTENCIA!#REF!&lt;&gt;"J",ASISTENCIA!#REF!&lt;&gt;"V",ASISTENCIA!#REF!&lt;&gt;"F",ASISTENCIA!#REF!&lt;&gt;""),SUMIF($F$13:$J$13,W$13,$F24:$J24),"")</f>
        <v>#REF!</v>
      </c>
      <c r="X24" s="28" t="e">
        <f>IF(AND(LEN($D24)&gt;0,SUMIF($F$13:$J$13,X$13,$F24:$J24)&gt;0,ASISTENCIA!#REF!&lt;&gt;"X",ASISTENCIA!#REF!&lt;&gt;"L",ASISTENCIA!#REF!&lt;&gt;"J",ASISTENCIA!#REF!&lt;&gt;"V",ASISTENCIA!#REF!&lt;&gt;"F",ASISTENCIA!#REF!&lt;&gt;""),SUMIF($F$13:$J$13,X$13,$F24:$J24),"")</f>
        <v>#REF!</v>
      </c>
      <c r="Y24" s="28" t="e">
        <f>IF(AND(LEN($D24)&gt;0,SUMIF($F$13:$J$13,Y$13,$F24:$J24)&gt;0,ASISTENCIA!#REF!&lt;&gt;"X",ASISTENCIA!#REF!&lt;&gt;"L",ASISTENCIA!#REF!&lt;&gt;"J",ASISTENCIA!#REF!&lt;&gt;"V",ASISTENCIA!#REF!&lt;&gt;"F",ASISTENCIA!#REF!&lt;&gt;""),SUMIF($F$13:$J$13,Y$13,$F24:$J24),"")</f>
        <v>#REF!</v>
      </c>
      <c r="Z24" s="28" t="e">
        <f>IF(AND(LEN($D24)&gt;0,SUMIF($F$13:$J$13,Z$13,$F24:$J24)&gt;0,ASISTENCIA!#REF!&lt;&gt;"X",ASISTENCIA!#REF!&lt;&gt;"L",ASISTENCIA!#REF!&lt;&gt;"J",ASISTENCIA!#REF!&lt;&gt;"V",ASISTENCIA!#REF!&lt;&gt;"F",ASISTENCIA!#REF!&lt;&gt;""),SUMIF($F$13:$J$13,Z$13,$F24:$J24),"")</f>
        <v>#REF!</v>
      </c>
      <c r="AA24" s="28" t="e">
        <f>IF(AND(LEN($D24)&gt;0,SUMIF($F$13:$J$13,AA$13,$F24:$J24)&gt;0,ASISTENCIA!#REF!&lt;&gt;"X",ASISTENCIA!#REF!&lt;&gt;"L",ASISTENCIA!#REF!&lt;&gt;"J",ASISTENCIA!#REF!&lt;&gt;"V",ASISTENCIA!#REF!&lt;&gt;"F",ASISTENCIA!#REF!&lt;&gt;""),SUMIF($F$13:$J$13,AA$13,$F24:$J24),"")</f>
        <v>#REF!</v>
      </c>
      <c r="AB24" s="28" t="e">
        <f>IF(AND(LEN($D24)&gt;0,SUMIF($F$13:$J$13,AB$13,$F24:$J24)&gt;0,ASISTENCIA!#REF!&lt;&gt;"X",ASISTENCIA!#REF!&lt;&gt;"L",ASISTENCIA!#REF!&lt;&gt;"J",ASISTENCIA!#REF!&lt;&gt;"V",ASISTENCIA!#REF!&lt;&gt;"F",ASISTENCIA!#REF!&lt;&gt;""),SUMIF($F$13:$J$13,AB$13,$F24:$J24),"")</f>
        <v>#REF!</v>
      </c>
      <c r="AC24" s="28" t="e">
        <f>IF(AND(LEN($D24)&gt;0,SUMIF($F$13:$J$13,AC$13,$F24:$J24)&gt;0,ASISTENCIA!#REF!&lt;&gt;"X",ASISTENCIA!#REF!&lt;&gt;"L",ASISTENCIA!#REF!&lt;&gt;"J",ASISTENCIA!#REF!&lt;&gt;"V",ASISTENCIA!#REF!&lt;&gt;"F",ASISTENCIA!#REF!&lt;&gt;""),SUMIF($F$13:$J$13,AC$13,$F24:$J24),"")</f>
        <v>#REF!</v>
      </c>
      <c r="AD24" s="28" t="e">
        <f>IF(AND(LEN($D24)&gt;0,SUMIF($F$13:$J$13,AD$13,$F24:$J24)&gt;0,ASISTENCIA!#REF!&lt;&gt;"X",ASISTENCIA!#REF!&lt;&gt;"L",ASISTENCIA!#REF!&lt;&gt;"J",ASISTENCIA!#REF!&lt;&gt;"V",ASISTENCIA!#REF!&lt;&gt;"F",ASISTENCIA!#REF!&lt;&gt;""),SUMIF($F$13:$J$13,AD$13,$F24:$J24),"")</f>
        <v>#REF!</v>
      </c>
      <c r="AE24" s="28" t="e">
        <f>IF(AND(LEN($D24)&gt;0,SUMIF($F$13:$J$13,AE$13,$F24:$J24)&gt;0,ASISTENCIA!#REF!&lt;&gt;"X",ASISTENCIA!#REF!&lt;&gt;"L",ASISTENCIA!#REF!&lt;&gt;"J",ASISTENCIA!#REF!&lt;&gt;"V",ASISTENCIA!#REF!&lt;&gt;"F",ASISTENCIA!#REF!&lt;&gt;""),SUMIF($F$13:$J$13,AE$13,$F24:$J24),"")</f>
        <v>#REF!</v>
      </c>
      <c r="AF24" s="28" t="e">
        <f>IF(AND(LEN($D24)&gt;0,SUMIF($F$13:$J$13,AF$13,$F24:$J24)&gt;0,ASISTENCIA!#REF!&lt;&gt;"X",ASISTENCIA!#REF!&lt;&gt;"L",ASISTENCIA!#REF!&lt;&gt;"J",ASISTENCIA!#REF!&lt;&gt;"V",ASISTENCIA!#REF!&lt;&gt;"F",ASISTENCIA!#REF!&lt;&gt;""),SUMIF($F$13:$J$13,AF$13,$F24:$J24),"")</f>
        <v>#REF!</v>
      </c>
      <c r="AG24" s="28" t="e">
        <f>IF(AND(LEN($D24)&gt;0,SUMIF($F$13:$J$13,AG$13,$F24:$J24)&gt;0,ASISTENCIA!#REF!&lt;&gt;"X",ASISTENCIA!#REF!&lt;&gt;"L",ASISTENCIA!#REF!&lt;&gt;"J",ASISTENCIA!#REF!&lt;&gt;"V",ASISTENCIA!#REF!&lt;&gt;"F",ASISTENCIA!#REF!&lt;&gt;""),SUMIF($F$13:$J$13,AG$13,$F24:$J24),"")</f>
        <v>#REF!</v>
      </c>
      <c r="AH24" s="28" t="e">
        <f>IF(AND(LEN($D24)&gt;0,SUMIF($F$13:$J$13,AH$13,$F24:$J24)&gt;0,ASISTENCIA!#REF!&lt;&gt;"X",ASISTENCIA!#REF!&lt;&gt;"L",ASISTENCIA!#REF!&lt;&gt;"J",ASISTENCIA!#REF!&lt;&gt;"V",ASISTENCIA!#REF!&lt;&gt;"F",ASISTENCIA!#REF!&lt;&gt;""),SUMIF($F$13:$J$13,AH$13,$F24:$J24),"")</f>
        <v>#REF!</v>
      </c>
      <c r="AI24" s="28" t="e">
        <f>IF(AND(LEN($D24)&gt;0,SUMIF($F$13:$J$13,AI$13,$F24:$J24)&gt;0,ASISTENCIA!#REF!&lt;&gt;"X",ASISTENCIA!#REF!&lt;&gt;"L",ASISTENCIA!#REF!&lt;&gt;"J",ASISTENCIA!#REF!&lt;&gt;"V",ASISTENCIA!#REF!&lt;&gt;"F",ASISTENCIA!#REF!&lt;&gt;""),SUMIF($F$13:$J$13,AI$13,$F24:$J24),"")</f>
        <v>#REF!</v>
      </c>
      <c r="AJ24" s="28" t="e">
        <f>IF(AND(LEN($D24)&gt;0,SUMIF($F$13:$J$13,AJ$13,$F24:$J24)&gt;0,ASISTENCIA!#REF!&lt;&gt;"X",ASISTENCIA!#REF!&lt;&gt;"L",ASISTENCIA!#REF!&lt;&gt;"J",ASISTENCIA!#REF!&lt;&gt;"V",ASISTENCIA!#REF!&lt;&gt;"F",ASISTENCIA!#REF!&lt;&gt;""),SUMIF($F$13:$J$13,AJ$13,$F24:$J24),"")</f>
        <v>#REF!</v>
      </c>
      <c r="AK24" s="28" t="e">
        <f>IF(AND(LEN($D24)&gt;0,SUMIF($F$13:$J$13,AK$13,$F24:$J24)&gt;0,ASISTENCIA!#REF!&lt;&gt;"X",ASISTENCIA!#REF!&lt;&gt;"L",ASISTENCIA!#REF!&lt;&gt;"J",ASISTENCIA!#REF!&lt;&gt;"V",ASISTENCIA!#REF!&lt;&gt;"F",ASISTENCIA!#REF!&lt;&gt;""),SUMIF($F$13:$J$13,AK$13,$F24:$J24),"")</f>
        <v>#REF!</v>
      </c>
      <c r="AL24" s="28" t="e">
        <f>IF(AND(LEN($D24)&gt;0,SUMIF($F$13:$J$13,AL$13,$F24:$J24)&gt;0,ASISTENCIA!#REF!&lt;&gt;"X",ASISTENCIA!#REF!&lt;&gt;"L",ASISTENCIA!#REF!&lt;&gt;"J",ASISTENCIA!#REF!&lt;&gt;"V",ASISTENCIA!#REF!&lt;&gt;"F",ASISTENCIA!#REF!&lt;&gt;""),SUMIF($F$13:$J$13,AL$13,$F24:$J24),"")</f>
        <v>#REF!</v>
      </c>
      <c r="AM24" s="28" t="e">
        <f>IF(AND(LEN($D24)&gt;0,SUMIF($F$13:$J$13,AM$13,$F24:$J24)&gt;0,ASISTENCIA!#REF!&lt;&gt;"X",ASISTENCIA!#REF!&lt;&gt;"L",ASISTENCIA!#REF!&lt;&gt;"J",ASISTENCIA!#REF!&lt;&gt;"V",ASISTENCIA!#REF!&lt;&gt;"F",ASISTENCIA!#REF!&lt;&gt;""),SUMIF($F$13:$J$13,AM$13,$F24:$J24),"")</f>
        <v>#REF!</v>
      </c>
      <c r="AN24" s="28" t="e">
        <f>IF(AND(LEN($D24)&gt;0,SUMIF($F$13:$J$13,AN$13,$F24:$J24)&gt;0,ASISTENCIA!#REF!&lt;&gt;"X",ASISTENCIA!#REF!&lt;&gt;"L",ASISTENCIA!#REF!&lt;&gt;"J",ASISTENCIA!#REF!&lt;&gt;"V",ASISTENCIA!#REF!&lt;&gt;"F",ASISTENCIA!#REF!&lt;&gt;""),SUMIF($F$13:$J$13,AN$13,$F24:$J24),"")</f>
        <v>#REF!</v>
      </c>
      <c r="AO24" s="28" t="e">
        <f>IF(AND(LEN($D24)&gt;0,SUMIF($F$13:$J$13,AO$13,$F24:$J24)&gt;0,ASISTENCIA!#REF!&lt;&gt;"X",ASISTENCIA!#REF!&lt;&gt;"L",ASISTENCIA!#REF!&lt;&gt;"J",ASISTENCIA!#REF!&lt;&gt;"V",ASISTENCIA!#REF!&lt;&gt;"F",ASISTENCIA!#REF!&lt;&gt;""),SUMIF($F$13:$J$13,AO$13,$F24:$J24),"")</f>
        <v>#REF!</v>
      </c>
      <c r="AP24" s="28" t="e">
        <f>IF(AND(LEN($D24)&gt;0,SUMIF($F$13:$J$13,AP$13,$F24:$J24)&gt;0,ASISTENCIA!#REF!&lt;&gt;"X",ASISTENCIA!#REF!&lt;&gt;"L",ASISTENCIA!#REF!&lt;&gt;"J",ASISTENCIA!#REF!&lt;&gt;"V",ASISTENCIA!#REF!&lt;&gt;"F",ASISTENCIA!#REF!&lt;&gt;""),SUMIF($F$13:$J$13,AP$13,$F24:$J24),"")</f>
        <v>#REF!</v>
      </c>
      <c r="AQ24" s="28" t="e">
        <f>IF(AND(LEN($D24)&gt;0,SUMIF($F$13:$J$13,AQ$13,$F24:$J24)&gt;0,ASISTENCIA!#REF!&lt;&gt;"X",ASISTENCIA!#REF!&lt;&gt;"L",ASISTENCIA!#REF!&lt;&gt;"J",ASISTENCIA!#REF!&lt;&gt;"V",ASISTENCIA!#REF!&lt;&gt;"F",ASISTENCIA!#REF!&lt;&gt;""),SUMIF($F$13:$J$13,AQ$13,$F24:$J24),"")</f>
        <v>#REF!</v>
      </c>
      <c r="AR24" s="28" t="e">
        <f>IF(AND(LEN($D24)&gt;0,SUMIF($F$13:$J$13,AR$13,$F24:$J24)&gt;0,ASISTENCIA!#REF!&lt;&gt;"X",ASISTENCIA!#REF!&lt;&gt;"L",ASISTENCIA!#REF!&lt;&gt;"J",ASISTENCIA!#REF!&lt;&gt;"V",ASISTENCIA!#REF!&lt;&gt;"F",ASISTENCIA!#REF!&lt;&gt;""),SUMIF($F$13:$J$13,AR$13,$F24:$J24),"")</f>
        <v>#REF!</v>
      </c>
      <c r="AS24" s="28" t="e">
        <f>IF(AND(LEN($D24)&gt;0,SUMIF($F$13:$J$13,AS$13,$F24:$J24)&gt;0,ASISTENCIA!#REF!&lt;&gt;"X",ASISTENCIA!#REF!&lt;&gt;"L",ASISTENCIA!#REF!&lt;&gt;"J",ASISTENCIA!#REF!&lt;&gt;"V",ASISTENCIA!#REF!&lt;&gt;"F",ASISTENCIA!#REF!&lt;&gt;""),SUMIF($F$13:$J$13,AS$13,$F24:$J24),"")</f>
        <v>#REF!</v>
      </c>
      <c r="AT24" s="108" t="e">
        <f t="shared" si="3"/>
        <v>#REF!</v>
      </c>
      <c r="AW24" s="107"/>
      <c r="AX24" s="103" t="e">
        <f>IF(AND(LEN($D24)&gt;0,SUMIF($F$13:$J$13,AX$13,$F24:$J24)&gt;0,ASISTENCIA!#REF!&lt;&gt;"X",ASISTENCIA!#REF!&lt;&gt;"L",ASISTENCIA!#REF!&lt;&gt;"J",ASISTENCIA!#REF!&lt;&gt;"F"),SUMIF($F$13:$J$13,AX$13,$F24:$J24),"")</f>
        <v>#REF!</v>
      </c>
      <c r="AY24" s="103" t="e">
        <f>IF(AND(LEN($D24)&gt;0,SUMIF($F$13:$J$13,AY$13,$F24:$J24)&gt;0,ASISTENCIA!#REF!&lt;&gt;"X",ASISTENCIA!#REF!&lt;&gt;"L",ASISTENCIA!#REF!&lt;&gt;"J",ASISTENCIA!#REF!&lt;&gt;"F"),SUMIF($F$13:$J$13,AY$13,$F24:$J24),"")</f>
        <v>#REF!</v>
      </c>
      <c r="AZ24" s="103" t="e">
        <f>IF(AND(LEN($D24)&gt;0,SUMIF($F$13:$J$13,AZ$13,$F24:$J24)&gt;0,ASISTENCIA!#REF!&lt;&gt;"X",ASISTENCIA!#REF!&lt;&gt;"L",ASISTENCIA!#REF!&lt;&gt;"J",ASISTENCIA!#REF!&lt;&gt;"F"),SUMIF($F$13:$J$13,AZ$13,$F24:$J24),"")</f>
        <v>#REF!</v>
      </c>
      <c r="BA24" s="103" t="e">
        <f>IF(AND(LEN($D24)&gt;0,SUMIF($F$13:$J$13,BA$13,$F24:$J24)&gt;0,ASISTENCIA!#REF!&lt;&gt;"X",ASISTENCIA!#REF!&lt;&gt;"L",ASISTENCIA!#REF!&lt;&gt;"J",ASISTENCIA!#REF!&lt;&gt;"F"),SUMIF($F$13:$J$13,BA$13,$F24:$J24),"")</f>
        <v>#REF!</v>
      </c>
      <c r="BB24" s="103" t="e">
        <f>IF(AND(LEN($D24)&gt;0,SUMIF($F$13:$J$13,BB$13,$F24:$J24)&gt;0,ASISTENCIA!#REF!&lt;&gt;"X",ASISTENCIA!#REF!&lt;&gt;"L",ASISTENCIA!#REF!&lt;&gt;"J",ASISTENCIA!#REF!&lt;&gt;"F"),SUMIF($F$13:$J$13,BB$13,$F24:$J24),"")</f>
        <v>#REF!</v>
      </c>
      <c r="BC24" s="103" t="e">
        <f>IF(AND(LEN($D24)&gt;0,SUMIF($F$13:$J$13,BC$13,$F24:$J24)&gt;0,ASISTENCIA!#REF!&lt;&gt;"X",ASISTENCIA!#REF!&lt;&gt;"L",ASISTENCIA!#REF!&lt;&gt;"J",ASISTENCIA!#REF!&lt;&gt;"F"),SUMIF($F$13:$J$13,BC$13,$F24:$J24),"")</f>
        <v>#REF!</v>
      </c>
      <c r="BD24" s="103" t="e">
        <f>IF(AND(LEN($D24)&gt;0,SUMIF($F$13:$J$13,BD$13,$F24:$J24)&gt;0,ASISTENCIA!#REF!&lt;&gt;"X",ASISTENCIA!#REF!&lt;&gt;"L",ASISTENCIA!#REF!&lt;&gt;"J",ASISTENCIA!#REF!&lt;&gt;"F"),SUMIF($F$13:$J$13,BD$13,$F24:$J24),"")</f>
        <v>#REF!</v>
      </c>
      <c r="BE24" s="103" t="e">
        <f>IF(AND(LEN($D24)&gt;0,SUMIF($F$13:$J$13,BE$13,$F24:$J24)&gt;0,ASISTENCIA!#REF!&lt;&gt;"X",ASISTENCIA!#REF!&lt;&gt;"L",ASISTENCIA!#REF!&lt;&gt;"J",ASISTENCIA!#REF!&lt;&gt;"F"),SUMIF($F$13:$J$13,BE$13,$F24:$J24),"")</f>
        <v>#REF!</v>
      </c>
      <c r="BF24" s="103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03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03" t="e">
        <f>IF(AND(LEN($D24)&gt;0,SUMIF($F$13:$J$13,BH$13,$F24:$J24)&gt;0,ASISTENCIA!#REF!&lt;&gt;"X",ASISTENCIA!#REF!&lt;&gt;"L",ASISTENCIA!#REF!&lt;&gt;"J",ASISTENCIA!#REF!&lt;&gt;"F"),SUMIF($F$13:$J$13,BH$13,$F24:$J24),"")</f>
        <v>#REF!</v>
      </c>
      <c r="BI24" s="103" t="e">
        <f>IF(AND(LEN($D24)&gt;0,SUMIF($F$13:$J$13,BI$13,$F24:$J24)&gt;0,ASISTENCIA!#REF!&lt;&gt;"X",ASISTENCIA!#REF!&lt;&gt;"L",ASISTENCIA!#REF!&lt;&gt;"J",ASISTENCIA!#REF!&lt;&gt;"F"),SUMIF($F$13:$J$13,BI$13,$F24:$J24),"")</f>
        <v>#REF!</v>
      </c>
      <c r="BJ24" s="103" t="e">
        <f>IF(AND(LEN($D24)&gt;0,SUMIF($F$13:$J$13,BJ$13,$F24:$J24)&gt;0,ASISTENCIA!#REF!&lt;&gt;"X",ASISTENCIA!#REF!&lt;&gt;"L",ASISTENCIA!#REF!&lt;&gt;"J",ASISTENCIA!#REF!&lt;&gt;"F"),SUMIF($F$13:$J$13,BJ$13,$F24:$J24),"")</f>
        <v>#REF!</v>
      </c>
      <c r="BK24" s="103" t="e">
        <f>IF(AND(LEN($D24)&gt;0,SUMIF($F$13:$J$13,BK$13,$F24:$J24)&gt;0,ASISTENCIA!#REF!&lt;&gt;"X",ASISTENCIA!#REF!&lt;&gt;"L",ASISTENCIA!#REF!&lt;&gt;"J",ASISTENCIA!#REF!&lt;&gt;"F"),SUMIF($F$13:$J$13,BK$13,$F24:$J24),"")</f>
        <v>#REF!</v>
      </c>
      <c r="BL24" s="103" t="e">
        <f>IF(AND(LEN($D24)&gt;0,SUMIF($F$13:$J$13,BL$13,$F24:$J24)&gt;0,ASISTENCIA!#REF!&lt;&gt;"X",ASISTENCIA!#REF!&lt;&gt;"L",ASISTENCIA!#REF!&lt;&gt;"J",ASISTENCIA!#REF!&lt;&gt;"F"),SUMIF($F$13:$J$13,BL$13,$F24:$J24),"")</f>
        <v>#REF!</v>
      </c>
      <c r="BM24" s="103" t="e">
        <f>IF(AND(LEN($D24)&gt;0,SUMIF($F$13:$J$13,BM$13,$F24:$J24)&gt;0,ASISTENCIA!#REF!&lt;&gt;"X",ASISTENCIA!#REF!&lt;&gt;"L",ASISTENCIA!#REF!&lt;&gt;"J",ASISTENCIA!#REF!&lt;&gt;"F"),SUMIF($F$13:$J$13,BM$13,$F24:$J24),"")</f>
        <v>#REF!</v>
      </c>
      <c r="BN24" s="103" t="e">
        <f>IF(AND(LEN($D24)&gt;0,SUMIF($F$13:$J$13,BN$13,$F24:$J24)&gt;0,ASISTENCIA!#REF!&lt;&gt;"X",ASISTENCIA!#REF!&lt;&gt;"L",ASISTENCIA!#REF!&lt;&gt;"J",ASISTENCIA!#REF!&lt;&gt;"F"),SUMIF($F$13:$J$13,BN$13,$F24:$J24),"")</f>
        <v>#REF!</v>
      </c>
      <c r="BO24" s="103" t="e">
        <f>IF(AND(LEN($D24)&gt;0,SUMIF($F$13:$J$13,BO$13,$F24:$J24)&gt;0,ASISTENCIA!#REF!&lt;&gt;"X",ASISTENCIA!#REF!&lt;&gt;"L",ASISTENCIA!#REF!&lt;&gt;"J",ASISTENCIA!#REF!&lt;&gt;"F"),SUMIF($F$13:$J$13,BO$13,$F24:$J24),"")</f>
        <v>#REF!</v>
      </c>
      <c r="BP24" s="103" t="e">
        <f>IF(AND(LEN($D24)&gt;0,SUMIF($F$13:$J$13,BP$13,$F24:$J24)&gt;0,ASISTENCIA!#REF!&lt;&gt;"X",ASISTENCIA!#REF!&lt;&gt;"L",ASISTENCIA!#REF!&lt;&gt;"J",ASISTENCIA!#REF!&lt;&gt;"F"),SUMIF($F$13:$J$13,BP$13,$F24:$J24),"")</f>
        <v>#REF!</v>
      </c>
      <c r="BQ24" s="103" t="e">
        <f>IF(AND(LEN($D24)&gt;0,SUMIF($F$13:$J$13,BQ$13,$F24:$J24)&gt;0,ASISTENCIA!#REF!&lt;&gt;"X",ASISTENCIA!#REF!&lt;&gt;"L",ASISTENCIA!#REF!&lt;&gt;"J",ASISTENCIA!#REF!&lt;&gt;"F"),SUMIF($F$13:$J$13,BQ$13,$F24:$J24),"")</f>
        <v>#REF!</v>
      </c>
      <c r="BR24" s="103" t="e">
        <f>IF(AND(LEN($D24)&gt;0,SUMIF($F$13:$J$13,BR$13,$F24:$J24)&gt;0,ASISTENCIA!#REF!&lt;&gt;"X",ASISTENCIA!#REF!&lt;&gt;"L",ASISTENCIA!#REF!&lt;&gt;"J",ASISTENCIA!#REF!&lt;&gt;"F"),SUMIF($F$13:$J$13,BR$13,$F24:$J24),"")</f>
        <v>#REF!</v>
      </c>
      <c r="BS24" s="103" t="e">
        <f>IF(AND(LEN($D24)&gt;0,SUMIF($F$13:$J$13,BS$13,$F24:$J24)&gt;0,ASISTENCIA!#REF!&lt;&gt;"X",ASISTENCIA!#REF!&lt;&gt;"L",ASISTENCIA!#REF!&lt;&gt;"J",ASISTENCIA!#REF!&lt;&gt;"F"),SUMIF($F$13:$J$13,BS$13,$F24:$J24),"")</f>
        <v>#REF!</v>
      </c>
      <c r="BT24" s="103" t="e">
        <f>IF(AND(LEN($D24)&gt;0,SUMIF($F$13:$J$13,BT$13,$F24:$J24)&gt;0,ASISTENCIA!#REF!&lt;&gt;"X",ASISTENCIA!#REF!&lt;&gt;"L",ASISTENCIA!#REF!&lt;&gt;"J",ASISTENCIA!#REF!&lt;&gt;"F"),SUMIF($F$13:$J$13,BT$13,$F24:$J24),"")</f>
        <v>#REF!</v>
      </c>
      <c r="BU24" s="103" t="e">
        <f>IF(AND(LEN($D24)&gt;0,SUMIF($F$13:$J$13,BU$13,$F24:$J24)&gt;0,ASISTENCIA!#REF!&lt;&gt;"X",ASISTENCIA!#REF!&lt;&gt;"L",ASISTENCIA!#REF!&lt;&gt;"J",ASISTENCIA!#REF!&lt;&gt;"F"),SUMIF($F$13:$J$13,BU$13,$F24:$J24),"")</f>
        <v>#REF!</v>
      </c>
      <c r="BV24" s="103" t="e">
        <f>IF(AND(LEN($D24)&gt;0,SUMIF($F$13:$J$13,BV$13,$F24:$J24)&gt;0,ASISTENCIA!#REF!&lt;&gt;"X",ASISTENCIA!#REF!&lt;&gt;"L",ASISTENCIA!#REF!&lt;&gt;"J",ASISTENCIA!#REF!&lt;&gt;"F"),SUMIF($F$13:$J$13,BV$13,$F24:$J24),"")</f>
        <v>#REF!</v>
      </c>
      <c r="BW24" s="103" t="e">
        <f>IF(AND(LEN($D24)&gt;0,SUMIF($F$13:$J$13,BW$13,$F24:$J24)&gt;0,ASISTENCIA!#REF!&lt;&gt;"X",ASISTENCIA!#REF!&lt;&gt;"L",ASISTENCIA!#REF!&lt;&gt;"J",ASISTENCIA!#REF!&lt;&gt;"F"),SUMIF($F$13:$J$13,BW$13,$F24:$J24),"")</f>
        <v>#REF!</v>
      </c>
      <c r="BX24" s="103" t="e">
        <f>IF(AND(LEN($D24)&gt;0,SUMIF($F$13:$J$13,BX$13,$F24:$J24)&gt;0,ASISTENCIA!#REF!&lt;&gt;"X",ASISTENCIA!#REF!&lt;&gt;"L",ASISTENCIA!#REF!&lt;&gt;"J",ASISTENCIA!#REF!&lt;&gt;"F"),SUMIF($F$13:$J$13,BX$13,$F24:$J24),"")</f>
        <v>#REF!</v>
      </c>
      <c r="BY24" s="103" t="e">
        <f>IF(AND(LEN($D24)&gt;0,SUMIF($F$13:$J$13,BY$13,$F24:$J24)&gt;0,ASISTENCIA!#REF!&lt;&gt;"X",ASISTENCIA!#REF!&lt;&gt;"L",ASISTENCIA!#REF!&lt;&gt;"J",ASISTENCIA!#REF!&lt;&gt;"F"),SUMIF($F$13:$J$13,BY$13,$F24:$J24),"")</f>
        <v>#REF!</v>
      </c>
      <c r="BZ24" s="103" t="e">
        <f>IF(AND(LEN($D24)&gt;0,SUMIF($F$13:$J$13,BZ$13,$F24:$J24)&gt;0,ASISTENCIA!#REF!&lt;&gt;"X",ASISTENCIA!#REF!&lt;&gt;"L",ASISTENCIA!#REF!&lt;&gt;"J",ASISTENCIA!#REF!&lt;&gt;"F"),SUMIF($F$13:$J$13,BZ$13,$F24:$J24),"")</f>
        <v>#REF!</v>
      </c>
      <c r="CA24" s="103" t="e">
        <f>IF(AND(LEN($D24)&gt;0,SUMIF($F$13:$J$13,CA$13,$F24:$J24)&gt;0,ASISTENCIA!#REF!&lt;&gt;"X",ASISTENCIA!#REF!&lt;&gt;"L",ASISTENCIA!#REF!&lt;&gt;"J",ASISTENCIA!#REF!&lt;&gt;"F"),SUMIF($F$13:$J$13,CA$13,$F24:$J24),"")</f>
        <v>#REF!</v>
      </c>
      <c r="CB24" s="103" t="e">
        <f>IF(AND(LEN($D24)&gt;0,SUMIF($F$13:$J$13,CB$13,$F24:$J24)&gt;0,ASISTENCIA!#REF!&lt;&gt;"X",ASISTENCIA!#REF!&lt;&gt;"L",ASISTENCIA!#REF!&lt;&gt;"J",ASISTENCIA!#REF!&lt;&gt;"F"),SUMIF($F$13:$J$13,CB$13,$F24:$J24),"")</f>
        <v>#REF!</v>
      </c>
      <c r="CC24" s="108" t="e">
        <f t="shared" si="4"/>
        <v>#REF!</v>
      </c>
      <c r="CD24" s="107"/>
    </row>
    <row r="25" spans="1:82" s="7" customFormat="1" ht="15" x14ac:dyDescent="0.25">
      <c r="A25" s="18" t="e">
        <f t="shared" si="5"/>
        <v>#REF!</v>
      </c>
      <c r="B25" s="14" t="e">
        <f>IF(LEN(C25)&gt;0,VLOOKUP($O$4,DATA!$A$1:$S$1,2,FALSE),"")</f>
        <v>#REF!</v>
      </c>
      <c r="C25" s="15" t="e">
        <f t="shared" si="2"/>
        <v>#REF!</v>
      </c>
      <c r="D25" s="21" t="e">
        <f>IF(LEN(ASISTENCIA!#REF!)&gt;0,ASISTENCIA!#REF!,"")</f>
        <v>#REF!</v>
      </c>
      <c r="E25" s="110" t="e">
        <f>IF(LEN(D25)&gt;0,ASISTENCIA!#REF!,"")</f>
        <v>#REF!</v>
      </c>
      <c r="F25" s="26"/>
      <c r="G25" s="26"/>
      <c r="H25" s="26"/>
      <c r="I25" s="26"/>
      <c r="J25" s="26"/>
      <c r="K25" s="103" t="str">
        <f t="shared" si="0"/>
        <v/>
      </c>
      <c r="L25" s="6"/>
      <c r="M25" s="5"/>
      <c r="N25" s="103" t="e">
        <f t="shared" si="6"/>
        <v>#REF!</v>
      </c>
      <c r="O25" s="28" t="e">
        <f>IF(AND(LEN($D25)&gt;0,SUMIF($F$13:$J$13,O$13,$F25:$J25)&gt;0,ASISTENCIA!#REF!&lt;&gt;"X",ASISTENCIA!#REF!&lt;&gt;"L",ASISTENCIA!#REF!&lt;&gt;"J",ASISTENCIA!#REF!&lt;&gt;"V",ASISTENCIA!#REF!&lt;&gt;"F",ASISTENCIA!#REF!&lt;&gt;""),SUMIF($F$13:$J$13,O$13,$F25:$J25),"")</f>
        <v>#REF!</v>
      </c>
      <c r="P25" s="28" t="e">
        <f>IF(AND(LEN($D25)&gt;0,SUMIF($F$13:$J$13,P$13,$F25:$J25)&gt;0,ASISTENCIA!#REF!&lt;&gt;"X",ASISTENCIA!#REF!&lt;&gt;"L",ASISTENCIA!#REF!&lt;&gt;"J",ASISTENCIA!#REF!&lt;&gt;"V",ASISTENCIA!#REF!&lt;&gt;"F",ASISTENCIA!#REF!&lt;&gt;""),SUMIF($F$13:$J$13,P$13,$F25:$J25),"")</f>
        <v>#REF!</v>
      </c>
      <c r="Q25" s="28" t="e">
        <f>IF(AND(LEN($D25)&gt;0,SUMIF($F$13:$J$13,Q$13,$F25:$J25)&gt;0,ASISTENCIA!#REF!&lt;&gt;"X",ASISTENCIA!#REF!&lt;&gt;"L",ASISTENCIA!#REF!&lt;&gt;"J",ASISTENCIA!#REF!&lt;&gt;"V",ASISTENCIA!#REF!&lt;&gt;"F",ASISTENCIA!#REF!&lt;&gt;""),SUMIF($F$13:$J$13,Q$13,$F25:$J25),"")</f>
        <v>#REF!</v>
      </c>
      <c r="R25" s="28" t="e">
        <f>IF(AND(LEN($D25)&gt;0,SUMIF($F$13:$J$13,R$13,$F25:$J25)&gt;0,ASISTENCIA!#REF!&lt;&gt;"X",ASISTENCIA!#REF!&lt;&gt;"L",ASISTENCIA!#REF!&lt;&gt;"J",ASISTENCIA!#REF!&lt;&gt;"V",ASISTENCIA!#REF!&lt;&gt;"F",ASISTENCIA!#REF!&lt;&gt;""),SUMIF($F$13:$J$13,R$13,$F25:$J25),"")</f>
        <v>#REF!</v>
      </c>
      <c r="S25" s="28" t="e">
        <f>IF(AND(LEN($D25)&gt;0,SUMIF($F$13:$J$13,S$13,$F25:$J25)&gt;0,ASISTENCIA!#REF!&lt;&gt;"X",ASISTENCIA!#REF!&lt;&gt;"L",ASISTENCIA!#REF!&lt;&gt;"J",ASISTENCIA!#REF!&lt;&gt;"V",ASISTENCIA!#REF!&lt;&gt;"F",ASISTENCIA!#REF!&lt;&gt;""),SUMIF($F$13:$J$13,S$13,$F25:$J25),"")</f>
        <v>#REF!</v>
      </c>
      <c r="T25" s="28" t="e">
        <f>IF(AND(LEN($D25)&gt;0,SUMIF($F$13:$J$13,T$13,$F25:$J25)&gt;0,ASISTENCIA!#REF!&lt;&gt;"X",ASISTENCIA!#REF!&lt;&gt;"L",ASISTENCIA!#REF!&lt;&gt;"J",ASISTENCIA!#REF!&lt;&gt;"V",ASISTENCIA!#REF!&lt;&gt;"F",ASISTENCIA!#REF!&lt;&gt;""),SUMIF($F$13:$J$13,T$13,$F25:$J25),"")</f>
        <v>#REF!</v>
      </c>
      <c r="U25" s="28" t="e">
        <f>IF(AND(LEN($D25)&gt;0,SUMIF($F$13:$J$13,U$13,$F25:$J25)&gt;0,ASISTENCIA!#REF!&lt;&gt;"X",ASISTENCIA!#REF!&lt;&gt;"L",ASISTENCIA!#REF!&lt;&gt;"J",ASISTENCIA!#REF!&lt;&gt;"V",ASISTENCIA!#REF!&lt;&gt;"F",ASISTENCIA!#REF!&lt;&gt;""),SUMIF($F$13:$J$13,U$13,$F25:$J25),"")</f>
        <v>#REF!</v>
      </c>
      <c r="V25" s="28" t="e">
        <f>IF(AND(LEN($D25)&gt;0,SUMIF($F$13:$J$13,V$13,$F25:$J25)&gt;0,ASISTENCIA!#REF!&lt;&gt;"X",ASISTENCIA!#REF!&lt;&gt;"L",ASISTENCIA!#REF!&lt;&gt;"J",ASISTENCIA!#REF!&lt;&gt;"V",ASISTENCIA!#REF!&lt;&gt;"F",ASISTENCIA!#REF!&lt;&gt;""),SUMIF($F$13:$J$13,V$13,$F25:$J25),"")</f>
        <v>#REF!</v>
      </c>
      <c r="W25" s="28" t="e">
        <f>IF(AND(LEN($D25)&gt;0,SUMIF($F$13:$J$13,W$13,$F25:$J25)&gt;0,ASISTENCIA!#REF!&lt;&gt;"X",ASISTENCIA!#REF!&lt;&gt;"L",ASISTENCIA!#REF!&lt;&gt;"J",ASISTENCIA!#REF!&lt;&gt;"V",ASISTENCIA!#REF!&lt;&gt;"F",ASISTENCIA!#REF!&lt;&gt;""),SUMIF($F$13:$J$13,W$13,$F25:$J25),"")</f>
        <v>#REF!</v>
      </c>
      <c r="X25" s="28" t="e">
        <f>IF(AND(LEN($D25)&gt;0,SUMIF($F$13:$J$13,X$13,$F25:$J25)&gt;0,ASISTENCIA!#REF!&lt;&gt;"X",ASISTENCIA!#REF!&lt;&gt;"L",ASISTENCIA!#REF!&lt;&gt;"J",ASISTENCIA!#REF!&lt;&gt;"V",ASISTENCIA!#REF!&lt;&gt;"F",ASISTENCIA!#REF!&lt;&gt;""),SUMIF($F$13:$J$13,X$13,$F25:$J25),"")</f>
        <v>#REF!</v>
      </c>
      <c r="Y25" s="28" t="e">
        <f>IF(AND(LEN($D25)&gt;0,SUMIF($F$13:$J$13,Y$13,$F25:$J25)&gt;0,ASISTENCIA!#REF!&lt;&gt;"X",ASISTENCIA!#REF!&lt;&gt;"L",ASISTENCIA!#REF!&lt;&gt;"J",ASISTENCIA!#REF!&lt;&gt;"V",ASISTENCIA!#REF!&lt;&gt;"F",ASISTENCIA!#REF!&lt;&gt;""),SUMIF($F$13:$J$13,Y$13,$F25:$J25),"")</f>
        <v>#REF!</v>
      </c>
      <c r="Z25" s="28" t="e">
        <f>IF(AND(LEN($D25)&gt;0,SUMIF($F$13:$J$13,Z$13,$F25:$J25)&gt;0,ASISTENCIA!#REF!&lt;&gt;"X",ASISTENCIA!#REF!&lt;&gt;"L",ASISTENCIA!#REF!&lt;&gt;"J",ASISTENCIA!#REF!&lt;&gt;"V",ASISTENCIA!#REF!&lt;&gt;"F",ASISTENCIA!#REF!&lt;&gt;""),SUMIF($F$13:$J$13,Z$13,$F25:$J25),"")</f>
        <v>#REF!</v>
      </c>
      <c r="AA25" s="28" t="e">
        <f>IF(AND(LEN($D25)&gt;0,SUMIF($F$13:$J$13,AA$13,$F25:$J25)&gt;0,ASISTENCIA!#REF!&lt;&gt;"X",ASISTENCIA!#REF!&lt;&gt;"L",ASISTENCIA!#REF!&lt;&gt;"J",ASISTENCIA!#REF!&lt;&gt;"V",ASISTENCIA!#REF!&lt;&gt;"F",ASISTENCIA!#REF!&lt;&gt;""),SUMIF($F$13:$J$13,AA$13,$F25:$J25),"")</f>
        <v>#REF!</v>
      </c>
      <c r="AB25" s="28" t="e">
        <f>IF(AND(LEN($D25)&gt;0,SUMIF($F$13:$J$13,AB$13,$F25:$J25)&gt;0,ASISTENCIA!#REF!&lt;&gt;"X",ASISTENCIA!#REF!&lt;&gt;"L",ASISTENCIA!#REF!&lt;&gt;"J",ASISTENCIA!#REF!&lt;&gt;"V",ASISTENCIA!#REF!&lt;&gt;"F",ASISTENCIA!#REF!&lt;&gt;""),SUMIF($F$13:$J$13,AB$13,$F25:$J25),"")</f>
        <v>#REF!</v>
      </c>
      <c r="AC25" s="28" t="e">
        <f>IF(AND(LEN($D25)&gt;0,SUMIF($F$13:$J$13,AC$13,$F25:$J25)&gt;0,ASISTENCIA!#REF!&lt;&gt;"X",ASISTENCIA!#REF!&lt;&gt;"L",ASISTENCIA!#REF!&lt;&gt;"J",ASISTENCIA!#REF!&lt;&gt;"V",ASISTENCIA!#REF!&lt;&gt;"F",ASISTENCIA!#REF!&lt;&gt;""),SUMIF($F$13:$J$13,AC$13,$F25:$J25),"")</f>
        <v>#REF!</v>
      </c>
      <c r="AD25" s="28" t="e">
        <f>IF(AND(LEN($D25)&gt;0,SUMIF($F$13:$J$13,AD$13,$F25:$J25)&gt;0,ASISTENCIA!#REF!&lt;&gt;"X",ASISTENCIA!#REF!&lt;&gt;"L",ASISTENCIA!#REF!&lt;&gt;"J",ASISTENCIA!#REF!&lt;&gt;"V",ASISTENCIA!#REF!&lt;&gt;"F",ASISTENCIA!#REF!&lt;&gt;""),SUMIF($F$13:$J$13,AD$13,$F25:$J25),"")</f>
        <v>#REF!</v>
      </c>
      <c r="AE25" s="28" t="e">
        <f>IF(AND(LEN($D25)&gt;0,SUMIF($F$13:$J$13,AE$13,$F25:$J25)&gt;0,ASISTENCIA!#REF!&lt;&gt;"X",ASISTENCIA!#REF!&lt;&gt;"L",ASISTENCIA!#REF!&lt;&gt;"J",ASISTENCIA!#REF!&lt;&gt;"V",ASISTENCIA!#REF!&lt;&gt;"F",ASISTENCIA!#REF!&lt;&gt;""),SUMIF($F$13:$J$13,AE$13,$F25:$J25),"")</f>
        <v>#REF!</v>
      </c>
      <c r="AF25" s="28" t="e">
        <f>IF(AND(LEN($D25)&gt;0,SUMIF($F$13:$J$13,AF$13,$F25:$J25)&gt;0,ASISTENCIA!#REF!&lt;&gt;"X",ASISTENCIA!#REF!&lt;&gt;"L",ASISTENCIA!#REF!&lt;&gt;"J",ASISTENCIA!#REF!&lt;&gt;"V",ASISTENCIA!#REF!&lt;&gt;"F",ASISTENCIA!#REF!&lt;&gt;""),SUMIF($F$13:$J$13,AF$13,$F25:$J25),"")</f>
        <v>#REF!</v>
      </c>
      <c r="AG25" s="28" t="e">
        <f>IF(AND(LEN($D25)&gt;0,SUMIF($F$13:$J$13,AG$13,$F25:$J25)&gt;0,ASISTENCIA!#REF!&lt;&gt;"X",ASISTENCIA!#REF!&lt;&gt;"L",ASISTENCIA!#REF!&lt;&gt;"J",ASISTENCIA!#REF!&lt;&gt;"V",ASISTENCIA!#REF!&lt;&gt;"F",ASISTENCIA!#REF!&lt;&gt;""),SUMIF($F$13:$J$13,AG$13,$F25:$J25),"")</f>
        <v>#REF!</v>
      </c>
      <c r="AH25" s="28" t="e">
        <f>IF(AND(LEN($D25)&gt;0,SUMIF($F$13:$J$13,AH$13,$F25:$J25)&gt;0,ASISTENCIA!#REF!&lt;&gt;"X",ASISTENCIA!#REF!&lt;&gt;"L",ASISTENCIA!#REF!&lt;&gt;"J",ASISTENCIA!#REF!&lt;&gt;"V",ASISTENCIA!#REF!&lt;&gt;"F",ASISTENCIA!#REF!&lt;&gt;""),SUMIF($F$13:$J$13,AH$13,$F25:$J25),"")</f>
        <v>#REF!</v>
      </c>
      <c r="AI25" s="28" t="e">
        <f>IF(AND(LEN($D25)&gt;0,SUMIF($F$13:$J$13,AI$13,$F25:$J25)&gt;0,ASISTENCIA!#REF!&lt;&gt;"X",ASISTENCIA!#REF!&lt;&gt;"L",ASISTENCIA!#REF!&lt;&gt;"J",ASISTENCIA!#REF!&lt;&gt;"V",ASISTENCIA!#REF!&lt;&gt;"F",ASISTENCIA!#REF!&lt;&gt;""),SUMIF($F$13:$J$13,AI$13,$F25:$J25),"")</f>
        <v>#REF!</v>
      </c>
      <c r="AJ25" s="28" t="e">
        <f>IF(AND(LEN($D25)&gt;0,SUMIF($F$13:$J$13,AJ$13,$F25:$J25)&gt;0,ASISTENCIA!#REF!&lt;&gt;"X",ASISTENCIA!#REF!&lt;&gt;"L",ASISTENCIA!#REF!&lt;&gt;"J",ASISTENCIA!#REF!&lt;&gt;"V",ASISTENCIA!#REF!&lt;&gt;"F",ASISTENCIA!#REF!&lt;&gt;""),SUMIF($F$13:$J$13,AJ$13,$F25:$J25),"")</f>
        <v>#REF!</v>
      </c>
      <c r="AK25" s="28" t="e">
        <f>IF(AND(LEN($D25)&gt;0,SUMIF($F$13:$J$13,AK$13,$F25:$J25)&gt;0,ASISTENCIA!#REF!&lt;&gt;"X",ASISTENCIA!#REF!&lt;&gt;"L",ASISTENCIA!#REF!&lt;&gt;"J",ASISTENCIA!#REF!&lt;&gt;"V",ASISTENCIA!#REF!&lt;&gt;"F",ASISTENCIA!#REF!&lt;&gt;""),SUMIF($F$13:$J$13,AK$13,$F25:$J25),"")</f>
        <v>#REF!</v>
      </c>
      <c r="AL25" s="28" t="e">
        <f>IF(AND(LEN($D25)&gt;0,SUMIF($F$13:$J$13,AL$13,$F25:$J25)&gt;0,ASISTENCIA!#REF!&lt;&gt;"X",ASISTENCIA!#REF!&lt;&gt;"L",ASISTENCIA!#REF!&lt;&gt;"J",ASISTENCIA!#REF!&lt;&gt;"V",ASISTENCIA!#REF!&lt;&gt;"F",ASISTENCIA!#REF!&lt;&gt;""),SUMIF($F$13:$J$13,AL$13,$F25:$J25),"")</f>
        <v>#REF!</v>
      </c>
      <c r="AM25" s="28" t="e">
        <f>IF(AND(LEN($D25)&gt;0,SUMIF($F$13:$J$13,AM$13,$F25:$J25)&gt;0,ASISTENCIA!#REF!&lt;&gt;"X",ASISTENCIA!#REF!&lt;&gt;"L",ASISTENCIA!#REF!&lt;&gt;"J",ASISTENCIA!#REF!&lt;&gt;"V",ASISTENCIA!#REF!&lt;&gt;"F",ASISTENCIA!#REF!&lt;&gt;""),SUMIF($F$13:$J$13,AM$13,$F25:$J25),"")</f>
        <v>#REF!</v>
      </c>
      <c r="AN25" s="28" t="e">
        <f>IF(AND(LEN($D25)&gt;0,SUMIF($F$13:$J$13,AN$13,$F25:$J25)&gt;0,ASISTENCIA!#REF!&lt;&gt;"X",ASISTENCIA!#REF!&lt;&gt;"L",ASISTENCIA!#REF!&lt;&gt;"J",ASISTENCIA!#REF!&lt;&gt;"V",ASISTENCIA!#REF!&lt;&gt;"F",ASISTENCIA!#REF!&lt;&gt;""),SUMIF($F$13:$J$13,AN$13,$F25:$J25),"")</f>
        <v>#REF!</v>
      </c>
      <c r="AO25" s="28" t="e">
        <f>IF(AND(LEN($D25)&gt;0,SUMIF($F$13:$J$13,AO$13,$F25:$J25)&gt;0,ASISTENCIA!#REF!&lt;&gt;"X",ASISTENCIA!#REF!&lt;&gt;"L",ASISTENCIA!#REF!&lt;&gt;"J",ASISTENCIA!#REF!&lt;&gt;"V",ASISTENCIA!#REF!&lt;&gt;"F",ASISTENCIA!#REF!&lt;&gt;""),SUMIF($F$13:$J$13,AO$13,$F25:$J25),"")</f>
        <v>#REF!</v>
      </c>
      <c r="AP25" s="28" t="e">
        <f>IF(AND(LEN($D25)&gt;0,SUMIF($F$13:$J$13,AP$13,$F25:$J25)&gt;0,ASISTENCIA!#REF!&lt;&gt;"X",ASISTENCIA!#REF!&lt;&gt;"L",ASISTENCIA!#REF!&lt;&gt;"J",ASISTENCIA!#REF!&lt;&gt;"V",ASISTENCIA!#REF!&lt;&gt;"F",ASISTENCIA!#REF!&lt;&gt;""),SUMIF($F$13:$J$13,AP$13,$F25:$J25),"")</f>
        <v>#REF!</v>
      </c>
      <c r="AQ25" s="28" t="e">
        <f>IF(AND(LEN($D25)&gt;0,SUMIF($F$13:$J$13,AQ$13,$F25:$J25)&gt;0,ASISTENCIA!#REF!&lt;&gt;"X",ASISTENCIA!#REF!&lt;&gt;"L",ASISTENCIA!#REF!&lt;&gt;"J",ASISTENCIA!#REF!&lt;&gt;"V",ASISTENCIA!#REF!&lt;&gt;"F",ASISTENCIA!#REF!&lt;&gt;""),SUMIF($F$13:$J$13,AQ$13,$F25:$J25),"")</f>
        <v>#REF!</v>
      </c>
      <c r="AR25" s="28" t="e">
        <f>IF(AND(LEN($D25)&gt;0,SUMIF($F$13:$J$13,AR$13,$F25:$J25)&gt;0,ASISTENCIA!#REF!&lt;&gt;"X",ASISTENCIA!#REF!&lt;&gt;"L",ASISTENCIA!#REF!&lt;&gt;"J",ASISTENCIA!#REF!&lt;&gt;"V",ASISTENCIA!#REF!&lt;&gt;"F",ASISTENCIA!#REF!&lt;&gt;""),SUMIF($F$13:$J$13,AR$13,$F25:$J25),"")</f>
        <v>#REF!</v>
      </c>
      <c r="AS25" s="28" t="e">
        <f>IF(AND(LEN($D25)&gt;0,SUMIF($F$13:$J$13,AS$13,$F25:$J25)&gt;0,ASISTENCIA!#REF!&lt;&gt;"X",ASISTENCIA!#REF!&lt;&gt;"L",ASISTENCIA!#REF!&lt;&gt;"J",ASISTENCIA!#REF!&lt;&gt;"V",ASISTENCIA!#REF!&lt;&gt;"F",ASISTENCIA!#REF!&lt;&gt;""),SUMIF($F$13:$J$13,AS$13,$F25:$J25),"")</f>
        <v>#REF!</v>
      </c>
      <c r="AT25" s="108" t="e">
        <f t="shared" si="3"/>
        <v>#REF!</v>
      </c>
      <c r="AW25" s="107"/>
      <c r="AX25" s="103" t="e">
        <f>IF(AND(LEN($D25)&gt;0,SUMIF($F$13:$J$13,AX$13,$F25:$J25)&gt;0,ASISTENCIA!#REF!&lt;&gt;"X",ASISTENCIA!#REF!&lt;&gt;"L",ASISTENCIA!#REF!&lt;&gt;"J",ASISTENCIA!#REF!&lt;&gt;"F"),SUMIF($F$13:$J$13,AX$13,$F25:$J25),"")</f>
        <v>#REF!</v>
      </c>
      <c r="AY25" s="103" t="e">
        <f>IF(AND(LEN($D25)&gt;0,SUMIF($F$13:$J$13,AY$13,$F25:$J25)&gt;0,ASISTENCIA!#REF!&lt;&gt;"X",ASISTENCIA!#REF!&lt;&gt;"L",ASISTENCIA!#REF!&lt;&gt;"J",ASISTENCIA!#REF!&lt;&gt;"F"),SUMIF($F$13:$J$13,AY$13,$F25:$J25),"")</f>
        <v>#REF!</v>
      </c>
      <c r="AZ25" s="103" t="e">
        <f>IF(AND(LEN($D25)&gt;0,SUMIF($F$13:$J$13,AZ$13,$F25:$J25)&gt;0,ASISTENCIA!#REF!&lt;&gt;"X",ASISTENCIA!#REF!&lt;&gt;"L",ASISTENCIA!#REF!&lt;&gt;"J",ASISTENCIA!#REF!&lt;&gt;"F"),SUMIF($F$13:$J$13,AZ$13,$F25:$J25),"")</f>
        <v>#REF!</v>
      </c>
      <c r="BA25" s="103" t="e">
        <f>IF(AND(LEN($D25)&gt;0,SUMIF($F$13:$J$13,BA$13,$F25:$J25)&gt;0,ASISTENCIA!#REF!&lt;&gt;"X",ASISTENCIA!#REF!&lt;&gt;"L",ASISTENCIA!#REF!&lt;&gt;"J",ASISTENCIA!#REF!&lt;&gt;"F"),SUMIF($F$13:$J$13,BA$13,$F25:$J25),"")</f>
        <v>#REF!</v>
      </c>
      <c r="BB25" s="103" t="e">
        <f>IF(AND(LEN($D25)&gt;0,SUMIF($F$13:$J$13,BB$13,$F25:$J25)&gt;0,ASISTENCIA!#REF!&lt;&gt;"X",ASISTENCIA!#REF!&lt;&gt;"L",ASISTENCIA!#REF!&lt;&gt;"J",ASISTENCIA!#REF!&lt;&gt;"F"),SUMIF($F$13:$J$13,BB$13,$F25:$J25),"")</f>
        <v>#REF!</v>
      </c>
      <c r="BC25" s="103" t="e">
        <f>IF(AND(LEN($D25)&gt;0,SUMIF($F$13:$J$13,BC$13,$F25:$J25)&gt;0,ASISTENCIA!#REF!&lt;&gt;"X",ASISTENCIA!#REF!&lt;&gt;"L",ASISTENCIA!#REF!&lt;&gt;"J",ASISTENCIA!#REF!&lt;&gt;"F"),SUMIF($F$13:$J$13,BC$13,$F25:$J25),"")</f>
        <v>#REF!</v>
      </c>
      <c r="BD25" s="103" t="e">
        <f>IF(AND(LEN($D25)&gt;0,SUMIF($F$13:$J$13,BD$13,$F25:$J25)&gt;0,ASISTENCIA!#REF!&lt;&gt;"X",ASISTENCIA!#REF!&lt;&gt;"L",ASISTENCIA!#REF!&lt;&gt;"J",ASISTENCIA!#REF!&lt;&gt;"F"),SUMIF($F$13:$J$13,BD$13,$F25:$J25),"")</f>
        <v>#REF!</v>
      </c>
      <c r="BE25" s="103" t="e">
        <f>IF(AND(LEN($D25)&gt;0,SUMIF($F$13:$J$13,BE$13,$F25:$J25)&gt;0,ASISTENCIA!#REF!&lt;&gt;"X",ASISTENCIA!#REF!&lt;&gt;"L",ASISTENCIA!#REF!&lt;&gt;"J",ASISTENCIA!#REF!&lt;&gt;"F"),SUMIF($F$13:$J$13,BE$13,$F25:$J25),"")</f>
        <v>#REF!</v>
      </c>
      <c r="BF25" s="103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03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03" t="e">
        <f>IF(AND(LEN($D25)&gt;0,SUMIF($F$13:$J$13,BH$13,$F25:$J25)&gt;0,ASISTENCIA!#REF!&lt;&gt;"X",ASISTENCIA!#REF!&lt;&gt;"L",ASISTENCIA!#REF!&lt;&gt;"J",ASISTENCIA!#REF!&lt;&gt;"F"),SUMIF($F$13:$J$13,BH$13,$F25:$J25),"")</f>
        <v>#REF!</v>
      </c>
      <c r="BI25" s="103" t="e">
        <f>IF(AND(LEN($D25)&gt;0,SUMIF($F$13:$J$13,BI$13,$F25:$J25)&gt;0,ASISTENCIA!#REF!&lt;&gt;"X",ASISTENCIA!#REF!&lt;&gt;"L",ASISTENCIA!#REF!&lt;&gt;"J",ASISTENCIA!#REF!&lt;&gt;"F"),SUMIF($F$13:$J$13,BI$13,$F25:$J25),"")</f>
        <v>#REF!</v>
      </c>
      <c r="BJ25" s="103" t="e">
        <f>IF(AND(LEN($D25)&gt;0,SUMIF($F$13:$J$13,BJ$13,$F25:$J25)&gt;0,ASISTENCIA!#REF!&lt;&gt;"X",ASISTENCIA!#REF!&lt;&gt;"L",ASISTENCIA!#REF!&lt;&gt;"J",ASISTENCIA!#REF!&lt;&gt;"F"),SUMIF($F$13:$J$13,BJ$13,$F25:$J25),"")</f>
        <v>#REF!</v>
      </c>
      <c r="BK25" s="103" t="e">
        <f>IF(AND(LEN($D25)&gt;0,SUMIF($F$13:$J$13,BK$13,$F25:$J25)&gt;0,ASISTENCIA!#REF!&lt;&gt;"X",ASISTENCIA!#REF!&lt;&gt;"L",ASISTENCIA!#REF!&lt;&gt;"J",ASISTENCIA!#REF!&lt;&gt;"F"),SUMIF($F$13:$J$13,BK$13,$F25:$J25),"")</f>
        <v>#REF!</v>
      </c>
      <c r="BL25" s="103" t="e">
        <f>IF(AND(LEN($D25)&gt;0,SUMIF($F$13:$J$13,BL$13,$F25:$J25)&gt;0,ASISTENCIA!#REF!&lt;&gt;"X",ASISTENCIA!#REF!&lt;&gt;"L",ASISTENCIA!#REF!&lt;&gt;"J",ASISTENCIA!#REF!&lt;&gt;"F"),SUMIF($F$13:$J$13,BL$13,$F25:$J25),"")</f>
        <v>#REF!</v>
      </c>
      <c r="BM25" s="103" t="e">
        <f>IF(AND(LEN($D25)&gt;0,SUMIF($F$13:$J$13,BM$13,$F25:$J25)&gt;0,ASISTENCIA!#REF!&lt;&gt;"X",ASISTENCIA!#REF!&lt;&gt;"L",ASISTENCIA!#REF!&lt;&gt;"J",ASISTENCIA!#REF!&lt;&gt;"F"),SUMIF($F$13:$J$13,BM$13,$F25:$J25),"")</f>
        <v>#REF!</v>
      </c>
      <c r="BN25" s="103" t="e">
        <f>IF(AND(LEN($D25)&gt;0,SUMIF($F$13:$J$13,BN$13,$F25:$J25)&gt;0,ASISTENCIA!#REF!&lt;&gt;"X",ASISTENCIA!#REF!&lt;&gt;"L",ASISTENCIA!#REF!&lt;&gt;"J",ASISTENCIA!#REF!&lt;&gt;"F"),SUMIF($F$13:$J$13,BN$13,$F25:$J25),"")</f>
        <v>#REF!</v>
      </c>
      <c r="BO25" s="103" t="e">
        <f>IF(AND(LEN($D25)&gt;0,SUMIF($F$13:$J$13,BO$13,$F25:$J25)&gt;0,ASISTENCIA!#REF!&lt;&gt;"X",ASISTENCIA!#REF!&lt;&gt;"L",ASISTENCIA!#REF!&lt;&gt;"J",ASISTENCIA!#REF!&lt;&gt;"F"),SUMIF($F$13:$J$13,BO$13,$F25:$J25),"")</f>
        <v>#REF!</v>
      </c>
      <c r="BP25" s="103" t="e">
        <f>IF(AND(LEN($D25)&gt;0,SUMIF($F$13:$J$13,BP$13,$F25:$J25)&gt;0,ASISTENCIA!#REF!&lt;&gt;"X",ASISTENCIA!#REF!&lt;&gt;"L",ASISTENCIA!#REF!&lt;&gt;"J",ASISTENCIA!#REF!&lt;&gt;"F"),SUMIF($F$13:$J$13,BP$13,$F25:$J25),"")</f>
        <v>#REF!</v>
      </c>
      <c r="BQ25" s="103" t="e">
        <f>IF(AND(LEN($D25)&gt;0,SUMIF($F$13:$J$13,BQ$13,$F25:$J25)&gt;0,ASISTENCIA!#REF!&lt;&gt;"X",ASISTENCIA!#REF!&lt;&gt;"L",ASISTENCIA!#REF!&lt;&gt;"J",ASISTENCIA!#REF!&lt;&gt;"F"),SUMIF($F$13:$J$13,BQ$13,$F25:$J25),"")</f>
        <v>#REF!</v>
      </c>
      <c r="BR25" s="103" t="e">
        <f>IF(AND(LEN($D25)&gt;0,SUMIF($F$13:$J$13,BR$13,$F25:$J25)&gt;0,ASISTENCIA!#REF!&lt;&gt;"X",ASISTENCIA!#REF!&lt;&gt;"L",ASISTENCIA!#REF!&lt;&gt;"J",ASISTENCIA!#REF!&lt;&gt;"F"),SUMIF($F$13:$J$13,BR$13,$F25:$J25),"")</f>
        <v>#REF!</v>
      </c>
      <c r="BS25" s="103" t="e">
        <f>IF(AND(LEN($D25)&gt;0,SUMIF($F$13:$J$13,BS$13,$F25:$J25)&gt;0,ASISTENCIA!#REF!&lt;&gt;"X",ASISTENCIA!#REF!&lt;&gt;"L",ASISTENCIA!#REF!&lt;&gt;"J",ASISTENCIA!#REF!&lt;&gt;"F"),SUMIF($F$13:$J$13,BS$13,$F25:$J25),"")</f>
        <v>#REF!</v>
      </c>
      <c r="BT25" s="103" t="e">
        <f>IF(AND(LEN($D25)&gt;0,SUMIF($F$13:$J$13,BT$13,$F25:$J25)&gt;0,ASISTENCIA!#REF!&lt;&gt;"X",ASISTENCIA!#REF!&lt;&gt;"L",ASISTENCIA!#REF!&lt;&gt;"J",ASISTENCIA!#REF!&lt;&gt;"F"),SUMIF($F$13:$J$13,BT$13,$F25:$J25),"")</f>
        <v>#REF!</v>
      </c>
      <c r="BU25" s="103" t="e">
        <f>IF(AND(LEN($D25)&gt;0,SUMIF($F$13:$J$13,BU$13,$F25:$J25)&gt;0,ASISTENCIA!#REF!&lt;&gt;"X",ASISTENCIA!#REF!&lt;&gt;"L",ASISTENCIA!#REF!&lt;&gt;"J",ASISTENCIA!#REF!&lt;&gt;"F"),SUMIF($F$13:$J$13,BU$13,$F25:$J25),"")</f>
        <v>#REF!</v>
      </c>
      <c r="BV25" s="103" t="e">
        <f>IF(AND(LEN($D25)&gt;0,SUMIF($F$13:$J$13,BV$13,$F25:$J25)&gt;0,ASISTENCIA!#REF!&lt;&gt;"X",ASISTENCIA!#REF!&lt;&gt;"L",ASISTENCIA!#REF!&lt;&gt;"J",ASISTENCIA!#REF!&lt;&gt;"F"),SUMIF($F$13:$J$13,BV$13,$F25:$J25),"")</f>
        <v>#REF!</v>
      </c>
      <c r="BW25" s="103" t="e">
        <f>IF(AND(LEN($D25)&gt;0,SUMIF($F$13:$J$13,BW$13,$F25:$J25)&gt;0,ASISTENCIA!#REF!&lt;&gt;"X",ASISTENCIA!#REF!&lt;&gt;"L",ASISTENCIA!#REF!&lt;&gt;"J",ASISTENCIA!#REF!&lt;&gt;"F"),SUMIF($F$13:$J$13,BW$13,$F25:$J25),"")</f>
        <v>#REF!</v>
      </c>
      <c r="BX25" s="103" t="e">
        <f>IF(AND(LEN($D25)&gt;0,SUMIF($F$13:$J$13,BX$13,$F25:$J25)&gt;0,ASISTENCIA!#REF!&lt;&gt;"X",ASISTENCIA!#REF!&lt;&gt;"L",ASISTENCIA!#REF!&lt;&gt;"J",ASISTENCIA!#REF!&lt;&gt;"F"),SUMIF($F$13:$J$13,BX$13,$F25:$J25),"")</f>
        <v>#REF!</v>
      </c>
      <c r="BY25" s="103" t="e">
        <f>IF(AND(LEN($D25)&gt;0,SUMIF($F$13:$J$13,BY$13,$F25:$J25)&gt;0,ASISTENCIA!#REF!&lt;&gt;"X",ASISTENCIA!#REF!&lt;&gt;"L",ASISTENCIA!#REF!&lt;&gt;"J",ASISTENCIA!#REF!&lt;&gt;"F"),SUMIF($F$13:$J$13,BY$13,$F25:$J25),"")</f>
        <v>#REF!</v>
      </c>
      <c r="BZ25" s="103" t="e">
        <f>IF(AND(LEN($D25)&gt;0,SUMIF($F$13:$J$13,BZ$13,$F25:$J25)&gt;0,ASISTENCIA!#REF!&lt;&gt;"X",ASISTENCIA!#REF!&lt;&gt;"L",ASISTENCIA!#REF!&lt;&gt;"J",ASISTENCIA!#REF!&lt;&gt;"F"),SUMIF($F$13:$J$13,BZ$13,$F25:$J25),"")</f>
        <v>#REF!</v>
      </c>
      <c r="CA25" s="103" t="e">
        <f>IF(AND(LEN($D25)&gt;0,SUMIF($F$13:$J$13,CA$13,$F25:$J25)&gt;0,ASISTENCIA!#REF!&lt;&gt;"X",ASISTENCIA!#REF!&lt;&gt;"L",ASISTENCIA!#REF!&lt;&gt;"J",ASISTENCIA!#REF!&lt;&gt;"F"),SUMIF($F$13:$J$13,CA$13,$F25:$J25),"")</f>
        <v>#REF!</v>
      </c>
      <c r="CB25" s="103" t="e">
        <f>IF(AND(LEN($D25)&gt;0,SUMIF($F$13:$J$13,CB$13,$F25:$J25)&gt;0,ASISTENCIA!#REF!&lt;&gt;"X",ASISTENCIA!#REF!&lt;&gt;"L",ASISTENCIA!#REF!&lt;&gt;"J",ASISTENCIA!#REF!&lt;&gt;"F"),SUMIF($F$13:$J$13,CB$13,$F25:$J25),"")</f>
        <v>#REF!</v>
      </c>
      <c r="CC25" s="108" t="e">
        <f t="shared" si="4"/>
        <v>#REF!</v>
      </c>
      <c r="CD25" s="107"/>
    </row>
    <row r="26" spans="1:82" s="7" customFormat="1" ht="15" x14ac:dyDescent="0.25">
      <c r="A26" s="18" t="e">
        <f t="shared" si="5"/>
        <v>#REF!</v>
      </c>
      <c r="B26" s="14" t="e">
        <f>IF(LEN(C26)&gt;0,VLOOKUP($O$4,DATA!$A$1:$S$1,2,FALSE),"")</f>
        <v>#REF!</v>
      </c>
      <c r="C26" s="15" t="e">
        <f t="shared" si="2"/>
        <v>#REF!</v>
      </c>
      <c r="D26" s="21" t="e">
        <f>IF(LEN(ASISTENCIA!#REF!)&gt;0,ASISTENCIA!#REF!,"")</f>
        <v>#REF!</v>
      </c>
      <c r="E26" s="110" t="e">
        <f>IF(LEN(D26)&gt;0,ASISTENCIA!#REF!,"")</f>
        <v>#REF!</v>
      </c>
      <c r="F26" s="26"/>
      <c r="G26" s="26"/>
      <c r="H26" s="26"/>
      <c r="I26" s="26"/>
      <c r="J26" s="26"/>
      <c r="K26" s="103" t="str">
        <f t="shared" si="0"/>
        <v/>
      </c>
      <c r="L26" s="6"/>
      <c r="M26" s="5"/>
      <c r="N26" s="103" t="e">
        <f t="shared" si="6"/>
        <v>#REF!</v>
      </c>
      <c r="O26" s="28" t="e">
        <f>IF(AND(LEN($D26)&gt;0,SUMIF($F$13:$J$13,O$13,$F26:$J26)&gt;0,ASISTENCIA!#REF!&lt;&gt;"X",ASISTENCIA!#REF!&lt;&gt;"L",ASISTENCIA!#REF!&lt;&gt;"J",ASISTENCIA!#REF!&lt;&gt;"V",ASISTENCIA!#REF!&lt;&gt;"F",ASISTENCIA!#REF!&lt;&gt;""),SUMIF($F$13:$J$13,O$13,$F26:$J26),"")</f>
        <v>#REF!</v>
      </c>
      <c r="P26" s="28" t="e">
        <f>IF(AND(LEN($D26)&gt;0,SUMIF($F$13:$J$13,P$13,$F26:$J26)&gt;0,ASISTENCIA!#REF!&lt;&gt;"X",ASISTENCIA!#REF!&lt;&gt;"L",ASISTENCIA!#REF!&lt;&gt;"J",ASISTENCIA!#REF!&lt;&gt;"V",ASISTENCIA!#REF!&lt;&gt;"F",ASISTENCIA!#REF!&lt;&gt;""),SUMIF($F$13:$J$13,P$13,$F26:$J26),"")</f>
        <v>#REF!</v>
      </c>
      <c r="Q26" s="28" t="e">
        <f>IF(AND(LEN($D26)&gt;0,SUMIF($F$13:$J$13,Q$13,$F26:$J26)&gt;0,ASISTENCIA!#REF!&lt;&gt;"X",ASISTENCIA!#REF!&lt;&gt;"L",ASISTENCIA!#REF!&lt;&gt;"J",ASISTENCIA!#REF!&lt;&gt;"V",ASISTENCIA!#REF!&lt;&gt;"F",ASISTENCIA!#REF!&lt;&gt;""),SUMIF($F$13:$J$13,Q$13,$F26:$J26),"")</f>
        <v>#REF!</v>
      </c>
      <c r="R26" s="28" t="e">
        <f>IF(AND(LEN($D26)&gt;0,SUMIF($F$13:$J$13,R$13,$F26:$J26)&gt;0,ASISTENCIA!#REF!&lt;&gt;"X",ASISTENCIA!#REF!&lt;&gt;"L",ASISTENCIA!#REF!&lt;&gt;"J",ASISTENCIA!#REF!&lt;&gt;"V",ASISTENCIA!#REF!&lt;&gt;"F",ASISTENCIA!#REF!&lt;&gt;""),SUMIF($F$13:$J$13,R$13,$F26:$J26),"")</f>
        <v>#REF!</v>
      </c>
      <c r="S26" s="28" t="e">
        <f>IF(AND(LEN($D26)&gt;0,SUMIF($F$13:$J$13,S$13,$F26:$J26)&gt;0,ASISTENCIA!#REF!&lt;&gt;"X",ASISTENCIA!#REF!&lt;&gt;"L",ASISTENCIA!#REF!&lt;&gt;"J",ASISTENCIA!#REF!&lt;&gt;"V",ASISTENCIA!#REF!&lt;&gt;"F",ASISTENCIA!#REF!&lt;&gt;""),SUMIF($F$13:$J$13,S$13,$F26:$J26),"")</f>
        <v>#REF!</v>
      </c>
      <c r="T26" s="28" t="e">
        <f>IF(AND(LEN($D26)&gt;0,SUMIF($F$13:$J$13,T$13,$F26:$J26)&gt;0,ASISTENCIA!#REF!&lt;&gt;"X",ASISTENCIA!#REF!&lt;&gt;"L",ASISTENCIA!#REF!&lt;&gt;"J",ASISTENCIA!#REF!&lt;&gt;"V",ASISTENCIA!#REF!&lt;&gt;"F",ASISTENCIA!#REF!&lt;&gt;""),SUMIF($F$13:$J$13,T$13,$F26:$J26),"")</f>
        <v>#REF!</v>
      </c>
      <c r="U26" s="28" t="e">
        <f>IF(AND(LEN($D26)&gt;0,SUMIF($F$13:$J$13,U$13,$F26:$J26)&gt;0,ASISTENCIA!#REF!&lt;&gt;"X",ASISTENCIA!#REF!&lt;&gt;"L",ASISTENCIA!#REF!&lt;&gt;"J",ASISTENCIA!#REF!&lt;&gt;"V",ASISTENCIA!#REF!&lt;&gt;"F",ASISTENCIA!#REF!&lt;&gt;""),SUMIF($F$13:$J$13,U$13,$F26:$J26),"")</f>
        <v>#REF!</v>
      </c>
      <c r="V26" s="28" t="e">
        <f>IF(AND(LEN($D26)&gt;0,SUMIF($F$13:$J$13,V$13,$F26:$J26)&gt;0,ASISTENCIA!#REF!&lt;&gt;"X",ASISTENCIA!#REF!&lt;&gt;"L",ASISTENCIA!#REF!&lt;&gt;"J",ASISTENCIA!#REF!&lt;&gt;"V",ASISTENCIA!#REF!&lt;&gt;"F",ASISTENCIA!#REF!&lt;&gt;""),SUMIF($F$13:$J$13,V$13,$F26:$J26),"")</f>
        <v>#REF!</v>
      </c>
      <c r="W26" s="28" t="e">
        <f>IF(AND(LEN($D26)&gt;0,SUMIF($F$13:$J$13,W$13,$F26:$J26)&gt;0,ASISTENCIA!#REF!&lt;&gt;"X",ASISTENCIA!#REF!&lt;&gt;"L",ASISTENCIA!#REF!&lt;&gt;"J",ASISTENCIA!#REF!&lt;&gt;"V",ASISTENCIA!#REF!&lt;&gt;"F",ASISTENCIA!#REF!&lt;&gt;""),SUMIF($F$13:$J$13,W$13,$F26:$J26),"")</f>
        <v>#REF!</v>
      </c>
      <c r="X26" s="28" t="e">
        <f>IF(AND(LEN($D26)&gt;0,SUMIF($F$13:$J$13,X$13,$F26:$J26)&gt;0,ASISTENCIA!#REF!&lt;&gt;"X",ASISTENCIA!#REF!&lt;&gt;"L",ASISTENCIA!#REF!&lt;&gt;"J",ASISTENCIA!#REF!&lt;&gt;"V",ASISTENCIA!#REF!&lt;&gt;"F",ASISTENCIA!#REF!&lt;&gt;""),SUMIF($F$13:$J$13,X$13,$F26:$J26),"")</f>
        <v>#REF!</v>
      </c>
      <c r="Y26" s="28" t="e">
        <f>IF(AND(LEN($D26)&gt;0,SUMIF($F$13:$J$13,Y$13,$F26:$J26)&gt;0,ASISTENCIA!#REF!&lt;&gt;"X",ASISTENCIA!#REF!&lt;&gt;"L",ASISTENCIA!#REF!&lt;&gt;"J",ASISTENCIA!#REF!&lt;&gt;"V",ASISTENCIA!#REF!&lt;&gt;"F",ASISTENCIA!#REF!&lt;&gt;""),SUMIF($F$13:$J$13,Y$13,$F26:$J26),"")</f>
        <v>#REF!</v>
      </c>
      <c r="Z26" s="28" t="e">
        <f>IF(AND(LEN($D26)&gt;0,SUMIF($F$13:$J$13,Z$13,$F26:$J26)&gt;0,ASISTENCIA!#REF!&lt;&gt;"X",ASISTENCIA!#REF!&lt;&gt;"L",ASISTENCIA!#REF!&lt;&gt;"J",ASISTENCIA!#REF!&lt;&gt;"V",ASISTENCIA!#REF!&lt;&gt;"F",ASISTENCIA!#REF!&lt;&gt;""),SUMIF($F$13:$J$13,Z$13,$F26:$J26),"")</f>
        <v>#REF!</v>
      </c>
      <c r="AA26" s="28" t="e">
        <f>IF(AND(LEN($D26)&gt;0,SUMIF($F$13:$J$13,AA$13,$F26:$J26)&gt;0,ASISTENCIA!#REF!&lt;&gt;"X",ASISTENCIA!#REF!&lt;&gt;"L",ASISTENCIA!#REF!&lt;&gt;"J",ASISTENCIA!#REF!&lt;&gt;"V",ASISTENCIA!#REF!&lt;&gt;"F",ASISTENCIA!#REF!&lt;&gt;""),SUMIF($F$13:$J$13,AA$13,$F26:$J26),"")</f>
        <v>#REF!</v>
      </c>
      <c r="AB26" s="28" t="e">
        <f>IF(AND(LEN($D26)&gt;0,SUMIF($F$13:$J$13,AB$13,$F26:$J26)&gt;0,ASISTENCIA!#REF!&lt;&gt;"X",ASISTENCIA!#REF!&lt;&gt;"L",ASISTENCIA!#REF!&lt;&gt;"J",ASISTENCIA!#REF!&lt;&gt;"V",ASISTENCIA!#REF!&lt;&gt;"F",ASISTENCIA!#REF!&lt;&gt;""),SUMIF($F$13:$J$13,AB$13,$F26:$J26),"")</f>
        <v>#REF!</v>
      </c>
      <c r="AC26" s="28" t="e">
        <f>IF(AND(LEN($D26)&gt;0,SUMIF($F$13:$J$13,AC$13,$F26:$J26)&gt;0,ASISTENCIA!#REF!&lt;&gt;"X",ASISTENCIA!#REF!&lt;&gt;"L",ASISTENCIA!#REF!&lt;&gt;"J",ASISTENCIA!#REF!&lt;&gt;"V",ASISTENCIA!#REF!&lt;&gt;"F",ASISTENCIA!#REF!&lt;&gt;""),SUMIF($F$13:$J$13,AC$13,$F26:$J26),"")</f>
        <v>#REF!</v>
      </c>
      <c r="AD26" s="28" t="e">
        <f>IF(AND(LEN($D26)&gt;0,SUMIF($F$13:$J$13,AD$13,$F26:$J26)&gt;0,ASISTENCIA!#REF!&lt;&gt;"X",ASISTENCIA!#REF!&lt;&gt;"L",ASISTENCIA!#REF!&lt;&gt;"J",ASISTENCIA!#REF!&lt;&gt;"V",ASISTENCIA!#REF!&lt;&gt;"F",ASISTENCIA!#REF!&lt;&gt;""),SUMIF($F$13:$J$13,AD$13,$F26:$J26),"")</f>
        <v>#REF!</v>
      </c>
      <c r="AE26" s="28" t="e">
        <f>IF(AND(LEN($D26)&gt;0,SUMIF($F$13:$J$13,AE$13,$F26:$J26)&gt;0,ASISTENCIA!#REF!&lt;&gt;"X",ASISTENCIA!#REF!&lt;&gt;"L",ASISTENCIA!#REF!&lt;&gt;"J",ASISTENCIA!#REF!&lt;&gt;"V",ASISTENCIA!#REF!&lt;&gt;"F",ASISTENCIA!#REF!&lt;&gt;""),SUMIF($F$13:$J$13,AE$13,$F26:$J26),"")</f>
        <v>#REF!</v>
      </c>
      <c r="AF26" s="28" t="e">
        <f>IF(AND(LEN($D26)&gt;0,SUMIF($F$13:$J$13,AF$13,$F26:$J26)&gt;0,ASISTENCIA!#REF!&lt;&gt;"X",ASISTENCIA!#REF!&lt;&gt;"L",ASISTENCIA!#REF!&lt;&gt;"J",ASISTENCIA!#REF!&lt;&gt;"V",ASISTENCIA!#REF!&lt;&gt;"F",ASISTENCIA!#REF!&lt;&gt;""),SUMIF($F$13:$J$13,AF$13,$F26:$J26),"")</f>
        <v>#REF!</v>
      </c>
      <c r="AG26" s="28" t="e">
        <f>IF(AND(LEN($D26)&gt;0,SUMIF($F$13:$J$13,AG$13,$F26:$J26)&gt;0,ASISTENCIA!#REF!&lt;&gt;"X",ASISTENCIA!#REF!&lt;&gt;"L",ASISTENCIA!#REF!&lt;&gt;"J",ASISTENCIA!#REF!&lt;&gt;"V",ASISTENCIA!#REF!&lt;&gt;"F",ASISTENCIA!#REF!&lt;&gt;""),SUMIF($F$13:$J$13,AG$13,$F26:$J26),"")</f>
        <v>#REF!</v>
      </c>
      <c r="AH26" s="28" t="e">
        <f>IF(AND(LEN($D26)&gt;0,SUMIF($F$13:$J$13,AH$13,$F26:$J26)&gt;0,ASISTENCIA!#REF!&lt;&gt;"X",ASISTENCIA!#REF!&lt;&gt;"L",ASISTENCIA!#REF!&lt;&gt;"J",ASISTENCIA!#REF!&lt;&gt;"V",ASISTENCIA!#REF!&lt;&gt;"F",ASISTENCIA!#REF!&lt;&gt;""),SUMIF($F$13:$J$13,AH$13,$F26:$J26),"")</f>
        <v>#REF!</v>
      </c>
      <c r="AI26" s="28" t="e">
        <f>IF(AND(LEN($D26)&gt;0,SUMIF($F$13:$J$13,AI$13,$F26:$J26)&gt;0,ASISTENCIA!#REF!&lt;&gt;"X",ASISTENCIA!#REF!&lt;&gt;"L",ASISTENCIA!#REF!&lt;&gt;"J",ASISTENCIA!#REF!&lt;&gt;"V",ASISTENCIA!#REF!&lt;&gt;"F",ASISTENCIA!#REF!&lt;&gt;""),SUMIF($F$13:$J$13,AI$13,$F26:$J26),"")</f>
        <v>#REF!</v>
      </c>
      <c r="AJ26" s="28" t="e">
        <f>IF(AND(LEN($D26)&gt;0,SUMIF($F$13:$J$13,AJ$13,$F26:$J26)&gt;0,ASISTENCIA!#REF!&lt;&gt;"X",ASISTENCIA!#REF!&lt;&gt;"L",ASISTENCIA!#REF!&lt;&gt;"J",ASISTENCIA!#REF!&lt;&gt;"V",ASISTENCIA!#REF!&lt;&gt;"F",ASISTENCIA!#REF!&lt;&gt;""),SUMIF($F$13:$J$13,AJ$13,$F26:$J26),"")</f>
        <v>#REF!</v>
      </c>
      <c r="AK26" s="28" t="e">
        <f>IF(AND(LEN($D26)&gt;0,SUMIF($F$13:$J$13,AK$13,$F26:$J26)&gt;0,ASISTENCIA!#REF!&lt;&gt;"X",ASISTENCIA!#REF!&lt;&gt;"L",ASISTENCIA!#REF!&lt;&gt;"J",ASISTENCIA!#REF!&lt;&gt;"V",ASISTENCIA!#REF!&lt;&gt;"F",ASISTENCIA!#REF!&lt;&gt;""),SUMIF($F$13:$J$13,AK$13,$F26:$J26),"")</f>
        <v>#REF!</v>
      </c>
      <c r="AL26" s="28" t="e">
        <f>IF(AND(LEN($D26)&gt;0,SUMIF($F$13:$J$13,AL$13,$F26:$J26)&gt;0,ASISTENCIA!#REF!&lt;&gt;"X",ASISTENCIA!#REF!&lt;&gt;"L",ASISTENCIA!#REF!&lt;&gt;"J",ASISTENCIA!#REF!&lt;&gt;"V",ASISTENCIA!#REF!&lt;&gt;"F",ASISTENCIA!#REF!&lt;&gt;""),SUMIF($F$13:$J$13,AL$13,$F26:$J26),"")</f>
        <v>#REF!</v>
      </c>
      <c r="AM26" s="28" t="e">
        <f>IF(AND(LEN($D26)&gt;0,SUMIF($F$13:$J$13,AM$13,$F26:$J26)&gt;0,ASISTENCIA!#REF!&lt;&gt;"X",ASISTENCIA!#REF!&lt;&gt;"L",ASISTENCIA!#REF!&lt;&gt;"J",ASISTENCIA!#REF!&lt;&gt;"V",ASISTENCIA!#REF!&lt;&gt;"F",ASISTENCIA!#REF!&lt;&gt;""),SUMIF($F$13:$J$13,AM$13,$F26:$J26),"")</f>
        <v>#REF!</v>
      </c>
      <c r="AN26" s="28" t="e">
        <f>IF(AND(LEN($D26)&gt;0,SUMIF($F$13:$J$13,AN$13,$F26:$J26)&gt;0,ASISTENCIA!#REF!&lt;&gt;"X",ASISTENCIA!#REF!&lt;&gt;"L",ASISTENCIA!#REF!&lt;&gt;"J",ASISTENCIA!#REF!&lt;&gt;"V",ASISTENCIA!#REF!&lt;&gt;"F",ASISTENCIA!#REF!&lt;&gt;""),SUMIF($F$13:$J$13,AN$13,$F26:$J26),"")</f>
        <v>#REF!</v>
      </c>
      <c r="AO26" s="28" t="e">
        <f>IF(AND(LEN($D26)&gt;0,SUMIF($F$13:$J$13,AO$13,$F26:$J26)&gt;0,ASISTENCIA!#REF!&lt;&gt;"X",ASISTENCIA!#REF!&lt;&gt;"L",ASISTENCIA!#REF!&lt;&gt;"J",ASISTENCIA!#REF!&lt;&gt;"V",ASISTENCIA!#REF!&lt;&gt;"F",ASISTENCIA!#REF!&lt;&gt;""),SUMIF($F$13:$J$13,AO$13,$F26:$J26),"")</f>
        <v>#REF!</v>
      </c>
      <c r="AP26" s="28" t="e">
        <f>IF(AND(LEN($D26)&gt;0,SUMIF($F$13:$J$13,AP$13,$F26:$J26)&gt;0,ASISTENCIA!#REF!&lt;&gt;"X",ASISTENCIA!#REF!&lt;&gt;"L",ASISTENCIA!#REF!&lt;&gt;"J",ASISTENCIA!#REF!&lt;&gt;"V",ASISTENCIA!#REF!&lt;&gt;"F",ASISTENCIA!#REF!&lt;&gt;""),SUMIF($F$13:$J$13,AP$13,$F26:$J26),"")</f>
        <v>#REF!</v>
      </c>
      <c r="AQ26" s="28" t="e">
        <f>IF(AND(LEN($D26)&gt;0,SUMIF($F$13:$J$13,AQ$13,$F26:$J26)&gt;0,ASISTENCIA!#REF!&lt;&gt;"X",ASISTENCIA!#REF!&lt;&gt;"L",ASISTENCIA!#REF!&lt;&gt;"J",ASISTENCIA!#REF!&lt;&gt;"V",ASISTENCIA!#REF!&lt;&gt;"F",ASISTENCIA!#REF!&lt;&gt;""),SUMIF($F$13:$J$13,AQ$13,$F26:$J26),"")</f>
        <v>#REF!</v>
      </c>
      <c r="AR26" s="28" t="e">
        <f>IF(AND(LEN($D26)&gt;0,SUMIF($F$13:$J$13,AR$13,$F26:$J26)&gt;0,ASISTENCIA!#REF!&lt;&gt;"X",ASISTENCIA!#REF!&lt;&gt;"L",ASISTENCIA!#REF!&lt;&gt;"J",ASISTENCIA!#REF!&lt;&gt;"V",ASISTENCIA!#REF!&lt;&gt;"F",ASISTENCIA!#REF!&lt;&gt;""),SUMIF($F$13:$J$13,AR$13,$F26:$J26),"")</f>
        <v>#REF!</v>
      </c>
      <c r="AS26" s="28" t="e">
        <f>IF(AND(LEN($D26)&gt;0,SUMIF($F$13:$J$13,AS$13,$F26:$J26)&gt;0,ASISTENCIA!#REF!&lt;&gt;"X",ASISTENCIA!#REF!&lt;&gt;"L",ASISTENCIA!#REF!&lt;&gt;"J",ASISTENCIA!#REF!&lt;&gt;"V",ASISTENCIA!#REF!&lt;&gt;"F",ASISTENCIA!#REF!&lt;&gt;""),SUMIF($F$13:$J$13,AS$13,$F26:$J26),"")</f>
        <v>#REF!</v>
      </c>
      <c r="AT26" s="108" t="e">
        <f t="shared" si="3"/>
        <v>#REF!</v>
      </c>
      <c r="AW26" s="107"/>
      <c r="AX26" s="103" t="e">
        <f>IF(AND(LEN($D26)&gt;0,SUMIF($F$13:$J$13,AX$13,$F26:$J26)&gt;0,ASISTENCIA!#REF!&lt;&gt;"X",ASISTENCIA!#REF!&lt;&gt;"L",ASISTENCIA!#REF!&lt;&gt;"J",ASISTENCIA!#REF!&lt;&gt;"F"),SUMIF($F$13:$J$13,AX$13,$F26:$J26),"")</f>
        <v>#REF!</v>
      </c>
      <c r="AY26" s="103" t="e">
        <f>IF(AND(LEN($D26)&gt;0,SUMIF($F$13:$J$13,AY$13,$F26:$J26)&gt;0,ASISTENCIA!#REF!&lt;&gt;"X",ASISTENCIA!#REF!&lt;&gt;"L",ASISTENCIA!#REF!&lt;&gt;"J",ASISTENCIA!#REF!&lt;&gt;"F"),SUMIF($F$13:$J$13,AY$13,$F26:$J26),"")</f>
        <v>#REF!</v>
      </c>
      <c r="AZ26" s="103" t="e">
        <f>IF(AND(LEN($D26)&gt;0,SUMIF($F$13:$J$13,AZ$13,$F26:$J26)&gt;0,ASISTENCIA!#REF!&lt;&gt;"X",ASISTENCIA!#REF!&lt;&gt;"L",ASISTENCIA!#REF!&lt;&gt;"J",ASISTENCIA!#REF!&lt;&gt;"F"),SUMIF($F$13:$J$13,AZ$13,$F26:$J26),"")</f>
        <v>#REF!</v>
      </c>
      <c r="BA26" s="103" t="e">
        <f>IF(AND(LEN($D26)&gt;0,SUMIF($F$13:$J$13,BA$13,$F26:$J26)&gt;0,ASISTENCIA!#REF!&lt;&gt;"X",ASISTENCIA!#REF!&lt;&gt;"L",ASISTENCIA!#REF!&lt;&gt;"J",ASISTENCIA!#REF!&lt;&gt;"F"),SUMIF($F$13:$J$13,BA$13,$F26:$J26),"")</f>
        <v>#REF!</v>
      </c>
      <c r="BB26" s="103" t="e">
        <f>IF(AND(LEN($D26)&gt;0,SUMIF($F$13:$J$13,BB$13,$F26:$J26)&gt;0,ASISTENCIA!#REF!&lt;&gt;"X",ASISTENCIA!#REF!&lt;&gt;"L",ASISTENCIA!#REF!&lt;&gt;"J",ASISTENCIA!#REF!&lt;&gt;"F"),SUMIF($F$13:$J$13,BB$13,$F26:$J26),"")</f>
        <v>#REF!</v>
      </c>
      <c r="BC26" s="103" t="e">
        <f>IF(AND(LEN($D26)&gt;0,SUMIF($F$13:$J$13,BC$13,$F26:$J26)&gt;0,ASISTENCIA!#REF!&lt;&gt;"X",ASISTENCIA!#REF!&lt;&gt;"L",ASISTENCIA!#REF!&lt;&gt;"J",ASISTENCIA!#REF!&lt;&gt;"F"),SUMIF($F$13:$J$13,BC$13,$F26:$J26),"")</f>
        <v>#REF!</v>
      </c>
      <c r="BD26" s="103" t="e">
        <f>IF(AND(LEN($D26)&gt;0,SUMIF($F$13:$J$13,BD$13,$F26:$J26)&gt;0,ASISTENCIA!#REF!&lt;&gt;"X",ASISTENCIA!#REF!&lt;&gt;"L",ASISTENCIA!#REF!&lt;&gt;"J",ASISTENCIA!#REF!&lt;&gt;"F"),SUMIF($F$13:$J$13,BD$13,$F26:$J26),"")</f>
        <v>#REF!</v>
      </c>
      <c r="BE26" s="103" t="e">
        <f>IF(AND(LEN($D26)&gt;0,SUMIF($F$13:$J$13,BE$13,$F26:$J26)&gt;0,ASISTENCIA!#REF!&lt;&gt;"X",ASISTENCIA!#REF!&lt;&gt;"L",ASISTENCIA!#REF!&lt;&gt;"J",ASISTENCIA!#REF!&lt;&gt;"F"),SUMIF($F$13:$J$13,BE$13,$F26:$J26),"")</f>
        <v>#REF!</v>
      </c>
      <c r="BF26" s="103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03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03" t="e">
        <f>IF(AND(LEN($D26)&gt;0,SUMIF($F$13:$J$13,BH$13,$F26:$J26)&gt;0,ASISTENCIA!#REF!&lt;&gt;"X",ASISTENCIA!#REF!&lt;&gt;"L",ASISTENCIA!#REF!&lt;&gt;"J",ASISTENCIA!#REF!&lt;&gt;"F"),SUMIF($F$13:$J$13,BH$13,$F26:$J26),"")</f>
        <v>#REF!</v>
      </c>
      <c r="BI26" s="103" t="e">
        <f>IF(AND(LEN($D26)&gt;0,SUMIF($F$13:$J$13,BI$13,$F26:$J26)&gt;0,ASISTENCIA!#REF!&lt;&gt;"X",ASISTENCIA!#REF!&lt;&gt;"L",ASISTENCIA!#REF!&lt;&gt;"J",ASISTENCIA!#REF!&lt;&gt;"F"),SUMIF($F$13:$J$13,BI$13,$F26:$J26),"")</f>
        <v>#REF!</v>
      </c>
      <c r="BJ26" s="103" t="e">
        <f>IF(AND(LEN($D26)&gt;0,SUMIF($F$13:$J$13,BJ$13,$F26:$J26)&gt;0,ASISTENCIA!#REF!&lt;&gt;"X",ASISTENCIA!#REF!&lt;&gt;"L",ASISTENCIA!#REF!&lt;&gt;"J",ASISTENCIA!#REF!&lt;&gt;"F"),SUMIF($F$13:$J$13,BJ$13,$F26:$J26),"")</f>
        <v>#REF!</v>
      </c>
      <c r="BK26" s="103" t="e">
        <f>IF(AND(LEN($D26)&gt;0,SUMIF($F$13:$J$13,BK$13,$F26:$J26)&gt;0,ASISTENCIA!#REF!&lt;&gt;"X",ASISTENCIA!#REF!&lt;&gt;"L",ASISTENCIA!#REF!&lt;&gt;"J",ASISTENCIA!#REF!&lt;&gt;"F"),SUMIF($F$13:$J$13,BK$13,$F26:$J26),"")</f>
        <v>#REF!</v>
      </c>
      <c r="BL26" s="103" t="e">
        <f>IF(AND(LEN($D26)&gt;0,SUMIF($F$13:$J$13,BL$13,$F26:$J26)&gt;0,ASISTENCIA!#REF!&lt;&gt;"X",ASISTENCIA!#REF!&lt;&gt;"L",ASISTENCIA!#REF!&lt;&gt;"J",ASISTENCIA!#REF!&lt;&gt;"F"),SUMIF($F$13:$J$13,BL$13,$F26:$J26),"")</f>
        <v>#REF!</v>
      </c>
      <c r="BM26" s="103" t="e">
        <f>IF(AND(LEN($D26)&gt;0,SUMIF($F$13:$J$13,BM$13,$F26:$J26)&gt;0,ASISTENCIA!#REF!&lt;&gt;"X",ASISTENCIA!#REF!&lt;&gt;"L",ASISTENCIA!#REF!&lt;&gt;"J",ASISTENCIA!#REF!&lt;&gt;"F"),SUMIF($F$13:$J$13,BM$13,$F26:$J26),"")</f>
        <v>#REF!</v>
      </c>
      <c r="BN26" s="103" t="e">
        <f>IF(AND(LEN($D26)&gt;0,SUMIF($F$13:$J$13,BN$13,$F26:$J26)&gt;0,ASISTENCIA!#REF!&lt;&gt;"X",ASISTENCIA!#REF!&lt;&gt;"L",ASISTENCIA!#REF!&lt;&gt;"J",ASISTENCIA!#REF!&lt;&gt;"F"),SUMIF($F$13:$J$13,BN$13,$F26:$J26),"")</f>
        <v>#REF!</v>
      </c>
      <c r="BO26" s="103" t="e">
        <f>IF(AND(LEN($D26)&gt;0,SUMIF($F$13:$J$13,BO$13,$F26:$J26)&gt;0,ASISTENCIA!#REF!&lt;&gt;"X",ASISTENCIA!#REF!&lt;&gt;"L",ASISTENCIA!#REF!&lt;&gt;"J",ASISTENCIA!#REF!&lt;&gt;"F"),SUMIF($F$13:$J$13,BO$13,$F26:$J26),"")</f>
        <v>#REF!</v>
      </c>
      <c r="BP26" s="103" t="e">
        <f>IF(AND(LEN($D26)&gt;0,SUMIF($F$13:$J$13,BP$13,$F26:$J26)&gt;0,ASISTENCIA!#REF!&lt;&gt;"X",ASISTENCIA!#REF!&lt;&gt;"L",ASISTENCIA!#REF!&lt;&gt;"J",ASISTENCIA!#REF!&lt;&gt;"F"),SUMIF($F$13:$J$13,BP$13,$F26:$J26),"")</f>
        <v>#REF!</v>
      </c>
      <c r="BQ26" s="103" t="e">
        <f>IF(AND(LEN($D26)&gt;0,SUMIF($F$13:$J$13,BQ$13,$F26:$J26)&gt;0,ASISTENCIA!#REF!&lt;&gt;"X",ASISTENCIA!#REF!&lt;&gt;"L",ASISTENCIA!#REF!&lt;&gt;"J",ASISTENCIA!#REF!&lt;&gt;"F"),SUMIF($F$13:$J$13,BQ$13,$F26:$J26),"")</f>
        <v>#REF!</v>
      </c>
      <c r="BR26" s="103" t="e">
        <f>IF(AND(LEN($D26)&gt;0,SUMIF($F$13:$J$13,BR$13,$F26:$J26)&gt;0,ASISTENCIA!#REF!&lt;&gt;"X",ASISTENCIA!#REF!&lt;&gt;"L",ASISTENCIA!#REF!&lt;&gt;"J",ASISTENCIA!#REF!&lt;&gt;"F"),SUMIF($F$13:$J$13,BR$13,$F26:$J26),"")</f>
        <v>#REF!</v>
      </c>
      <c r="BS26" s="103" t="e">
        <f>IF(AND(LEN($D26)&gt;0,SUMIF($F$13:$J$13,BS$13,$F26:$J26)&gt;0,ASISTENCIA!#REF!&lt;&gt;"X",ASISTENCIA!#REF!&lt;&gt;"L",ASISTENCIA!#REF!&lt;&gt;"J",ASISTENCIA!#REF!&lt;&gt;"F"),SUMIF($F$13:$J$13,BS$13,$F26:$J26),"")</f>
        <v>#REF!</v>
      </c>
      <c r="BT26" s="103" t="e">
        <f>IF(AND(LEN($D26)&gt;0,SUMIF($F$13:$J$13,BT$13,$F26:$J26)&gt;0,ASISTENCIA!#REF!&lt;&gt;"X",ASISTENCIA!#REF!&lt;&gt;"L",ASISTENCIA!#REF!&lt;&gt;"J",ASISTENCIA!#REF!&lt;&gt;"F"),SUMIF($F$13:$J$13,BT$13,$F26:$J26),"")</f>
        <v>#REF!</v>
      </c>
      <c r="BU26" s="103" t="e">
        <f>IF(AND(LEN($D26)&gt;0,SUMIF($F$13:$J$13,BU$13,$F26:$J26)&gt;0,ASISTENCIA!#REF!&lt;&gt;"X",ASISTENCIA!#REF!&lt;&gt;"L",ASISTENCIA!#REF!&lt;&gt;"J",ASISTENCIA!#REF!&lt;&gt;"F"),SUMIF($F$13:$J$13,BU$13,$F26:$J26),"")</f>
        <v>#REF!</v>
      </c>
      <c r="BV26" s="103" t="e">
        <f>IF(AND(LEN($D26)&gt;0,SUMIF($F$13:$J$13,BV$13,$F26:$J26)&gt;0,ASISTENCIA!#REF!&lt;&gt;"X",ASISTENCIA!#REF!&lt;&gt;"L",ASISTENCIA!#REF!&lt;&gt;"J",ASISTENCIA!#REF!&lt;&gt;"F"),SUMIF($F$13:$J$13,BV$13,$F26:$J26),"")</f>
        <v>#REF!</v>
      </c>
      <c r="BW26" s="103" t="e">
        <f>IF(AND(LEN($D26)&gt;0,SUMIF($F$13:$J$13,BW$13,$F26:$J26)&gt;0,ASISTENCIA!#REF!&lt;&gt;"X",ASISTENCIA!#REF!&lt;&gt;"L",ASISTENCIA!#REF!&lt;&gt;"J",ASISTENCIA!#REF!&lt;&gt;"F"),SUMIF($F$13:$J$13,BW$13,$F26:$J26),"")</f>
        <v>#REF!</v>
      </c>
      <c r="BX26" s="103" t="e">
        <f>IF(AND(LEN($D26)&gt;0,SUMIF($F$13:$J$13,BX$13,$F26:$J26)&gt;0,ASISTENCIA!#REF!&lt;&gt;"X",ASISTENCIA!#REF!&lt;&gt;"L",ASISTENCIA!#REF!&lt;&gt;"J",ASISTENCIA!#REF!&lt;&gt;"F"),SUMIF($F$13:$J$13,BX$13,$F26:$J26),"")</f>
        <v>#REF!</v>
      </c>
      <c r="BY26" s="103" t="e">
        <f>IF(AND(LEN($D26)&gt;0,SUMIF($F$13:$J$13,BY$13,$F26:$J26)&gt;0,ASISTENCIA!#REF!&lt;&gt;"X",ASISTENCIA!#REF!&lt;&gt;"L",ASISTENCIA!#REF!&lt;&gt;"J",ASISTENCIA!#REF!&lt;&gt;"F"),SUMIF($F$13:$J$13,BY$13,$F26:$J26),"")</f>
        <v>#REF!</v>
      </c>
      <c r="BZ26" s="103" t="e">
        <f>IF(AND(LEN($D26)&gt;0,SUMIF($F$13:$J$13,BZ$13,$F26:$J26)&gt;0,ASISTENCIA!#REF!&lt;&gt;"X",ASISTENCIA!#REF!&lt;&gt;"L",ASISTENCIA!#REF!&lt;&gt;"J",ASISTENCIA!#REF!&lt;&gt;"F"),SUMIF($F$13:$J$13,BZ$13,$F26:$J26),"")</f>
        <v>#REF!</v>
      </c>
      <c r="CA26" s="103" t="e">
        <f>IF(AND(LEN($D26)&gt;0,SUMIF($F$13:$J$13,CA$13,$F26:$J26)&gt;0,ASISTENCIA!#REF!&lt;&gt;"X",ASISTENCIA!#REF!&lt;&gt;"L",ASISTENCIA!#REF!&lt;&gt;"J",ASISTENCIA!#REF!&lt;&gt;"F"),SUMIF($F$13:$J$13,CA$13,$F26:$J26),"")</f>
        <v>#REF!</v>
      </c>
      <c r="CB26" s="103" t="e">
        <f>IF(AND(LEN($D26)&gt;0,SUMIF($F$13:$J$13,CB$13,$F26:$J26)&gt;0,ASISTENCIA!#REF!&lt;&gt;"X",ASISTENCIA!#REF!&lt;&gt;"L",ASISTENCIA!#REF!&lt;&gt;"J",ASISTENCIA!#REF!&lt;&gt;"F"),SUMIF($F$13:$J$13,CB$13,$F26:$J26),"")</f>
        <v>#REF!</v>
      </c>
      <c r="CC26" s="108" t="e">
        <f t="shared" si="4"/>
        <v>#REF!</v>
      </c>
      <c r="CD26" s="107"/>
    </row>
    <row r="27" spans="1:82" s="7" customFormat="1" ht="15" x14ac:dyDescent="0.25">
      <c r="A27" s="18" t="e">
        <f t="shared" si="5"/>
        <v>#REF!</v>
      </c>
      <c r="B27" s="14" t="e">
        <f>IF(LEN(C27)&gt;0,VLOOKUP($O$4,DATA!$A$1:$S$1,2,FALSE),"")</f>
        <v>#REF!</v>
      </c>
      <c r="C27" s="15" t="e">
        <f t="shared" si="2"/>
        <v>#REF!</v>
      </c>
      <c r="D27" s="21" t="e">
        <f>IF(LEN(ASISTENCIA!#REF!)&gt;0,ASISTENCIA!#REF!,"")</f>
        <v>#REF!</v>
      </c>
      <c r="E27" s="110" t="e">
        <f>IF(LEN(D27)&gt;0,ASISTENCIA!#REF!,"")</f>
        <v>#REF!</v>
      </c>
      <c r="F27" s="26"/>
      <c r="G27" s="26"/>
      <c r="H27" s="26"/>
      <c r="I27" s="26"/>
      <c r="J27" s="26"/>
      <c r="K27" s="103" t="str">
        <f t="shared" si="0"/>
        <v/>
      </c>
      <c r="L27" s="6"/>
      <c r="M27" s="5"/>
      <c r="N27" s="103" t="e">
        <f t="shared" si="6"/>
        <v>#REF!</v>
      </c>
      <c r="O27" s="28" t="e">
        <f>IF(AND(LEN($D27)&gt;0,SUMIF($F$13:$J$13,O$13,$F27:$J27)&gt;0,ASISTENCIA!#REF!&lt;&gt;"X",ASISTENCIA!#REF!&lt;&gt;"L",ASISTENCIA!#REF!&lt;&gt;"J",ASISTENCIA!#REF!&lt;&gt;"V",ASISTENCIA!#REF!&lt;&gt;"F",ASISTENCIA!#REF!&lt;&gt;""),SUMIF($F$13:$J$13,O$13,$F27:$J27),"")</f>
        <v>#REF!</v>
      </c>
      <c r="P27" s="28" t="e">
        <f>IF(AND(LEN($D27)&gt;0,SUMIF($F$13:$J$13,P$13,$F27:$J27)&gt;0,ASISTENCIA!#REF!&lt;&gt;"X",ASISTENCIA!#REF!&lt;&gt;"L",ASISTENCIA!#REF!&lt;&gt;"J",ASISTENCIA!#REF!&lt;&gt;"V",ASISTENCIA!#REF!&lt;&gt;"F",ASISTENCIA!#REF!&lt;&gt;""),SUMIF($F$13:$J$13,P$13,$F27:$J27),"")</f>
        <v>#REF!</v>
      </c>
      <c r="Q27" s="28" t="e">
        <f>IF(AND(LEN($D27)&gt;0,SUMIF($F$13:$J$13,Q$13,$F27:$J27)&gt;0,ASISTENCIA!#REF!&lt;&gt;"X",ASISTENCIA!#REF!&lt;&gt;"L",ASISTENCIA!#REF!&lt;&gt;"J",ASISTENCIA!#REF!&lt;&gt;"V",ASISTENCIA!#REF!&lt;&gt;"F",ASISTENCIA!#REF!&lt;&gt;""),SUMIF($F$13:$J$13,Q$13,$F27:$J27),"")</f>
        <v>#REF!</v>
      </c>
      <c r="R27" s="28" t="e">
        <f>IF(AND(LEN($D27)&gt;0,SUMIF($F$13:$J$13,R$13,$F27:$J27)&gt;0,ASISTENCIA!#REF!&lt;&gt;"X",ASISTENCIA!#REF!&lt;&gt;"L",ASISTENCIA!#REF!&lt;&gt;"J",ASISTENCIA!#REF!&lt;&gt;"V",ASISTENCIA!#REF!&lt;&gt;"F",ASISTENCIA!#REF!&lt;&gt;""),SUMIF($F$13:$J$13,R$13,$F27:$J27),"")</f>
        <v>#REF!</v>
      </c>
      <c r="S27" s="28" t="e">
        <f>IF(AND(LEN($D27)&gt;0,SUMIF($F$13:$J$13,S$13,$F27:$J27)&gt;0,ASISTENCIA!#REF!&lt;&gt;"X",ASISTENCIA!#REF!&lt;&gt;"L",ASISTENCIA!#REF!&lt;&gt;"J",ASISTENCIA!#REF!&lt;&gt;"V",ASISTENCIA!#REF!&lt;&gt;"F",ASISTENCIA!#REF!&lt;&gt;""),SUMIF($F$13:$J$13,S$13,$F27:$J27),"")</f>
        <v>#REF!</v>
      </c>
      <c r="T27" s="28" t="e">
        <f>IF(AND(LEN($D27)&gt;0,SUMIF($F$13:$J$13,T$13,$F27:$J27)&gt;0,ASISTENCIA!#REF!&lt;&gt;"X",ASISTENCIA!#REF!&lt;&gt;"L",ASISTENCIA!#REF!&lt;&gt;"J",ASISTENCIA!#REF!&lt;&gt;"V",ASISTENCIA!#REF!&lt;&gt;"F",ASISTENCIA!#REF!&lt;&gt;""),SUMIF($F$13:$J$13,T$13,$F27:$J27),"")</f>
        <v>#REF!</v>
      </c>
      <c r="U27" s="28" t="e">
        <f>IF(AND(LEN($D27)&gt;0,SUMIF($F$13:$J$13,U$13,$F27:$J27)&gt;0,ASISTENCIA!#REF!&lt;&gt;"X",ASISTENCIA!#REF!&lt;&gt;"L",ASISTENCIA!#REF!&lt;&gt;"J",ASISTENCIA!#REF!&lt;&gt;"V",ASISTENCIA!#REF!&lt;&gt;"F",ASISTENCIA!#REF!&lt;&gt;""),SUMIF($F$13:$J$13,U$13,$F27:$J27),"")</f>
        <v>#REF!</v>
      </c>
      <c r="V27" s="28" t="e">
        <f>IF(AND(LEN($D27)&gt;0,SUMIF($F$13:$J$13,V$13,$F27:$J27)&gt;0,ASISTENCIA!#REF!&lt;&gt;"X",ASISTENCIA!#REF!&lt;&gt;"L",ASISTENCIA!#REF!&lt;&gt;"J",ASISTENCIA!#REF!&lt;&gt;"V",ASISTENCIA!#REF!&lt;&gt;"F",ASISTENCIA!#REF!&lt;&gt;""),SUMIF($F$13:$J$13,V$13,$F27:$J27),"")</f>
        <v>#REF!</v>
      </c>
      <c r="W27" s="28" t="e">
        <f>IF(AND(LEN($D27)&gt;0,SUMIF($F$13:$J$13,W$13,$F27:$J27)&gt;0,ASISTENCIA!#REF!&lt;&gt;"X",ASISTENCIA!#REF!&lt;&gt;"L",ASISTENCIA!#REF!&lt;&gt;"J",ASISTENCIA!#REF!&lt;&gt;"V",ASISTENCIA!#REF!&lt;&gt;"F",ASISTENCIA!#REF!&lt;&gt;""),SUMIF($F$13:$J$13,W$13,$F27:$J27),"")</f>
        <v>#REF!</v>
      </c>
      <c r="X27" s="28" t="e">
        <f>IF(AND(LEN($D27)&gt;0,SUMIF($F$13:$J$13,X$13,$F27:$J27)&gt;0,ASISTENCIA!#REF!&lt;&gt;"X",ASISTENCIA!#REF!&lt;&gt;"L",ASISTENCIA!#REF!&lt;&gt;"J",ASISTENCIA!#REF!&lt;&gt;"V",ASISTENCIA!#REF!&lt;&gt;"F",ASISTENCIA!#REF!&lt;&gt;""),SUMIF($F$13:$J$13,X$13,$F27:$J27),"")</f>
        <v>#REF!</v>
      </c>
      <c r="Y27" s="28" t="e">
        <f>IF(AND(LEN($D27)&gt;0,SUMIF($F$13:$J$13,Y$13,$F27:$J27)&gt;0,ASISTENCIA!#REF!&lt;&gt;"X",ASISTENCIA!#REF!&lt;&gt;"L",ASISTENCIA!#REF!&lt;&gt;"J",ASISTENCIA!#REF!&lt;&gt;"V",ASISTENCIA!#REF!&lt;&gt;"F",ASISTENCIA!#REF!&lt;&gt;""),SUMIF($F$13:$J$13,Y$13,$F27:$J27),"")</f>
        <v>#REF!</v>
      </c>
      <c r="Z27" s="28" t="e">
        <f>IF(AND(LEN($D27)&gt;0,SUMIF($F$13:$J$13,Z$13,$F27:$J27)&gt;0,ASISTENCIA!#REF!&lt;&gt;"X",ASISTENCIA!#REF!&lt;&gt;"L",ASISTENCIA!#REF!&lt;&gt;"J",ASISTENCIA!#REF!&lt;&gt;"V",ASISTENCIA!#REF!&lt;&gt;"F",ASISTENCIA!#REF!&lt;&gt;""),SUMIF($F$13:$J$13,Z$13,$F27:$J27),"")</f>
        <v>#REF!</v>
      </c>
      <c r="AA27" s="28" t="e">
        <f>IF(AND(LEN($D27)&gt;0,SUMIF($F$13:$J$13,AA$13,$F27:$J27)&gt;0,ASISTENCIA!#REF!&lt;&gt;"X",ASISTENCIA!#REF!&lt;&gt;"L",ASISTENCIA!#REF!&lt;&gt;"J",ASISTENCIA!#REF!&lt;&gt;"V",ASISTENCIA!#REF!&lt;&gt;"F",ASISTENCIA!#REF!&lt;&gt;""),SUMIF($F$13:$J$13,AA$13,$F27:$J27),"")</f>
        <v>#REF!</v>
      </c>
      <c r="AB27" s="28" t="e">
        <f>IF(AND(LEN($D27)&gt;0,SUMIF($F$13:$J$13,AB$13,$F27:$J27)&gt;0,ASISTENCIA!#REF!&lt;&gt;"X",ASISTENCIA!#REF!&lt;&gt;"L",ASISTENCIA!#REF!&lt;&gt;"J",ASISTENCIA!#REF!&lt;&gt;"V",ASISTENCIA!#REF!&lt;&gt;"F",ASISTENCIA!#REF!&lt;&gt;""),SUMIF($F$13:$J$13,AB$13,$F27:$J27),"")</f>
        <v>#REF!</v>
      </c>
      <c r="AC27" s="28" t="e">
        <f>IF(AND(LEN($D27)&gt;0,SUMIF($F$13:$J$13,AC$13,$F27:$J27)&gt;0,ASISTENCIA!#REF!&lt;&gt;"X",ASISTENCIA!#REF!&lt;&gt;"L",ASISTENCIA!#REF!&lt;&gt;"J",ASISTENCIA!#REF!&lt;&gt;"V",ASISTENCIA!#REF!&lt;&gt;"F",ASISTENCIA!#REF!&lt;&gt;""),SUMIF($F$13:$J$13,AC$13,$F27:$J27),"")</f>
        <v>#REF!</v>
      </c>
      <c r="AD27" s="28" t="e">
        <f>IF(AND(LEN($D27)&gt;0,SUMIF($F$13:$J$13,AD$13,$F27:$J27)&gt;0,ASISTENCIA!#REF!&lt;&gt;"X",ASISTENCIA!#REF!&lt;&gt;"L",ASISTENCIA!#REF!&lt;&gt;"J",ASISTENCIA!#REF!&lt;&gt;"V",ASISTENCIA!#REF!&lt;&gt;"F",ASISTENCIA!#REF!&lt;&gt;""),SUMIF($F$13:$J$13,AD$13,$F27:$J27),"")</f>
        <v>#REF!</v>
      </c>
      <c r="AE27" s="28" t="e">
        <f>IF(AND(LEN($D27)&gt;0,SUMIF($F$13:$J$13,AE$13,$F27:$J27)&gt;0,ASISTENCIA!#REF!&lt;&gt;"X",ASISTENCIA!#REF!&lt;&gt;"L",ASISTENCIA!#REF!&lt;&gt;"J",ASISTENCIA!#REF!&lt;&gt;"V",ASISTENCIA!#REF!&lt;&gt;"F",ASISTENCIA!#REF!&lt;&gt;""),SUMIF($F$13:$J$13,AE$13,$F27:$J27),"")</f>
        <v>#REF!</v>
      </c>
      <c r="AF27" s="28" t="e">
        <f>IF(AND(LEN($D27)&gt;0,SUMIF($F$13:$J$13,AF$13,$F27:$J27)&gt;0,ASISTENCIA!#REF!&lt;&gt;"X",ASISTENCIA!#REF!&lt;&gt;"L",ASISTENCIA!#REF!&lt;&gt;"J",ASISTENCIA!#REF!&lt;&gt;"V",ASISTENCIA!#REF!&lt;&gt;"F",ASISTENCIA!#REF!&lt;&gt;""),SUMIF($F$13:$J$13,AF$13,$F27:$J27),"")</f>
        <v>#REF!</v>
      </c>
      <c r="AG27" s="28" t="e">
        <f>IF(AND(LEN($D27)&gt;0,SUMIF($F$13:$J$13,AG$13,$F27:$J27)&gt;0,ASISTENCIA!#REF!&lt;&gt;"X",ASISTENCIA!#REF!&lt;&gt;"L",ASISTENCIA!#REF!&lt;&gt;"J",ASISTENCIA!#REF!&lt;&gt;"V",ASISTENCIA!#REF!&lt;&gt;"F",ASISTENCIA!#REF!&lt;&gt;""),SUMIF($F$13:$J$13,AG$13,$F27:$J27),"")</f>
        <v>#REF!</v>
      </c>
      <c r="AH27" s="28" t="e">
        <f>IF(AND(LEN($D27)&gt;0,SUMIF($F$13:$J$13,AH$13,$F27:$J27)&gt;0,ASISTENCIA!#REF!&lt;&gt;"X",ASISTENCIA!#REF!&lt;&gt;"L",ASISTENCIA!#REF!&lt;&gt;"J",ASISTENCIA!#REF!&lt;&gt;"V",ASISTENCIA!#REF!&lt;&gt;"F",ASISTENCIA!#REF!&lt;&gt;""),SUMIF($F$13:$J$13,AH$13,$F27:$J27),"")</f>
        <v>#REF!</v>
      </c>
      <c r="AI27" s="28" t="e">
        <f>IF(AND(LEN($D27)&gt;0,SUMIF($F$13:$J$13,AI$13,$F27:$J27)&gt;0,ASISTENCIA!#REF!&lt;&gt;"X",ASISTENCIA!#REF!&lt;&gt;"L",ASISTENCIA!#REF!&lt;&gt;"J",ASISTENCIA!#REF!&lt;&gt;"V",ASISTENCIA!#REF!&lt;&gt;"F",ASISTENCIA!#REF!&lt;&gt;""),SUMIF($F$13:$J$13,AI$13,$F27:$J27),"")</f>
        <v>#REF!</v>
      </c>
      <c r="AJ27" s="28" t="e">
        <f>IF(AND(LEN($D27)&gt;0,SUMIF($F$13:$J$13,AJ$13,$F27:$J27)&gt;0,ASISTENCIA!#REF!&lt;&gt;"X",ASISTENCIA!#REF!&lt;&gt;"L",ASISTENCIA!#REF!&lt;&gt;"J",ASISTENCIA!#REF!&lt;&gt;"V",ASISTENCIA!#REF!&lt;&gt;"F",ASISTENCIA!#REF!&lt;&gt;""),SUMIF($F$13:$J$13,AJ$13,$F27:$J27),"")</f>
        <v>#REF!</v>
      </c>
      <c r="AK27" s="28" t="e">
        <f>IF(AND(LEN($D27)&gt;0,SUMIF($F$13:$J$13,AK$13,$F27:$J27)&gt;0,ASISTENCIA!#REF!&lt;&gt;"X",ASISTENCIA!#REF!&lt;&gt;"L",ASISTENCIA!#REF!&lt;&gt;"J",ASISTENCIA!#REF!&lt;&gt;"V",ASISTENCIA!#REF!&lt;&gt;"F",ASISTENCIA!#REF!&lt;&gt;""),SUMIF($F$13:$J$13,AK$13,$F27:$J27),"")</f>
        <v>#REF!</v>
      </c>
      <c r="AL27" s="28" t="e">
        <f>IF(AND(LEN($D27)&gt;0,SUMIF($F$13:$J$13,AL$13,$F27:$J27)&gt;0,ASISTENCIA!#REF!&lt;&gt;"X",ASISTENCIA!#REF!&lt;&gt;"L",ASISTENCIA!#REF!&lt;&gt;"J",ASISTENCIA!#REF!&lt;&gt;"V",ASISTENCIA!#REF!&lt;&gt;"F",ASISTENCIA!#REF!&lt;&gt;""),SUMIF($F$13:$J$13,AL$13,$F27:$J27),"")</f>
        <v>#REF!</v>
      </c>
      <c r="AM27" s="28" t="e">
        <f>IF(AND(LEN($D27)&gt;0,SUMIF($F$13:$J$13,AM$13,$F27:$J27)&gt;0,ASISTENCIA!#REF!&lt;&gt;"X",ASISTENCIA!#REF!&lt;&gt;"L",ASISTENCIA!#REF!&lt;&gt;"J",ASISTENCIA!#REF!&lt;&gt;"V",ASISTENCIA!#REF!&lt;&gt;"F",ASISTENCIA!#REF!&lt;&gt;""),SUMIF($F$13:$J$13,AM$13,$F27:$J27),"")</f>
        <v>#REF!</v>
      </c>
      <c r="AN27" s="28" t="e">
        <f>IF(AND(LEN($D27)&gt;0,SUMIF($F$13:$J$13,AN$13,$F27:$J27)&gt;0,ASISTENCIA!#REF!&lt;&gt;"X",ASISTENCIA!#REF!&lt;&gt;"L",ASISTENCIA!#REF!&lt;&gt;"J",ASISTENCIA!#REF!&lt;&gt;"V",ASISTENCIA!#REF!&lt;&gt;"F",ASISTENCIA!#REF!&lt;&gt;""),SUMIF($F$13:$J$13,AN$13,$F27:$J27),"")</f>
        <v>#REF!</v>
      </c>
      <c r="AO27" s="28" t="e">
        <f>IF(AND(LEN($D27)&gt;0,SUMIF($F$13:$J$13,AO$13,$F27:$J27)&gt;0,ASISTENCIA!#REF!&lt;&gt;"X",ASISTENCIA!#REF!&lt;&gt;"L",ASISTENCIA!#REF!&lt;&gt;"J",ASISTENCIA!#REF!&lt;&gt;"V",ASISTENCIA!#REF!&lt;&gt;"F",ASISTENCIA!#REF!&lt;&gt;""),SUMIF($F$13:$J$13,AO$13,$F27:$J27),"")</f>
        <v>#REF!</v>
      </c>
      <c r="AP27" s="28" t="e">
        <f>IF(AND(LEN($D27)&gt;0,SUMIF($F$13:$J$13,AP$13,$F27:$J27)&gt;0,ASISTENCIA!#REF!&lt;&gt;"X",ASISTENCIA!#REF!&lt;&gt;"L",ASISTENCIA!#REF!&lt;&gt;"J",ASISTENCIA!#REF!&lt;&gt;"V",ASISTENCIA!#REF!&lt;&gt;"F",ASISTENCIA!#REF!&lt;&gt;""),SUMIF($F$13:$J$13,AP$13,$F27:$J27),"")</f>
        <v>#REF!</v>
      </c>
      <c r="AQ27" s="28" t="e">
        <f>IF(AND(LEN($D27)&gt;0,SUMIF($F$13:$J$13,AQ$13,$F27:$J27)&gt;0,ASISTENCIA!#REF!&lt;&gt;"X",ASISTENCIA!#REF!&lt;&gt;"L",ASISTENCIA!#REF!&lt;&gt;"J",ASISTENCIA!#REF!&lt;&gt;"V",ASISTENCIA!#REF!&lt;&gt;"F",ASISTENCIA!#REF!&lt;&gt;""),SUMIF($F$13:$J$13,AQ$13,$F27:$J27),"")</f>
        <v>#REF!</v>
      </c>
      <c r="AR27" s="28" t="e">
        <f>IF(AND(LEN($D27)&gt;0,SUMIF($F$13:$J$13,AR$13,$F27:$J27)&gt;0,ASISTENCIA!#REF!&lt;&gt;"X",ASISTENCIA!#REF!&lt;&gt;"L",ASISTENCIA!#REF!&lt;&gt;"J",ASISTENCIA!#REF!&lt;&gt;"V",ASISTENCIA!#REF!&lt;&gt;"F",ASISTENCIA!#REF!&lt;&gt;""),SUMIF($F$13:$J$13,AR$13,$F27:$J27),"")</f>
        <v>#REF!</v>
      </c>
      <c r="AS27" s="28" t="e">
        <f>IF(AND(LEN($D27)&gt;0,SUMIF($F$13:$J$13,AS$13,$F27:$J27)&gt;0,ASISTENCIA!#REF!&lt;&gt;"X",ASISTENCIA!#REF!&lt;&gt;"L",ASISTENCIA!#REF!&lt;&gt;"J",ASISTENCIA!#REF!&lt;&gt;"V",ASISTENCIA!#REF!&lt;&gt;"F",ASISTENCIA!#REF!&lt;&gt;""),SUMIF($F$13:$J$13,AS$13,$F27:$J27),"")</f>
        <v>#REF!</v>
      </c>
      <c r="AT27" s="108" t="e">
        <f t="shared" si="3"/>
        <v>#REF!</v>
      </c>
      <c r="AW27" s="107"/>
      <c r="AX27" s="103" t="e">
        <f>IF(AND(LEN($D27)&gt;0,SUMIF($F$13:$J$13,AX$13,$F27:$J27)&gt;0,ASISTENCIA!#REF!&lt;&gt;"X",ASISTENCIA!#REF!&lt;&gt;"L",ASISTENCIA!#REF!&lt;&gt;"J",ASISTENCIA!#REF!&lt;&gt;"F"),SUMIF($F$13:$J$13,AX$13,$F27:$J27),"")</f>
        <v>#REF!</v>
      </c>
      <c r="AY27" s="103" t="e">
        <f>IF(AND(LEN($D27)&gt;0,SUMIF($F$13:$J$13,AY$13,$F27:$J27)&gt;0,ASISTENCIA!#REF!&lt;&gt;"X",ASISTENCIA!#REF!&lt;&gt;"L",ASISTENCIA!#REF!&lt;&gt;"J",ASISTENCIA!#REF!&lt;&gt;"F"),SUMIF($F$13:$J$13,AY$13,$F27:$J27),"")</f>
        <v>#REF!</v>
      </c>
      <c r="AZ27" s="103" t="e">
        <f>IF(AND(LEN($D27)&gt;0,SUMIF($F$13:$J$13,AZ$13,$F27:$J27)&gt;0,ASISTENCIA!#REF!&lt;&gt;"X",ASISTENCIA!#REF!&lt;&gt;"L",ASISTENCIA!#REF!&lt;&gt;"J",ASISTENCIA!#REF!&lt;&gt;"F"),SUMIF($F$13:$J$13,AZ$13,$F27:$J27),"")</f>
        <v>#REF!</v>
      </c>
      <c r="BA27" s="103" t="e">
        <f>IF(AND(LEN($D27)&gt;0,SUMIF($F$13:$J$13,BA$13,$F27:$J27)&gt;0,ASISTENCIA!#REF!&lt;&gt;"X",ASISTENCIA!#REF!&lt;&gt;"L",ASISTENCIA!#REF!&lt;&gt;"J",ASISTENCIA!#REF!&lt;&gt;"F"),SUMIF($F$13:$J$13,BA$13,$F27:$J27),"")</f>
        <v>#REF!</v>
      </c>
      <c r="BB27" s="103" t="e">
        <f>IF(AND(LEN($D27)&gt;0,SUMIF($F$13:$J$13,BB$13,$F27:$J27)&gt;0,ASISTENCIA!#REF!&lt;&gt;"X",ASISTENCIA!#REF!&lt;&gt;"L",ASISTENCIA!#REF!&lt;&gt;"J",ASISTENCIA!#REF!&lt;&gt;"F"),SUMIF($F$13:$J$13,BB$13,$F27:$J27),"")</f>
        <v>#REF!</v>
      </c>
      <c r="BC27" s="103" t="e">
        <f>IF(AND(LEN($D27)&gt;0,SUMIF($F$13:$J$13,BC$13,$F27:$J27)&gt;0,ASISTENCIA!#REF!&lt;&gt;"X",ASISTENCIA!#REF!&lt;&gt;"L",ASISTENCIA!#REF!&lt;&gt;"J",ASISTENCIA!#REF!&lt;&gt;"F"),SUMIF($F$13:$J$13,BC$13,$F27:$J27),"")</f>
        <v>#REF!</v>
      </c>
      <c r="BD27" s="103" t="e">
        <f>IF(AND(LEN($D27)&gt;0,SUMIF($F$13:$J$13,BD$13,$F27:$J27)&gt;0,ASISTENCIA!#REF!&lt;&gt;"X",ASISTENCIA!#REF!&lt;&gt;"L",ASISTENCIA!#REF!&lt;&gt;"J",ASISTENCIA!#REF!&lt;&gt;"F"),SUMIF($F$13:$J$13,BD$13,$F27:$J27),"")</f>
        <v>#REF!</v>
      </c>
      <c r="BE27" s="103" t="e">
        <f>IF(AND(LEN($D27)&gt;0,SUMIF($F$13:$J$13,BE$13,$F27:$J27)&gt;0,ASISTENCIA!#REF!&lt;&gt;"X",ASISTENCIA!#REF!&lt;&gt;"L",ASISTENCIA!#REF!&lt;&gt;"J",ASISTENCIA!#REF!&lt;&gt;"F"),SUMIF($F$13:$J$13,BE$13,$F27:$J27),"")</f>
        <v>#REF!</v>
      </c>
      <c r="BF27" s="103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03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03" t="e">
        <f>IF(AND(LEN($D27)&gt;0,SUMIF($F$13:$J$13,BH$13,$F27:$J27)&gt;0,ASISTENCIA!#REF!&lt;&gt;"X",ASISTENCIA!#REF!&lt;&gt;"L",ASISTENCIA!#REF!&lt;&gt;"J",ASISTENCIA!#REF!&lt;&gt;"F"),SUMIF($F$13:$J$13,BH$13,$F27:$J27),"")</f>
        <v>#REF!</v>
      </c>
      <c r="BI27" s="103" t="e">
        <f>IF(AND(LEN($D27)&gt;0,SUMIF($F$13:$J$13,BI$13,$F27:$J27)&gt;0,ASISTENCIA!#REF!&lt;&gt;"X",ASISTENCIA!#REF!&lt;&gt;"L",ASISTENCIA!#REF!&lt;&gt;"J",ASISTENCIA!#REF!&lt;&gt;"F"),SUMIF($F$13:$J$13,BI$13,$F27:$J27),"")</f>
        <v>#REF!</v>
      </c>
      <c r="BJ27" s="103" t="e">
        <f>IF(AND(LEN($D27)&gt;0,SUMIF($F$13:$J$13,BJ$13,$F27:$J27)&gt;0,ASISTENCIA!#REF!&lt;&gt;"X",ASISTENCIA!#REF!&lt;&gt;"L",ASISTENCIA!#REF!&lt;&gt;"J",ASISTENCIA!#REF!&lt;&gt;"F"),SUMIF($F$13:$J$13,BJ$13,$F27:$J27),"")</f>
        <v>#REF!</v>
      </c>
      <c r="BK27" s="103" t="e">
        <f>IF(AND(LEN($D27)&gt;0,SUMIF($F$13:$J$13,BK$13,$F27:$J27)&gt;0,ASISTENCIA!#REF!&lt;&gt;"X",ASISTENCIA!#REF!&lt;&gt;"L",ASISTENCIA!#REF!&lt;&gt;"J",ASISTENCIA!#REF!&lt;&gt;"F"),SUMIF($F$13:$J$13,BK$13,$F27:$J27),"")</f>
        <v>#REF!</v>
      </c>
      <c r="BL27" s="103" t="e">
        <f>IF(AND(LEN($D27)&gt;0,SUMIF($F$13:$J$13,BL$13,$F27:$J27)&gt;0,ASISTENCIA!#REF!&lt;&gt;"X",ASISTENCIA!#REF!&lt;&gt;"L",ASISTENCIA!#REF!&lt;&gt;"J",ASISTENCIA!#REF!&lt;&gt;"F"),SUMIF($F$13:$J$13,BL$13,$F27:$J27),"")</f>
        <v>#REF!</v>
      </c>
      <c r="BM27" s="103" t="e">
        <f>IF(AND(LEN($D27)&gt;0,SUMIF($F$13:$J$13,BM$13,$F27:$J27)&gt;0,ASISTENCIA!#REF!&lt;&gt;"X",ASISTENCIA!#REF!&lt;&gt;"L",ASISTENCIA!#REF!&lt;&gt;"J",ASISTENCIA!#REF!&lt;&gt;"F"),SUMIF($F$13:$J$13,BM$13,$F27:$J27),"")</f>
        <v>#REF!</v>
      </c>
      <c r="BN27" s="103" t="e">
        <f>IF(AND(LEN($D27)&gt;0,SUMIF($F$13:$J$13,BN$13,$F27:$J27)&gt;0,ASISTENCIA!#REF!&lt;&gt;"X",ASISTENCIA!#REF!&lt;&gt;"L",ASISTENCIA!#REF!&lt;&gt;"J",ASISTENCIA!#REF!&lt;&gt;"F"),SUMIF($F$13:$J$13,BN$13,$F27:$J27),"")</f>
        <v>#REF!</v>
      </c>
      <c r="BO27" s="103" t="e">
        <f>IF(AND(LEN($D27)&gt;0,SUMIF($F$13:$J$13,BO$13,$F27:$J27)&gt;0,ASISTENCIA!#REF!&lt;&gt;"X",ASISTENCIA!#REF!&lt;&gt;"L",ASISTENCIA!#REF!&lt;&gt;"J",ASISTENCIA!#REF!&lt;&gt;"F"),SUMIF($F$13:$J$13,BO$13,$F27:$J27),"")</f>
        <v>#REF!</v>
      </c>
      <c r="BP27" s="103" t="e">
        <f>IF(AND(LEN($D27)&gt;0,SUMIF($F$13:$J$13,BP$13,$F27:$J27)&gt;0,ASISTENCIA!#REF!&lt;&gt;"X",ASISTENCIA!#REF!&lt;&gt;"L",ASISTENCIA!#REF!&lt;&gt;"J",ASISTENCIA!#REF!&lt;&gt;"F"),SUMIF($F$13:$J$13,BP$13,$F27:$J27),"")</f>
        <v>#REF!</v>
      </c>
      <c r="BQ27" s="103" t="e">
        <f>IF(AND(LEN($D27)&gt;0,SUMIF($F$13:$J$13,BQ$13,$F27:$J27)&gt;0,ASISTENCIA!#REF!&lt;&gt;"X",ASISTENCIA!#REF!&lt;&gt;"L",ASISTENCIA!#REF!&lt;&gt;"J",ASISTENCIA!#REF!&lt;&gt;"F"),SUMIF($F$13:$J$13,BQ$13,$F27:$J27),"")</f>
        <v>#REF!</v>
      </c>
      <c r="BR27" s="103" t="e">
        <f>IF(AND(LEN($D27)&gt;0,SUMIF($F$13:$J$13,BR$13,$F27:$J27)&gt;0,ASISTENCIA!#REF!&lt;&gt;"X",ASISTENCIA!#REF!&lt;&gt;"L",ASISTENCIA!#REF!&lt;&gt;"J",ASISTENCIA!#REF!&lt;&gt;"F"),SUMIF($F$13:$J$13,BR$13,$F27:$J27),"")</f>
        <v>#REF!</v>
      </c>
      <c r="BS27" s="103" t="e">
        <f>IF(AND(LEN($D27)&gt;0,SUMIF($F$13:$J$13,BS$13,$F27:$J27)&gt;0,ASISTENCIA!#REF!&lt;&gt;"X",ASISTENCIA!#REF!&lt;&gt;"L",ASISTENCIA!#REF!&lt;&gt;"J",ASISTENCIA!#REF!&lt;&gt;"F"),SUMIF($F$13:$J$13,BS$13,$F27:$J27),"")</f>
        <v>#REF!</v>
      </c>
      <c r="BT27" s="103" t="e">
        <f>IF(AND(LEN($D27)&gt;0,SUMIF($F$13:$J$13,BT$13,$F27:$J27)&gt;0,ASISTENCIA!#REF!&lt;&gt;"X",ASISTENCIA!#REF!&lt;&gt;"L",ASISTENCIA!#REF!&lt;&gt;"J",ASISTENCIA!#REF!&lt;&gt;"F"),SUMIF($F$13:$J$13,BT$13,$F27:$J27),"")</f>
        <v>#REF!</v>
      </c>
      <c r="BU27" s="103" t="e">
        <f>IF(AND(LEN($D27)&gt;0,SUMIF($F$13:$J$13,BU$13,$F27:$J27)&gt;0,ASISTENCIA!#REF!&lt;&gt;"X",ASISTENCIA!#REF!&lt;&gt;"L",ASISTENCIA!#REF!&lt;&gt;"J",ASISTENCIA!#REF!&lt;&gt;"F"),SUMIF($F$13:$J$13,BU$13,$F27:$J27),"")</f>
        <v>#REF!</v>
      </c>
      <c r="BV27" s="103" t="e">
        <f>IF(AND(LEN($D27)&gt;0,SUMIF($F$13:$J$13,BV$13,$F27:$J27)&gt;0,ASISTENCIA!#REF!&lt;&gt;"X",ASISTENCIA!#REF!&lt;&gt;"L",ASISTENCIA!#REF!&lt;&gt;"J",ASISTENCIA!#REF!&lt;&gt;"F"),SUMIF($F$13:$J$13,BV$13,$F27:$J27),"")</f>
        <v>#REF!</v>
      </c>
      <c r="BW27" s="103" t="e">
        <f>IF(AND(LEN($D27)&gt;0,SUMIF($F$13:$J$13,BW$13,$F27:$J27)&gt;0,ASISTENCIA!#REF!&lt;&gt;"X",ASISTENCIA!#REF!&lt;&gt;"L",ASISTENCIA!#REF!&lt;&gt;"J",ASISTENCIA!#REF!&lt;&gt;"F"),SUMIF($F$13:$J$13,BW$13,$F27:$J27),"")</f>
        <v>#REF!</v>
      </c>
      <c r="BX27" s="103" t="e">
        <f>IF(AND(LEN($D27)&gt;0,SUMIF($F$13:$J$13,BX$13,$F27:$J27)&gt;0,ASISTENCIA!#REF!&lt;&gt;"X",ASISTENCIA!#REF!&lt;&gt;"L",ASISTENCIA!#REF!&lt;&gt;"J",ASISTENCIA!#REF!&lt;&gt;"F"),SUMIF($F$13:$J$13,BX$13,$F27:$J27),"")</f>
        <v>#REF!</v>
      </c>
      <c r="BY27" s="103" t="e">
        <f>IF(AND(LEN($D27)&gt;0,SUMIF($F$13:$J$13,BY$13,$F27:$J27)&gt;0,ASISTENCIA!#REF!&lt;&gt;"X",ASISTENCIA!#REF!&lt;&gt;"L",ASISTENCIA!#REF!&lt;&gt;"J",ASISTENCIA!#REF!&lt;&gt;"F"),SUMIF($F$13:$J$13,BY$13,$F27:$J27),"")</f>
        <v>#REF!</v>
      </c>
      <c r="BZ27" s="103" t="e">
        <f>IF(AND(LEN($D27)&gt;0,SUMIF($F$13:$J$13,BZ$13,$F27:$J27)&gt;0,ASISTENCIA!#REF!&lt;&gt;"X",ASISTENCIA!#REF!&lt;&gt;"L",ASISTENCIA!#REF!&lt;&gt;"J",ASISTENCIA!#REF!&lt;&gt;"F"),SUMIF($F$13:$J$13,BZ$13,$F27:$J27),"")</f>
        <v>#REF!</v>
      </c>
      <c r="CA27" s="103" t="e">
        <f>IF(AND(LEN($D27)&gt;0,SUMIF($F$13:$J$13,CA$13,$F27:$J27)&gt;0,ASISTENCIA!#REF!&lt;&gt;"X",ASISTENCIA!#REF!&lt;&gt;"L",ASISTENCIA!#REF!&lt;&gt;"J",ASISTENCIA!#REF!&lt;&gt;"F"),SUMIF($F$13:$J$13,CA$13,$F27:$J27),"")</f>
        <v>#REF!</v>
      </c>
      <c r="CB27" s="103" t="e">
        <f>IF(AND(LEN($D27)&gt;0,SUMIF($F$13:$J$13,CB$13,$F27:$J27)&gt;0,ASISTENCIA!#REF!&lt;&gt;"X",ASISTENCIA!#REF!&lt;&gt;"L",ASISTENCIA!#REF!&lt;&gt;"J",ASISTENCIA!#REF!&lt;&gt;"F"),SUMIF($F$13:$J$13,CB$13,$F27:$J27),"")</f>
        <v>#REF!</v>
      </c>
      <c r="CC27" s="108" t="e">
        <f t="shared" si="4"/>
        <v>#REF!</v>
      </c>
      <c r="CD27" s="107"/>
    </row>
    <row r="28" spans="1:82" s="7" customFormat="1" ht="15" x14ac:dyDescent="0.25">
      <c r="A28" s="18" t="e">
        <f t="shared" si="5"/>
        <v>#REF!</v>
      </c>
      <c r="B28" s="14" t="e">
        <f>IF(LEN(C28)&gt;0,VLOOKUP($O$4,DATA!$A$1:$S$1,2,FALSE),"")</f>
        <v>#REF!</v>
      </c>
      <c r="C28" s="15" t="e">
        <f t="shared" si="2"/>
        <v>#REF!</v>
      </c>
      <c r="D28" s="21" t="e">
        <f>IF(LEN(ASISTENCIA!#REF!)&gt;0,ASISTENCIA!#REF!,"")</f>
        <v>#REF!</v>
      </c>
      <c r="E28" s="110" t="e">
        <f>IF(LEN(D28)&gt;0,ASISTENCIA!#REF!,"")</f>
        <v>#REF!</v>
      </c>
      <c r="F28" s="26"/>
      <c r="G28" s="26"/>
      <c r="H28" s="26"/>
      <c r="I28" s="26"/>
      <c r="J28" s="26"/>
      <c r="K28" s="103" t="str">
        <f t="shared" si="0"/>
        <v/>
      </c>
      <c r="L28" s="6"/>
      <c r="M28" s="5"/>
      <c r="N28" s="103" t="e">
        <f t="shared" si="6"/>
        <v>#REF!</v>
      </c>
      <c r="O28" s="28" t="e">
        <f>IF(AND(LEN($D28)&gt;0,SUMIF($F$13:$J$13,O$13,$F28:$J28)&gt;0,ASISTENCIA!#REF!&lt;&gt;"X",ASISTENCIA!#REF!&lt;&gt;"L",ASISTENCIA!#REF!&lt;&gt;"J",ASISTENCIA!#REF!&lt;&gt;"V",ASISTENCIA!#REF!&lt;&gt;"F",ASISTENCIA!#REF!&lt;&gt;""),SUMIF($F$13:$J$13,O$13,$F28:$J28),"")</f>
        <v>#REF!</v>
      </c>
      <c r="P28" s="28" t="e">
        <f>IF(AND(LEN($D28)&gt;0,SUMIF($F$13:$J$13,P$13,$F28:$J28)&gt;0,ASISTENCIA!#REF!&lt;&gt;"X",ASISTENCIA!#REF!&lt;&gt;"L",ASISTENCIA!#REF!&lt;&gt;"J",ASISTENCIA!#REF!&lt;&gt;"V",ASISTENCIA!#REF!&lt;&gt;"F",ASISTENCIA!#REF!&lt;&gt;""),SUMIF($F$13:$J$13,P$13,$F28:$J28),"")</f>
        <v>#REF!</v>
      </c>
      <c r="Q28" s="28" t="e">
        <f>IF(AND(LEN($D28)&gt;0,SUMIF($F$13:$J$13,Q$13,$F28:$J28)&gt;0,ASISTENCIA!#REF!&lt;&gt;"X",ASISTENCIA!#REF!&lt;&gt;"L",ASISTENCIA!#REF!&lt;&gt;"J",ASISTENCIA!#REF!&lt;&gt;"V",ASISTENCIA!#REF!&lt;&gt;"F",ASISTENCIA!#REF!&lt;&gt;""),SUMIF($F$13:$J$13,Q$13,$F28:$J28),"")</f>
        <v>#REF!</v>
      </c>
      <c r="R28" s="28" t="e">
        <f>IF(AND(LEN($D28)&gt;0,SUMIF($F$13:$J$13,R$13,$F28:$J28)&gt;0,ASISTENCIA!#REF!&lt;&gt;"X",ASISTENCIA!#REF!&lt;&gt;"L",ASISTENCIA!#REF!&lt;&gt;"J",ASISTENCIA!#REF!&lt;&gt;"V",ASISTENCIA!#REF!&lt;&gt;"F",ASISTENCIA!#REF!&lt;&gt;""),SUMIF($F$13:$J$13,R$13,$F28:$J28),"")</f>
        <v>#REF!</v>
      </c>
      <c r="S28" s="28" t="e">
        <f>IF(AND(LEN($D28)&gt;0,SUMIF($F$13:$J$13,S$13,$F28:$J28)&gt;0,ASISTENCIA!#REF!&lt;&gt;"X",ASISTENCIA!#REF!&lt;&gt;"L",ASISTENCIA!#REF!&lt;&gt;"J",ASISTENCIA!#REF!&lt;&gt;"V",ASISTENCIA!#REF!&lt;&gt;"F",ASISTENCIA!#REF!&lt;&gt;""),SUMIF($F$13:$J$13,S$13,$F28:$J28),"")</f>
        <v>#REF!</v>
      </c>
      <c r="T28" s="28" t="e">
        <f>IF(AND(LEN($D28)&gt;0,SUMIF($F$13:$J$13,T$13,$F28:$J28)&gt;0,ASISTENCIA!#REF!&lt;&gt;"X",ASISTENCIA!#REF!&lt;&gt;"L",ASISTENCIA!#REF!&lt;&gt;"J",ASISTENCIA!#REF!&lt;&gt;"V",ASISTENCIA!#REF!&lt;&gt;"F",ASISTENCIA!#REF!&lt;&gt;""),SUMIF($F$13:$J$13,T$13,$F28:$J28),"")</f>
        <v>#REF!</v>
      </c>
      <c r="U28" s="28" t="e">
        <f>IF(AND(LEN($D28)&gt;0,SUMIF($F$13:$J$13,U$13,$F28:$J28)&gt;0,ASISTENCIA!#REF!&lt;&gt;"X",ASISTENCIA!#REF!&lt;&gt;"L",ASISTENCIA!#REF!&lt;&gt;"J",ASISTENCIA!#REF!&lt;&gt;"V",ASISTENCIA!#REF!&lt;&gt;"F",ASISTENCIA!#REF!&lt;&gt;""),SUMIF($F$13:$J$13,U$13,$F28:$J28),"")</f>
        <v>#REF!</v>
      </c>
      <c r="V28" s="28" t="e">
        <f>IF(AND(LEN($D28)&gt;0,SUMIF($F$13:$J$13,V$13,$F28:$J28)&gt;0,ASISTENCIA!#REF!&lt;&gt;"X",ASISTENCIA!#REF!&lt;&gt;"L",ASISTENCIA!#REF!&lt;&gt;"J",ASISTENCIA!#REF!&lt;&gt;"V",ASISTENCIA!#REF!&lt;&gt;"F",ASISTENCIA!#REF!&lt;&gt;""),SUMIF($F$13:$J$13,V$13,$F28:$J28),"")</f>
        <v>#REF!</v>
      </c>
      <c r="W28" s="28" t="e">
        <f>IF(AND(LEN($D28)&gt;0,SUMIF($F$13:$J$13,W$13,$F28:$J28)&gt;0,ASISTENCIA!#REF!&lt;&gt;"X",ASISTENCIA!#REF!&lt;&gt;"L",ASISTENCIA!#REF!&lt;&gt;"J",ASISTENCIA!#REF!&lt;&gt;"V",ASISTENCIA!#REF!&lt;&gt;"F",ASISTENCIA!#REF!&lt;&gt;""),SUMIF($F$13:$J$13,W$13,$F28:$J28),"")</f>
        <v>#REF!</v>
      </c>
      <c r="X28" s="28" t="e">
        <f>IF(AND(LEN($D28)&gt;0,SUMIF($F$13:$J$13,X$13,$F28:$J28)&gt;0,ASISTENCIA!#REF!&lt;&gt;"X",ASISTENCIA!#REF!&lt;&gt;"L",ASISTENCIA!#REF!&lt;&gt;"J",ASISTENCIA!#REF!&lt;&gt;"V",ASISTENCIA!#REF!&lt;&gt;"F",ASISTENCIA!#REF!&lt;&gt;""),SUMIF($F$13:$J$13,X$13,$F28:$J28),"")</f>
        <v>#REF!</v>
      </c>
      <c r="Y28" s="28" t="e">
        <f>IF(AND(LEN($D28)&gt;0,SUMIF($F$13:$J$13,Y$13,$F28:$J28)&gt;0,ASISTENCIA!#REF!&lt;&gt;"X",ASISTENCIA!#REF!&lt;&gt;"L",ASISTENCIA!#REF!&lt;&gt;"J",ASISTENCIA!#REF!&lt;&gt;"V",ASISTENCIA!#REF!&lt;&gt;"F",ASISTENCIA!#REF!&lt;&gt;""),SUMIF($F$13:$J$13,Y$13,$F28:$J28),"")</f>
        <v>#REF!</v>
      </c>
      <c r="Z28" s="28" t="e">
        <f>IF(AND(LEN($D28)&gt;0,SUMIF($F$13:$J$13,Z$13,$F28:$J28)&gt;0,ASISTENCIA!#REF!&lt;&gt;"X",ASISTENCIA!#REF!&lt;&gt;"L",ASISTENCIA!#REF!&lt;&gt;"J",ASISTENCIA!#REF!&lt;&gt;"V",ASISTENCIA!#REF!&lt;&gt;"F",ASISTENCIA!#REF!&lt;&gt;""),SUMIF($F$13:$J$13,Z$13,$F28:$J28),"")</f>
        <v>#REF!</v>
      </c>
      <c r="AA28" s="28" t="e">
        <f>IF(AND(LEN($D28)&gt;0,SUMIF($F$13:$J$13,AA$13,$F28:$J28)&gt;0,ASISTENCIA!#REF!&lt;&gt;"X",ASISTENCIA!#REF!&lt;&gt;"L",ASISTENCIA!#REF!&lt;&gt;"J",ASISTENCIA!#REF!&lt;&gt;"V",ASISTENCIA!#REF!&lt;&gt;"F",ASISTENCIA!#REF!&lt;&gt;""),SUMIF($F$13:$J$13,AA$13,$F28:$J28),"")</f>
        <v>#REF!</v>
      </c>
      <c r="AB28" s="28" t="e">
        <f>IF(AND(LEN($D28)&gt;0,SUMIF($F$13:$J$13,AB$13,$F28:$J28)&gt;0,ASISTENCIA!#REF!&lt;&gt;"X",ASISTENCIA!#REF!&lt;&gt;"L",ASISTENCIA!#REF!&lt;&gt;"J",ASISTENCIA!#REF!&lt;&gt;"V",ASISTENCIA!#REF!&lt;&gt;"F",ASISTENCIA!#REF!&lt;&gt;""),SUMIF($F$13:$J$13,AB$13,$F28:$J28),"")</f>
        <v>#REF!</v>
      </c>
      <c r="AC28" s="28" t="e">
        <f>IF(AND(LEN($D28)&gt;0,SUMIF($F$13:$J$13,AC$13,$F28:$J28)&gt;0,ASISTENCIA!#REF!&lt;&gt;"X",ASISTENCIA!#REF!&lt;&gt;"L",ASISTENCIA!#REF!&lt;&gt;"J",ASISTENCIA!#REF!&lt;&gt;"V",ASISTENCIA!#REF!&lt;&gt;"F",ASISTENCIA!#REF!&lt;&gt;""),SUMIF($F$13:$J$13,AC$13,$F28:$J28),"")</f>
        <v>#REF!</v>
      </c>
      <c r="AD28" s="28" t="e">
        <f>IF(AND(LEN($D28)&gt;0,SUMIF($F$13:$J$13,AD$13,$F28:$J28)&gt;0,ASISTENCIA!#REF!&lt;&gt;"X",ASISTENCIA!#REF!&lt;&gt;"L",ASISTENCIA!#REF!&lt;&gt;"J",ASISTENCIA!#REF!&lt;&gt;"V",ASISTENCIA!#REF!&lt;&gt;"F",ASISTENCIA!#REF!&lt;&gt;""),SUMIF($F$13:$J$13,AD$13,$F28:$J28),"")</f>
        <v>#REF!</v>
      </c>
      <c r="AE28" s="28" t="e">
        <f>IF(AND(LEN($D28)&gt;0,SUMIF($F$13:$J$13,AE$13,$F28:$J28)&gt;0,ASISTENCIA!#REF!&lt;&gt;"X",ASISTENCIA!#REF!&lt;&gt;"L",ASISTENCIA!#REF!&lt;&gt;"J",ASISTENCIA!#REF!&lt;&gt;"V",ASISTENCIA!#REF!&lt;&gt;"F",ASISTENCIA!#REF!&lt;&gt;""),SUMIF($F$13:$J$13,AE$13,$F28:$J28),"")</f>
        <v>#REF!</v>
      </c>
      <c r="AF28" s="28" t="e">
        <f>IF(AND(LEN($D28)&gt;0,SUMIF($F$13:$J$13,AF$13,$F28:$J28)&gt;0,ASISTENCIA!#REF!&lt;&gt;"X",ASISTENCIA!#REF!&lt;&gt;"L",ASISTENCIA!#REF!&lt;&gt;"J",ASISTENCIA!#REF!&lt;&gt;"V",ASISTENCIA!#REF!&lt;&gt;"F",ASISTENCIA!#REF!&lt;&gt;""),SUMIF($F$13:$J$13,AF$13,$F28:$J28),"")</f>
        <v>#REF!</v>
      </c>
      <c r="AG28" s="28" t="e">
        <f>IF(AND(LEN($D28)&gt;0,SUMIF($F$13:$J$13,AG$13,$F28:$J28)&gt;0,ASISTENCIA!#REF!&lt;&gt;"X",ASISTENCIA!#REF!&lt;&gt;"L",ASISTENCIA!#REF!&lt;&gt;"J",ASISTENCIA!#REF!&lt;&gt;"V",ASISTENCIA!#REF!&lt;&gt;"F",ASISTENCIA!#REF!&lt;&gt;""),SUMIF($F$13:$J$13,AG$13,$F28:$J28),"")</f>
        <v>#REF!</v>
      </c>
      <c r="AH28" s="28" t="e">
        <f>IF(AND(LEN($D28)&gt;0,SUMIF($F$13:$J$13,AH$13,$F28:$J28)&gt;0,ASISTENCIA!#REF!&lt;&gt;"X",ASISTENCIA!#REF!&lt;&gt;"L",ASISTENCIA!#REF!&lt;&gt;"J",ASISTENCIA!#REF!&lt;&gt;"V",ASISTENCIA!#REF!&lt;&gt;"F",ASISTENCIA!#REF!&lt;&gt;""),SUMIF($F$13:$J$13,AH$13,$F28:$J28),"")</f>
        <v>#REF!</v>
      </c>
      <c r="AI28" s="28" t="e">
        <f>IF(AND(LEN($D28)&gt;0,SUMIF($F$13:$J$13,AI$13,$F28:$J28)&gt;0,ASISTENCIA!#REF!&lt;&gt;"X",ASISTENCIA!#REF!&lt;&gt;"L",ASISTENCIA!#REF!&lt;&gt;"J",ASISTENCIA!#REF!&lt;&gt;"V",ASISTENCIA!#REF!&lt;&gt;"F",ASISTENCIA!#REF!&lt;&gt;""),SUMIF($F$13:$J$13,AI$13,$F28:$J28),"")</f>
        <v>#REF!</v>
      </c>
      <c r="AJ28" s="28" t="e">
        <f>IF(AND(LEN($D28)&gt;0,SUMIF($F$13:$J$13,AJ$13,$F28:$J28)&gt;0,ASISTENCIA!#REF!&lt;&gt;"X",ASISTENCIA!#REF!&lt;&gt;"L",ASISTENCIA!#REF!&lt;&gt;"J",ASISTENCIA!#REF!&lt;&gt;"V",ASISTENCIA!#REF!&lt;&gt;"F",ASISTENCIA!#REF!&lt;&gt;""),SUMIF($F$13:$J$13,AJ$13,$F28:$J28),"")</f>
        <v>#REF!</v>
      </c>
      <c r="AK28" s="28" t="e">
        <f>IF(AND(LEN($D28)&gt;0,SUMIF($F$13:$J$13,AK$13,$F28:$J28)&gt;0,ASISTENCIA!#REF!&lt;&gt;"X",ASISTENCIA!#REF!&lt;&gt;"L",ASISTENCIA!#REF!&lt;&gt;"J",ASISTENCIA!#REF!&lt;&gt;"V",ASISTENCIA!#REF!&lt;&gt;"F",ASISTENCIA!#REF!&lt;&gt;""),SUMIF($F$13:$J$13,AK$13,$F28:$J28),"")</f>
        <v>#REF!</v>
      </c>
      <c r="AL28" s="28" t="e">
        <f>IF(AND(LEN($D28)&gt;0,SUMIF($F$13:$J$13,AL$13,$F28:$J28)&gt;0,ASISTENCIA!#REF!&lt;&gt;"X",ASISTENCIA!#REF!&lt;&gt;"L",ASISTENCIA!#REF!&lt;&gt;"J",ASISTENCIA!#REF!&lt;&gt;"V",ASISTENCIA!#REF!&lt;&gt;"F",ASISTENCIA!#REF!&lt;&gt;""),SUMIF($F$13:$J$13,AL$13,$F28:$J28),"")</f>
        <v>#REF!</v>
      </c>
      <c r="AM28" s="28" t="e">
        <f>IF(AND(LEN($D28)&gt;0,SUMIF($F$13:$J$13,AM$13,$F28:$J28)&gt;0,ASISTENCIA!#REF!&lt;&gt;"X",ASISTENCIA!#REF!&lt;&gt;"L",ASISTENCIA!#REF!&lt;&gt;"J",ASISTENCIA!#REF!&lt;&gt;"V",ASISTENCIA!#REF!&lt;&gt;"F",ASISTENCIA!#REF!&lt;&gt;""),SUMIF($F$13:$J$13,AM$13,$F28:$J28),"")</f>
        <v>#REF!</v>
      </c>
      <c r="AN28" s="28" t="e">
        <f>IF(AND(LEN($D28)&gt;0,SUMIF($F$13:$J$13,AN$13,$F28:$J28)&gt;0,ASISTENCIA!#REF!&lt;&gt;"X",ASISTENCIA!#REF!&lt;&gt;"L",ASISTENCIA!#REF!&lt;&gt;"J",ASISTENCIA!#REF!&lt;&gt;"V",ASISTENCIA!#REF!&lt;&gt;"F",ASISTENCIA!#REF!&lt;&gt;""),SUMIF($F$13:$J$13,AN$13,$F28:$J28),"")</f>
        <v>#REF!</v>
      </c>
      <c r="AO28" s="28" t="e">
        <f>IF(AND(LEN($D28)&gt;0,SUMIF($F$13:$J$13,AO$13,$F28:$J28)&gt;0,ASISTENCIA!#REF!&lt;&gt;"X",ASISTENCIA!#REF!&lt;&gt;"L",ASISTENCIA!#REF!&lt;&gt;"J",ASISTENCIA!#REF!&lt;&gt;"V",ASISTENCIA!#REF!&lt;&gt;"F",ASISTENCIA!#REF!&lt;&gt;""),SUMIF($F$13:$J$13,AO$13,$F28:$J28),"")</f>
        <v>#REF!</v>
      </c>
      <c r="AP28" s="28" t="e">
        <f>IF(AND(LEN($D28)&gt;0,SUMIF($F$13:$J$13,AP$13,$F28:$J28)&gt;0,ASISTENCIA!#REF!&lt;&gt;"X",ASISTENCIA!#REF!&lt;&gt;"L",ASISTENCIA!#REF!&lt;&gt;"J",ASISTENCIA!#REF!&lt;&gt;"V",ASISTENCIA!#REF!&lt;&gt;"F",ASISTENCIA!#REF!&lt;&gt;""),SUMIF($F$13:$J$13,AP$13,$F28:$J28),"")</f>
        <v>#REF!</v>
      </c>
      <c r="AQ28" s="28" t="e">
        <f>IF(AND(LEN($D28)&gt;0,SUMIF($F$13:$J$13,AQ$13,$F28:$J28)&gt;0,ASISTENCIA!#REF!&lt;&gt;"X",ASISTENCIA!#REF!&lt;&gt;"L",ASISTENCIA!#REF!&lt;&gt;"J",ASISTENCIA!#REF!&lt;&gt;"V",ASISTENCIA!#REF!&lt;&gt;"F",ASISTENCIA!#REF!&lt;&gt;""),SUMIF($F$13:$J$13,AQ$13,$F28:$J28),"")</f>
        <v>#REF!</v>
      </c>
      <c r="AR28" s="28" t="e">
        <f>IF(AND(LEN($D28)&gt;0,SUMIF($F$13:$J$13,AR$13,$F28:$J28)&gt;0,ASISTENCIA!#REF!&lt;&gt;"X",ASISTENCIA!#REF!&lt;&gt;"L",ASISTENCIA!#REF!&lt;&gt;"J",ASISTENCIA!#REF!&lt;&gt;"V",ASISTENCIA!#REF!&lt;&gt;"F",ASISTENCIA!#REF!&lt;&gt;""),SUMIF($F$13:$J$13,AR$13,$F28:$J28),"")</f>
        <v>#REF!</v>
      </c>
      <c r="AS28" s="28" t="e">
        <f>IF(AND(LEN($D28)&gt;0,SUMIF($F$13:$J$13,AS$13,$F28:$J28)&gt;0,ASISTENCIA!#REF!&lt;&gt;"X",ASISTENCIA!#REF!&lt;&gt;"L",ASISTENCIA!#REF!&lt;&gt;"J",ASISTENCIA!#REF!&lt;&gt;"V",ASISTENCIA!#REF!&lt;&gt;"F",ASISTENCIA!#REF!&lt;&gt;""),SUMIF($F$13:$J$13,AS$13,$F28:$J28),"")</f>
        <v>#REF!</v>
      </c>
      <c r="AT28" s="108" t="e">
        <f t="shared" si="3"/>
        <v>#REF!</v>
      </c>
      <c r="AW28" s="107"/>
      <c r="AX28" s="103" t="e">
        <f>IF(AND(LEN($D28)&gt;0,SUMIF($F$13:$J$13,AX$13,$F28:$J28)&gt;0,ASISTENCIA!#REF!&lt;&gt;"X",ASISTENCIA!#REF!&lt;&gt;"L",ASISTENCIA!#REF!&lt;&gt;"J",ASISTENCIA!#REF!&lt;&gt;"F"),SUMIF($F$13:$J$13,AX$13,$F28:$J28),"")</f>
        <v>#REF!</v>
      </c>
      <c r="AY28" s="103" t="e">
        <f>IF(AND(LEN($D28)&gt;0,SUMIF($F$13:$J$13,AY$13,$F28:$J28)&gt;0,ASISTENCIA!#REF!&lt;&gt;"X",ASISTENCIA!#REF!&lt;&gt;"L",ASISTENCIA!#REF!&lt;&gt;"J",ASISTENCIA!#REF!&lt;&gt;"F"),SUMIF($F$13:$J$13,AY$13,$F28:$J28),"")</f>
        <v>#REF!</v>
      </c>
      <c r="AZ28" s="103" t="e">
        <f>IF(AND(LEN($D28)&gt;0,SUMIF($F$13:$J$13,AZ$13,$F28:$J28)&gt;0,ASISTENCIA!#REF!&lt;&gt;"X",ASISTENCIA!#REF!&lt;&gt;"L",ASISTENCIA!#REF!&lt;&gt;"J",ASISTENCIA!#REF!&lt;&gt;"F"),SUMIF($F$13:$J$13,AZ$13,$F28:$J28),"")</f>
        <v>#REF!</v>
      </c>
      <c r="BA28" s="103" t="e">
        <f>IF(AND(LEN($D28)&gt;0,SUMIF($F$13:$J$13,BA$13,$F28:$J28)&gt;0,ASISTENCIA!#REF!&lt;&gt;"X",ASISTENCIA!#REF!&lt;&gt;"L",ASISTENCIA!#REF!&lt;&gt;"J",ASISTENCIA!#REF!&lt;&gt;"F"),SUMIF($F$13:$J$13,BA$13,$F28:$J28),"")</f>
        <v>#REF!</v>
      </c>
      <c r="BB28" s="103" t="e">
        <f>IF(AND(LEN($D28)&gt;0,SUMIF($F$13:$J$13,BB$13,$F28:$J28)&gt;0,ASISTENCIA!#REF!&lt;&gt;"X",ASISTENCIA!#REF!&lt;&gt;"L",ASISTENCIA!#REF!&lt;&gt;"J",ASISTENCIA!#REF!&lt;&gt;"F"),SUMIF($F$13:$J$13,BB$13,$F28:$J28),"")</f>
        <v>#REF!</v>
      </c>
      <c r="BC28" s="103" t="e">
        <f>IF(AND(LEN($D28)&gt;0,SUMIF($F$13:$J$13,BC$13,$F28:$J28)&gt;0,ASISTENCIA!#REF!&lt;&gt;"X",ASISTENCIA!#REF!&lt;&gt;"L",ASISTENCIA!#REF!&lt;&gt;"J",ASISTENCIA!#REF!&lt;&gt;"F"),SUMIF($F$13:$J$13,BC$13,$F28:$J28),"")</f>
        <v>#REF!</v>
      </c>
      <c r="BD28" s="103" t="e">
        <f>IF(AND(LEN($D28)&gt;0,SUMIF($F$13:$J$13,BD$13,$F28:$J28)&gt;0,ASISTENCIA!#REF!&lt;&gt;"X",ASISTENCIA!#REF!&lt;&gt;"L",ASISTENCIA!#REF!&lt;&gt;"J",ASISTENCIA!#REF!&lt;&gt;"F"),SUMIF($F$13:$J$13,BD$13,$F28:$J28),"")</f>
        <v>#REF!</v>
      </c>
      <c r="BE28" s="103" t="e">
        <f>IF(AND(LEN($D28)&gt;0,SUMIF($F$13:$J$13,BE$13,$F28:$J28)&gt;0,ASISTENCIA!#REF!&lt;&gt;"X",ASISTENCIA!#REF!&lt;&gt;"L",ASISTENCIA!#REF!&lt;&gt;"J",ASISTENCIA!#REF!&lt;&gt;"F"),SUMIF($F$13:$J$13,BE$13,$F28:$J28),"")</f>
        <v>#REF!</v>
      </c>
      <c r="BF28" s="103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03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03" t="e">
        <f>IF(AND(LEN($D28)&gt;0,SUMIF($F$13:$J$13,BH$13,$F28:$J28)&gt;0,ASISTENCIA!#REF!&lt;&gt;"X",ASISTENCIA!#REF!&lt;&gt;"L",ASISTENCIA!#REF!&lt;&gt;"J",ASISTENCIA!#REF!&lt;&gt;"F"),SUMIF($F$13:$J$13,BH$13,$F28:$J28),"")</f>
        <v>#REF!</v>
      </c>
      <c r="BI28" s="103" t="e">
        <f>IF(AND(LEN($D28)&gt;0,SUMIF($F$13:$J$13,BI$13,$F28:$J28)&gt;0,ASISTENCIA!#REF!&lt;&gt;"X",ASISTENCIA!#REF!&lt;&gt;"L",ASISTENCIA!#REF!&lt;&gt;"J",ASISTENCIA!#REF!&lt;&gt;"F"),SUMIF($F$13:$J$13,BI$13,$F28:$J28),"")</f>
        <v>#REF!</v>
      </c>
      <c r="BJ28" s="103" t="e">
        <f>IF(AND(LEN($D28)&gt;0,SUMIF($F$13:$J$13,BJ$13,$F28:$J28)&gt;0,ASISTENCIA!#REF!&lt;&gt;"X",ASISTENCIA!#REF!&lt;&gt;"L",ASISTENCIA!#REF!&lt;&gt;"J",ASISTENCIA!#REF!&lt;&gt;"F"),SUMIF($F$13:$J$13,BJ$13,$F28:$J28),"")</f>
        <v>#REF!</v>
      </c>
      <c r="BK28" s="103" t="e">
        <f>IF(AND(LEN($D28)&gt;0,SUMIF($F$13:$J$13,BK$13,$F28:$J28)&gt;0,ASISTENCIA!#REF!&lt;&gt;"X",ASISTENCIA!#REF!&lt;&gt;"L",ASISTENCIA!#REF!&lt;&gt;"J",ASISTENCIA!#REF!&lt;&gt;"F"),SUMIF($F$13:$J$13,BK$13,$F28:$J28),"")</f>
        <v>#REF!</v>
      </c>
      <c r="BL28" s="103" t="e">
        <f>IF(AND(LEN($D28)&gt;0,SUMIF($F$13:$J$13,BL$13,$F28:$J28)&gt;0,ASISTENCIA!#REF!&lt;&gt;"X",ASISTENCIA!#REF!&lt;&gt;"L",ASISTENCIA!#REF!&lt;&gt;"J",ASISTENCIA!#REF!&lt;&gt;"F"),SUMIF($F$13:$J$13,BL$13,$F28:$J28),"")</f>
        <v>#REF!</v>
      </c>
      <c r="BM28" s="103" t="e">
        <f>IF(AND(LEN($D28)&gt;0,SUMIF($F$13:$J$13,BM$13,$F28:$J28)&gt;0,ASISTENCIA!#REF!&lt;&gt;"X",ASISTENCIA!#REF!&lt;&gt;"L",ASISTENCIA!#REF!&lt;&gt;"J",ASISTENCIA!#REF!&lt;&gt;"F"),SUMIF($F$13:$J$13,BM$13,$F28:$J28),"")</f>
        <v>#REF!</v>
      </c>
      <c r="BN28" s="103" t="e">
        <f>IF(AND(LEN($D28)&gt;0,SUMIF($F$13:$J$13,BN$13,$F28:$J28)&gt;0,ASISTENCIA!#REF!&lt;&gt;"X",ASISTENCIA!#REF!&lt;&gt;"L",ASISTENCIA!#REF!&lt;&gt;"J",ASISTENCIA!#REF!&lt;&gt;"F"),SUMIF($F$13:$J$13,BN$13,$F28:$J28),"")</f>
        <v>#REF!</v>
      </c>
      <c r="BO28" s="103" t="e">
        <f>IF(AND(LEN($D28)&gt;0,SUMIF($F$13:$J$13,BO$13,$F28:$J28)&gt;0,ASISTENCIA!#REF!&lt;&gt;"X",ASISTENCIA!#REF!&lt;&gt;"L",ASISTENCIA!#REF!&lt;&gt;"J",ASISTENCIA!#REF!&lt;&gt;"F"),SUMIF($F$13:$J$13,BO$13,$F28:$J28),"")</f>
        <v>#REF!</v>
      </c>
      <c r="BP28" s="103" t="e">
        <f>IF(AND(LEN($D28)&gt;0,SUMIF($F$13:$J$13,BP$13,$F28:$J28)&gt;0,ASISTENCIA!#REF!&lt;&gt;"X",ASISTENCIA!#REF!&lt;&gt;"L",ASISTENCIA!#REF!&lt;&gt;"J",ASISTENCIA!#REF!&lt;&gt;"F"),SUMIF($F$13:$J$13,BP$13,$F28:$J28),"")</f>
        <v>#REF!</v>
      </c>
      <c r="BQ28" s="103" t="e">
        <f>IF(AND(LEN($D28)&gt;0,SUMIF($F$13:$J$13,BQ$13,$F28:$J28)&gt;0,ASISTENCIA!#REF!&lt;&gt;"X",ASISTENCIA!#REF!&lt;&gt;"L",ASISTENCIA!#REF!&lt;&gt;"J",ASISTENCIA!#REF!&lt;&gt;"F"),SUMIF($F$13:$J$13,BQ$13,$F28:$J28),"")</f>
        <v>#REF!</v>
      </c>
      <c r="BR28" s="103" t="e">
        <f>IF(AND(LEN($D28)&gt;0,SUMIF($F$13:$J$13,BR$13,$F28:$J28)&gt;0,ASISTENCIA!#REF!&lt;&gt;"X",ASISTENCIA!#REF!&lt;&gt;"L",ASISTENCIA!#REF!&lt;&gt;"J",ASISTENCIA!#REF!&lt;&gt;"F"),SUMIF($F$13:$J$13,BR$13,$F28:$J28),"")</f>
        <v>#REF!</v>
      </c>
      <c r="BS28" s="103" t="e">
        <f>IF(AND(LEN($D28)&gt;0,SUMIF($F$13:$J$13,BS$13,$F28:$J28)&gt;0,ASISTENCIA!#REF!&lt;&gt;"X",ASISTENCIA!#REF!&lt;&gt;"L",ASISTENCIA!#REF!&lt;&gt;"J",ASISTENCIA!#REF!&lt;&gt;"F"),SUMIF($F$13:$J$13,BS$13,$F28:$J28),"")</f>
        <v>#REF!</v>
      </c>
      <c r="BT28" s="103" t="e">
        <f>IF(AND(LEN($D28)&gt;0,SUMIF($F$13:$J$13,BT$13,$F28:$J28)&gt;0,ASISTENCIA!#REF!&lt;&gt;"X",ASISTENCIA!#REF!&lt;&gt;"L",ASISTENCIA!#REF!&lt;&gt;"J",ASISTENCIA!#REF!&lt;&gt;"F"),SUMIF($F$13:$J$13,BT$13,$F28:$J28),"")</f>
        <v>#REF!</v>
      </c>
      <c r="BU28" s="103" t="e">
        <f>IF(AND(LEN($D28)&gt;0,SUMIF($F$13:$J$13,BU$13,$F28:$J28)&gt;0,ASISTENCIA!#REF!&lt;&gt;"X",ASISTENCIA!#REF!&lt;&gt;"L",ASISTENCIA!#REF!&lt;&gt;"J",ASISTENCIA!#REF!&lt;&gt;"F"),SUMIF($F$13:$J$13,BU$13,$F28:$J28),"")</f>
        <v>#REF!</v>
      </c>
      <c r="BV28" s="103" t="e">
        <f>IF(AND(LEN($D28)&gt;0,SUMIF($F$13:$J$13,BV$13,$F28:$J28)&gt;0,ASISTENCIA!#REF!&lt;&gt;"X",ASISTENCIA!#REF!&lt;&gt;"L",ASISTENCIA!#REF!&lt;&gt;"J",ASISTENCIA!#REF!&lt;&gt;"F"),SUMIF($F$13:$J$13,BV$13,$F28:$J28),"")</f>
        <v>#REF!</v>
      </c>
      <c r="BW28" s="103" t="e">
        <f>IF(AND(LEN($D28)&gt;0,SUMIF($F$13:$J$13,BW$13,$F28:$J28)&gt;0,ASISTENCIA!#REF!&lt;&gt;"X",ASISTENCIA!#REF!&lt;&gt;"L",ASISTENCIA!#REF!&lt;&gt;"J",ASISTENCIA!#REF!&lt;&gt;"F"),SUMIF($F$13:$J$13,BW$13,$F28:$J28),"")</f>
        <v>#REF!</v>
      </c>
      <c r="BX28" s="103" t="e">
        <f>IF(AND(LEN($D28)&gt;0,SUMIF($F$13:$J$13,BX$13,$F28:$J28)&gt;0,ASISTENCIA!#REF!&lt;&gt;"X",ASISTENCIA!#REF!&lt;&gt;"L",ASISTENCIA!#REF!&lt;&gt;"J",ASISTENCIA!#REF!&lt;&gt;"F"),SUMIF($F$13:$J$13,BX$13,$F28:$J28),"")</f>
        <v>#REF!</v>
      </c>
      <c r="BY28" s="103" t="e">
        <f>IF(AND(LEN($D28)&gt;0,SUMIF($F$13:$J$13,BY$13,$F28:$J28)&gt;0,ASISTENCIA!#REF!&lt;&gt;"X",ASISTENCIA!#REF!&lt;&gt;"L",ASISTENCIA!#REF!&lt;&gt;"J",ASISTENCIA!#REF!&lt;&gt;"F"),SUMIF($F$13:$J$13,BY$13,$F28:$J28),"")</f>
        <v>#REF!</v>
      </c>
      <c r="BZ28" s="103" t="e">
        <f>IF(AND(LEN($D28)&gt;0,SUMIF($F$13:$J$13,BZ$13,$F28:$J28)&gt;0,ASISTENCIA!#REF!&lt;&gt;"X",ASISTENCIA!#REF!&lt;&gt;"L",ASISTENCIA!#REF!&lt;&gt;"J",ASISTENCIA!#REF!&lt;&gt;"F"),SUMIF($F$13:$J$13,BZ$13,$F28:$J28),"")</f>
        <v>#REF!</v>
      </c>
      <c r="CA28" s="103" t="e">
        <f>IF(AND(LEN($D28)&gt;0,SUMIF($F$13:$J$13,CA$13,$F28:$J28)&gt;0,ASISTENCIA!#REF!&lt;&gt;"X",ASISTENCIA!#REF!&lt;&gt;"L",ASISTENCIA!#REF!&lt;&gt;"J",ASISTENCIA!#REF!&lt;&gt;"F"),SUMIF($F$13:$J$13,CA$13,$F28:$J28),"")</f>
        <v>#REF!</v>
      </c>
      <c r="CB28" s="103" t="e">
        <f>IF(AND(LEN($D28)&gt;0,SUMIF($F$13:$J$13,CB$13,$F28:$J28)&gt;0,ASISTENCIA!#REF!&lt;&gt;"X",ASISTENCIA!#REF!&lt;&gt;"L",ASISTENCIA!#REF!&lt;&gt;"J",ASISTENCIA!#REF!&lt;&gt;"F"),SUMIF($F$13:$J$13,CB$13,$F28:$J28),"")</f>
        <v>#REF!</v>
      </c>
      <c r="CC28" s="108" t="e">
        <f t="shared" si="4"/>
        <v>#REF!</v>
      </c>
      <c r="CD28" s="107"/>
    </row>
    <row r="29" spans="1:82" s="7" customFormat="1" ht="15" x14ac:dyDescent="0.25">
      <c r="A29" s="18" t="e">
        <f t="shared" si="5"/>
        <v>#REF!</v>
      </c>
      <c r="B29" s="14" t="e">
        <f>IF(LEN(C29)&gt;0,VLOOKUP($O$4,DATA!$A$1:$S$1,2,FALSE),"")</f>
        <v>#REF!</v>
      </c>
      <c r="C29" s="15" t="e">
        <f t="shared" si="2"/>
        <v>#REF!</v>
      </c>
      <c r="D29" s="21" t="e">
        <f>IF(LEN(ASISTENCIA!#REF!)&gt;0,ASISTENCIA!#REF!,"")</f>
        <v>#REF!</v>
      </c>
      <c r="E29" s="110" t="e">
        <f>IF(LEN(D29)&gt;0,ASISTENCIA!#REF!,"")</f>
        <v>#REF!</v>
      </c>
      <c r="F29" s="26"/>
      <c r="G29" s="26"/>
      <c r="H29" s="26"/>
      <c r="I29" s="26"/>
      <c r="J29" s="26"/>
      <c r="K29" s="103" t="str">
        <f t="shared" si="0"/>
        <v/>
      </c>
      <c r="L29" s="6"/>
      <c r="M29" s="5"/>
      <c r="N29" s="103" t="e">
        <f t="shared" si="6"/>
        <v>#REF!</v>
      </c>
      <c r="O29" s="28" t="e">
        <f>IF(AND(LEN($D29)&gt;0,SUMIF($F$13:$J$13,O$13,$F29:$J29)&gt;0,ASISTENCIA!#REF!&lt;&gt;"X",ASISTENCIA!#REF!&lt;&gt;"L",ASISTENCIA!#REF!&lt;&gt;"J",ASISTENCIA!#REF!&lt;&gt;"V",ASISTENCIA!#REF!&lt;&gt;"F",ASISTENCIA!#REF!&lt;&gt;""),SUMIF($F$13:$J$13,O$13,$F29:$J29),"")</f>
        <v>#REF!</v>
      </c>
      <c r="P29" s="28" t="e">
        <f>IF(AND(LEN($D29)&gt;0,SUMIF($F$13:$J$13,P$13,$F29:$J29)&gt;0,ASISTENCIA!#REF!&lt;&gt;"X",ASISTENCIA!#REF!&lt;&gt;"L",ASISTENCIA!#REF!&lt;&gt;"J",ASISTENCIA!#REF!&lt;&gt;"V",ASISTENCIA!#REF!&lt;&gt;"F",ASISTENCIA!#REF!&lt;&gt;""),SUMIF($F$13:$J$13,P$13,$F29:$J29),"")</f>
        <v>#REF!</v>
      </c>
      <c r="Q29" s="28" t="e">
        <f>IF(AND(LEN($D29)&gt;0,SUMIF($F$13:$J$13,Q$13,$F29:$J29)&gt;0,ASISTENCIA!#REF!&lt;&gt;"X",ASISTENCIA!#REF!&lt;&gt;"L",ASISTENCIA!#REF!&lt;&gt;"J",ASISTENCIA!#REF!&lt;&gt;"V",ASISTENCIA!#REF!&lt;&gt;"F",ASISTENCIA!#REF!&lt;&gt;""),SUMIF($F$13:$J$13,Q$13,$F29:$J29),"")</f>
        <v>#REF!</v>
      </c>
      <c r="R29" s="28" t="e">
        <f>IF(AND(LEN($D29)&gt;0,SUMIF($F$13:$J$13,R$13,$F29:$J29)&gt;0,ASISTENCIA!#REF!&lt;&gt;"X",ASISTENCIA!#REF!&lt;&gt;"L",ASISTENCIA!#REF!&lt;&gt;"J",ASISTENCIA!#REF!&lt;&gt;"V",ASISTENCIA!#REF!&lt;&gt;"F",ASISTENCIA!#REF!&lt;&gt;""),SUMIF($F$13:$J$13,R$13,$F29:$J29),"")</f>
        <v>#REF!</v>
      </c>
      <c r="S29" s="28" t="e">
        <f>IF(AND(LEN($D29)&gt;0,SUMIF($F$13:$J$13,S$13,$F29:$J29)&gt;0,ASISTENCIA!#REF!&lt;&gt;"X",ASISTENCIA!#REF!&lt;&gt;"L",ASISTENCIA!#REF!&lt;&gt;"J",ASISTENCIA!#REF!&lt;&gt;"V",ASISTENCIA!#REF!&lt;&gt;"F",ASISTENCIA!#REF!&lt;&gt;""),SUMIF($F$13:$J$13,S$13,$F29:$J29),"")</f>
        <v>#REF!</v>
      </c>
      <c r="T29" s="28" t="e">
        <f>IF(AND(LEN($D29)&gt;0,SUMIF($F$13:$J$13,T$13,$F29:$J29)&gt;0,ASISTENCIA!#REF!&lt;&gt;"X",ASISTENCIA!#REF!&lt;&gt;"L",ASISTENCIA!#REF!&lt;&gt;"J",ASISTENCIA!#REF!&lt;&gt;"V",ASISTENCIA!#REF!&lt;&gt;"F",ASISTENCIA!#REF!&lt;&gt;""),SUMIF($F$13:$J$13,T$13,$F29:$J29),"")</f>
        <v>#REF!</v>
      </c>
      <c r="U29" s="28" t="e">
        <f>IF(AND(LEN($D29)&gt;0,SUMIF($F$13:$J$13,U$13,$F29:$J29)&gt;0,ASISTENCIA!#REF!&lt;&gt;"X",ASISTENCIA!#REF!&lt;&gt;"L",ASISTENCIA!#REF!&lt;&gt;"J",ASISTENCIA!#REF!&lt;&gt;"V",ASISTENCIA!#REF!&lt;&gt;"F",ASISTENCIA!#REF!&lt;&gt;""),SUMIF($F$13:$J$13,U$13,$F29:$J29),"")</f>
        <v>#REF!</v>
      </c>
      <c r="V29" s="28" t="e">
        <f>IF(AND(LEN($D29)&gt;0,SUMIF($F$13:$J$13,V$13,$F29:$J29)&gt;0,ASISTENCIA!#REF!&lt;&gt;"X",ASISTENCIA!#REF!&lt;&gt;"L",ASISTENCIA!#REF!&lt;&gt;"J",ASISTENCIA!#REF!&lt;&gt;"V",ASISTENCIA!#REF!&lt;&gt;"F",ASISTENCIA!#REF!&lt;&gt;""),SUMIF($F$13:$J$13,V$13,$F29:$J29),"")</f>
        <v>#REF!</v>
      </c>
      <c r="W29" s="28" t="e">
        <f>IF(AND(LEN($D29)&gt;0,SUMIF($F$13:$J$13,W$13,$F29:$J29)&gt;0,ASISTENCIA!#REF!&lt;&gt;"X",ASISTENCIA!#REF!&lt;&gt;"L",ASISTENCIA!#REF!&lt;&gt;"J",ASISTENCIA!#REF!&lt;&gt;"V",ASISTENCIA!#REF!&lt;&gt;"F",ASISTENCIA!#REF!&lt;&gt;""),SUMIF($F$13:$J$13,W$13,$F29:$J29),"")</f>
        <v>#REF!</v>
      </c>
      <c r="X29" s="28" t="e">
        <f>IF(AND(LEN($D29)&gt;0,SUMIF($F$13:$J$13,X$13,$F29:$J29)&gt;0,ASISTENCIA!#REF!&lt;&gt;"X",ASISTENCIA!#REF!&lt;&gt;"L",ASISTENCIA!#REF!&lt;&gt;"J",ASISTENCIA!#REF!&lt;&gt;"V",ASISTENCIA!#REF!&lt;&gt;"F",ASISTENCIA!#REF!&lt;&gt;""),SUMIF($F$13:$J$13,X$13,$F29:$J29),"")</f>
        <v>#REF!</v>
      </c>
      <c r="Y29" s="28" t="e">
        <f>IF(AND(LEN($D29)&gt;0,SUMIF($F$13:$J$13,Y$13,$F29:$J29)&gt;0,ASISTENCIA!#REF!&lt;&gt;"X",ASISTENCIA!#REF!&lt;&gt;"L",ASISTENCIA!#REF!&lt;&gt;"J",ASISTENCIA!#REF!&lt;&gt;"V",ASISTENCIA!#REF!&lt;&gt;"F",ASISTENCIA!#REF!&lt;&gt;""),SUMIF($F$13:$J$13,Y$13,$F29:$J29),"")</f>
        <v>#REF!</v>
      </c>
      <c r="Z29" s="28" t="e">
        <f>IF(AND(LEN($D29)&gt;0,SUMIF($F$13:$J$13,Z$13,$F29:$J29)&gt;0,ASISTENCIA!#REF!&lt;&gt;"X",ASISTENCIA!#REF!&lt;&gt;"L",ASISTENCIA!#REF!&lt;&gt;"J",ASISTENCIA!#REF!&lt;&gt;"V",ASISTENCIA!#REF!&lt;&gt;"F",ASISTENCIA!#REF!&lt;&gt;""),SUMIF($F$13:$J$13,Z$13,$F29:$J29),"")</f>
        <v>#REF!</v>
      </c>
      <c r="AA29" s="28" t="e">
        <f>IF(AND(LEN($D29)&gt;0,SUMIF($F$13:$J$13,AA$13,$F29:$J29)&gt;0,ASISTENCIA!#REF!&lt;&gt;"X",ASISTENCIA!#REF!&lt;&gt;"L",ASISTENCIA!#REF!&lt;&gt;"J",ASISTENCIA!#REF!&lt;&gt;"V",ASISTENCIA!#REF!&lt;&gt;"F",ASISTENCIA!#REF!&lt;&gt;""),SUMIF($F$13:$J$13,AA$13,$F29:$J29),"")</f>
        <v>#REF!</v>
      </c>
      <c r="AB29" s="28" t="e">
        <f>IF(AND(LEN($D29)&gt;0,SUMIF($F$13:$J$13,AB$13,$F29:$J29)&gt;0,ASISTENCIA!#REF!&lt;&gt;"X",ASISTENCIA!#REF!&lt;&gt;"L",ASISTENCIA!#REF!&lt;&gt;"J",ASISTENCIA!#REF!&lt;&gt;"V",ASISTENCIA!#REF!&lt;&gt;"F",ASISTENCIA!#REF!&lt;&gt;""),SUMIF($F$13:$J$13,AB$13,$F29:$J29),"")</f>
        <v>#REF!</v>
      </c>
      <c r="AC29" s="28" t="e">
        <f>IF(AND(LEN($D29)&gt;0,SUMIF($F$13:$J$13,AC$13,$F29:$J29)&gt;0,ASISTENCIA!#REF!&lt;&gt;"X",ASISTENCIA!#REF!&lt;&gt;"L",ASISTENCIA!#REF!&lt;&gt;"J",ASISTENCIA!#REF!&lt;&gt;"V",ASISTENCIA!#REF!&lt;&gt;"F",ASISTENCIA!#REF!&lt;&gt;""),SUMIF($F$13:$J$13,AC$13,$F29:$J29),"")</f>
        <v>#REF!</v>
      </c>
      <c r="AD29" s="28" t="e">
        <f>IF(AND(LEN($D29)&gt;0,SUMIF($F$13:$J$13,AD$13,$F29:$J29)&gt;0,ASISTENCIA!#REF!&lt;&gt;"X",ASISTENCIA!#REF!&lt;&gt;"L",ASISTENCIA!#REF!&lt;&gt;"J",ASISTENCIA!#REF!&lt;&gt;"V",ASISTENCIA!#REF!&lt;&gt;"F",ASISTENCIA!#REF!&lt;&gt;""),SUMIF($F$13:$J$13,AD$13,$F29:$J29),"")</f>
        <v>#REF!</v>
      </c>
      <c r="AE29" s="28" t="e">
        <f>IF(AND(LEN($D29)&gt;0,SUMIF($F$13:$J$13,AE$13,$F29:$J29)&gt;0,ASISTENCIA!#REF!&lt;&gt;"X",ASISTENCIA!#REF!&lt;&gt;"L",ASISTENCIA!#REF!&lt;&gt;"J",ASISTENCIA!#REF!&lt;&gt;"V",ASISTENCIA!#REF!&lt;&gt;"F",ASISTENCIA!#REF!&lt;&gt;""),SUMIF($F$13:$J$13,AE$13,$F29:$J29),"")</f>
        <v>#REF!</v>
      </c>
      <c r="AF29" s="28" t="e">
        <f>IF(AND(LEN($D29)&gt;0,SUMIF($F$13:$J$13,AF$13,$F29:$J29)&gt;0,ASISTENCIA!#REF!&lt;&gt;"X",ASISTENCIA!#REF!&lt;&gt;"L",ASISTENCIA!#REF!&lt;&gt;"J",ASISTENCIA!#REF!&lt;&gt;"V",ASISTENCIA!#REF!&lt;&gt;"F",ASISTENCIA!#REF!&lt;&gt;""),SUMIF($F$13:$J$13,AF$13,$F29:$J29),"")</f>
        <v>#REF!</v>
      </c>
      <c r="AG29" s="28" t="e">
        <f>IF(AND(LEN($D29)&gt;0,SUMIF($F$13:$J$13,AG$13,$F29:$J29)&gt;0,ASISTENCIA!#REF!&lt;&gt;"X",ASISTENCIA!#REF!&lt;&gt;"L",ASISTENCIA!#REF!&lt;&gt;"J",ASISTENCIA!#REF!&lt;&gt;"V",ASISTENCIA!#REF!&lt;&gt;"F",ASISTENCIA!#REF!&lt;&gt;""),SUMIF($F$13:$J$13,AG$13,$F29:$J29),"")</f>
        <v>#REF!</v>
      </c>
      <c r="AH29" s="28" t="e">
        <f>IF(AND(LEN($D29)&gt;0,SUMIF($F$13:$J$13,AH$13,$F29:$J29)&gt;0,ASISTENCIA!#REF!&lt;&gt;"X",ASISTENCIA!#REF!&lt;&gt;"L",ASISTENCIA!#REF!&lt;&gt;"J",ASISTENCIA!#REF!&lt;&gt;"V",ASISTENCIA!#REF!&lt;&gt;"F",ASISTENCIA!#REF!&lt;&gt;""),SUMIF($F$13:$J$13,AH$13,$F29:$J29),"")</f>
        <v>#REF!</v>
      </c>
      <c r="AI29" s="28" t="e">
        <f>IF(AND(LEN($D29)&gt;0,SUMIF($F$13:$J$13,AI$13,$F29:$J29)&gt;0,ASISTENCIA!#REF!&lt;&gt;"X",ASISTENCIA!#REF!&lt;&gt;"L",ASISTENCIA!#REF!&lt;&gt;"J",ASISTENCIA!#REF!&lt;&gt;"V",ASISTENCIA!#REF!&lt;&gt;"F",ASISTENCIA!#REF!&lt;&gt;""),SUMIF($F$13:$J$13,AI$13,$F29:$J29),"")</f>
        <v>#REF!</v>
      </c>
      <c r="AJ29" s="28" t="e">
        <f>IF(AND(LEN($D29)&gt;0,SUMIF($F$13:$J$13,AJ$13,$F29:$J29)&gt;0,ASISTENCIA!#REF!&lt;&gt;"X",ASISTENCIA!#REF!&lt;&gt;"L",ASISTENCIA!#REF!&lt;&gt;"J",ASISTENCIA!#REF!&lt;&gt;"V",ASISTENCIA!#REF!&lt;&gt;"F",ASISTENCIA!#REF!&lt;&gt;""),SUMIF($F$13:$J$13,AJ$13,$F29:$J29),"")</f>
        <v>#REF!</v>
      </c>
      <c r="AK29" s="28" t="e">
        <f>IF(AND(LEN($D29)&gt;0,SUMIF($F$13:$J$13,AK$13,$F29:$J29)&gt;0,ASISTENCIA!#REF!&lt;&gt;"X",ASISTENCIA!#REF!&lt;&gt;"L",ASISTENCIA!#REF!&lt;&gt;"J",ASISTENCIA!#REF!&lt;&gt;"V",ASISTENCIA!#REF!&lt;&gt;"F",ASISTENCIA!#REF!&lt;&gt;""),SUMIF($F$13:$J$13,AK$13,$F29:$J29),"")</f>
        <v>#REF!</v>
      </c>
      <c r="AL29" s="28" t="e">
        <f>IF(AND(LEN($D29)&gt;0,SUMIF($F$13:$J$13,AL$13,$F29:$J29)&gt;0,ASISTENCIA!#REF!&lt;&gt;"X",ASISTENCIA!#REF!&lt;&gt;"L",ASISTENCIA!#REF!&lt;&gt;"J",ASISTENCIA!#REF!&lt;&gt;"V",ASISTENCIA!#REF!&lt;&gt;"F",ASISTENCIA!#REF!&lt;&gt;""),SUMIF($F$13:$J$13,AL$13,$F29:$J29),"")</f>
        <v>#REF!</v>
      </c>
      <c r="AM29" s="28" t="e">
        <f>IF(AND(LEN($D29)&gt;0,SUMIF($F$13:$J$13,AM$13,$F29:$J29)&gt;0,ASISTENCIA!#REF!&lt;&gt;"X",ASISTENCIA!#REF!&lt;&gt;"L",ASISTENCIA!#REF!&lt;&gt;"J",ASISTENCIA!#REF!&lt;&gt;"V",ASISTENCIA!#REF!&lt;&gt;"F",ASISTENCIA!#REF!&lt;&gt;""),SUMIF($F$13:$J$13,AM$13,$F29:$J29),"")</f>
        <v>#REF!</v>
      </c>
      <c r="AN29" s="28" t="e">
        <f>IF(AND(LEN($D29)&gt;0,SUMIF($F$13:$J$13,AN$13,$F29:$J29)&gt;0,ASISTENCIA!#REF!&lt;&gt;"X",ASISTENCIA!#REF!&lt;&gt;"L",ASISTENCIA!#REF!&lt;&gt;"J",ASISTENCIA!#REF!&lt;&gt;"V",ASISTENCIA!#REF!&lt;&gt;"F",ASISTENCIA!#REF!&lt;&gt;""),SUMIF($F$13:$J$13,AN$13,$F29:$J29),"")</f>
        <v>#REF!</v>
      </c>
      <c r="AO29" s="28" t="e">
        <f>IF(AND(LEN($D29)&gt;0,SUMIF($F$13:$J$13,AO$13,$F29:$J29)&gt;0,ASISTENCIA!#REF!&lt;&gt;"X",ASISTENCIA!#REF!&lt;&gt;"L",ASISTENCIA!#REF!&lt;&gt;"J",ASISTENCIA!#REF!&lt;&gt;"V",ASISTENCIA!#REF!&lt;&gt;"F",ASISTENCIA!#REF!&lt;&gt;""),SUMIF($F$13:$J$13,AO$13,$F29:$J29),"")</f>
        <v>#REF!</v>
      </c>
      <c r="AP29" s="28" t="e">
        <f>IF(AND(LEN($D29)&gt;0,SUMIF($F$13:$J$13,AP$13,$F29:$J29)&gt;0,ASISTENCIA!#REF!&lt;&gt;"X",ASISTENCIA!#REF!&lt;&gt;"L",ASISTENCIA!#REF!&lt;&gt;"J",ASISTENCIA!#REF!&lt;&gt;"V",ASISTENCIA!#REF!&lt;&gt;"F",ASISTENCIA!#REF!&lt;&gt;""),SUMIF($F$13:$J$13,AP$13,$F29:$J29),"")</f>
        <v>#REF!</v>
      </c>
      <c r="AQ29" s="28" t="e">
        <f>IF(AND(LEN($D29)&gt;0,SUMIF($F$13:$J$13,AQ$13,$F29:$J29)&gt;0,ASISTENCIA!#REF!&lt;&gt;"X",ASISTENCIA!#REF!&lt;&gt;"L",ASISTENCIA!#REF!&lt;&gt;"J",ASISTENCIA!#REF!&lt;&gt;"V",ASISTENCIA!#REF!&lt;&gt;"F",ASISTENCIA!#REF!&lt;&gt;""),SUMIF($F$13:$J$13,AQ$13,$F29:$J29),"")</f>
        <v>#REF!</v>
      </c>
      <c r="AR29" s="28" t="e">
        <f>IF(AND(LEN($D29)&gt;0,SUMIF($F$13:$J$13,AR$13,$F29:$J29)&gt;0,ASISTENCIA!#REF!&lt;&gt;"X",ASISTENCIA!#REF!&lt;&gt;"L",ASISTENCIA!#REF!&lt;&gt;"J",ASISTENCIA!#REF!&lt;&gt;"V",ASISTENCIA!#REF!&lt;&gt;"F",ASISTENCIA!#REF!&lt;&gt;""),SUMIF($F$13:$J$13,AR$13,$F29:$J29),"")</f>
        <v>#REF!</v>
      </c>
      <c r="AS29" s="28" t="e">
        <f>IF(AND(LEN($D29)&gt;0,SUMIF($F$13:$J$13,AS$13,$F29:$J29)&gt;0,ASISTENCIA!#REF!&lt;&gt;"X",ASISTENCIA!#REF!&lt;&gt;"L",ASISTENCIA!#REF!&lt;&gt;"J",ASISTENCIA!#REF!&lt;&gt;"V",ASISTENCIA!#REF!&lt;&gt;"F",ASISTENCIA!#REF!&lt;&gt;""),SUMIF($F$13:$J$13,AS$13,$F29:$J29),"")</f>
        <v>#REF!</v>
      </c>
      <c r="AT29" s="108" t="e">
        <f t="shared" si="3"/>
        <v>#REF!</v>
      </c>
      <c r="AW29" s="107"/>
      <c r="AX29" s="103" t="e">
        <f>IF(AND(LEN($D29)&gt;0,SUMIF($F$13:$J$13,AX$13,$F29:$J29)&gt;0,ASISTENCIA!#REF!&lt;&gt;"X",ASISTENCIA!#REF!&lt;&gt;"L",ASISTENCIA!#REF!&lt;&gt;"J",ASISTENCIA!#REF!&lt;&gt;"F"),SUMIF($F$13:$J$13,AX$13,$F29:$J29),"")</f>
        <v>#REF!</v>
      </c>
      <c r="AY29" s="103" t="e">
        <f>IF(AND(LEN($D29)&gt;0,SUMIF($F$13:$J$13,AY$13,$F29:$J29)&gt;0,ASISTENCIA!#REF!&lt;&gt;"X",ASISTENCIA!#REF!&lt;&gt;"L",ASISTENCIA!#REF!&lt;&gt;"J",ASISTENCIA!#REF!&lt;&gt;"F"),SUMIF($F$13:$J$13,AY$13,$F29:$J29),"")</f>
        <v>#REF!</v>
      </c>
      <c r="AZ29" s="103" t="e">
        <f>IF(AND(LEN($D29)&gt;0,SUMIF($F$13:$J$13,AZ$13,$F29:$J29)&gt;0,ASISTENCIA!#REF!&lt;&gt;"X",ASISTENCIA!#REF!&lt;&gt;"L",ASISTENCIA!#REF!&lt;&gt;"J",ASISTENCIA!#REF!&lt;&gt;"F"),SUMIF($F$13:$J$13,AZ$13,$F29:$J29),"")</f>
        <v>#REF!</v>
      </c>
      <c r="BA29" s="103" t="e">
        <f>IF(AND(LEN($D29)&gt;0,SUMIF($F$13:$J$13,BA$13,$F29:$J29)&gt;0,ASISTENCIA!#REF!&lt;&gt;"X",ASISTENCIA!#REF!&lt;&gt;"L",ASISTENCIA!#REF!&lt;&gt;"J",ASISTENCIA!#REF!&lt;&gt;"F"),SUMIF($F$13:$J$13,BA$13,$F29:$J29),"")</f>
        <v>#REF!</v>
      </c>
      <c r="BB29" s="103" t="e">
        <f>IF(AND(LEN($D29)&gt;0,SUMIF($F$13:$J$13,BB$13,$F29:$J29)&gt;0,ASISTENCIA!#REF!&lt;&gt;"X",ASISTENCIA!#REF!&lt;&gt;"L",ASISTENCIA!#REF!&lt;&gt;"J",ASISTENCIA!#REF!&lt;&gt;"F"),SUMIF($F$13:$J$13,BB$13,$F29:$J29),"")</f>
        <v>#REF!</v>
      </c>
      <c r="BC29" s="103" t="e">
        <f>IF(AND(LEN($D29)&gt;0,SUMIF($F$13:$J$13,BC$13,$F29:$J29)&gt;0,ASISTENCIA!#REF!&lt;&gt;"X",ASISTENCIA!#REF!&lt;&gt;"L",ASISTENCIA!#REF!&lt;&gt;"J",ASISTENCIA!#REF!&lt;&gt;"F"),SUMIF($F$13:$J$13,BC$13,$F29:$J29),"")</f>
        <v>#REF!</v>
      </c>
      <c r="BD29" s="103" t="e">
        <f>IF(AND(LEN($D29)&gt;0,SUMIF($F$13:$J$13,BD$13,$F29:$J29)&gt;0,ASISTENCIA!#REF!&lt;&gt;"X",ASISTENCIA!#REF!&lt;&gt;"L",ASISTENCIA!#REF!&lt;&gt;"J",ASISTENCIA!#REF!&lt;&gt;"F"),SUMIF($F$13:$J$13,BD$13,$F29:$J29),"")</f>
        <v>#REF!</v>
      </c>
      <c r="BE29" s="103" t="e">
        <f>IF(AND(LEN($D29)&gt;0,SUMIF($F$13:$J$13,BE$13,$F29:$J29)&gt;0,ASISTENCIA!#REF!&lt;&gt;"X",ASISTENCIA!#REF!&lt;&gt;"L",ASISTENCIA!#REF!&lt;&gt;"J",ASISTENCIA!#REF!&lt;&gt;"F"),SUMIF($F$13:$J$13,BE$13,$F29:$J29),"")</f>
        <v>#REF!</v>
      </c>
      <c r="BF29" s="103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03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03" t="e">
        <f>IF(AND(LEN($D29)&gt;0,SUMIF($F$13:$J$13,BH$13,$F29:$J29)&gt;0,ASISTENCIA!#REF!&lt;&gt;"X",ASISTENCIA!#REF!&lt;&gt;"L",ASISTENCIA!#REF!&lt;&gt;"J",ASISTENCIA!#REF!&lt;&gt;"F"),SUMIF($F$13:$J$13,BH$13,$F29:$J29),"")</f>
        <v>#REF!</v>
      </c>
      <c r="BI29" s="103" t="e">
        <f>IF(AND(LEN($D29)&gt;0,SUMIF($F$13:$J$13,BI$13,$F29:$J29)&gt;0,ASISTENCIA!#REF!&lt;&gt;"X",ASISTENCIA!#REF!&lt;&gt;"L",ASISTENCIA!#REF!&lt;&gt;"J",ASISTENCIA!#REF!&lt;&gt;"F"),SUMIF($F$13:$J$13,BI$13,$F29:$J29),"")</f>
        <v>#REF!</v>
      </c>
      <c r="BJ29" s="103" t="e">
        <f>IF(AND(LEN($D29)&gt;0,SUMIF($F$13:$J$13,BJ$13,$F29:$J29)&gt;0,ASISTENCIA!#REF!&lt;&gt;"X",ASISTENCIA!#REF!&lt;&gt;"L",ASISTENCIA!#REF!&lt;&gt;"J",ASISTENCIA!#REF!&lt;&gt;"F"),SUMIF($F$13:$J$13,BJ$13,$F29:$J29),"")</f>
        <v>#REF!</v>
      </c>
      <c r="BK29" s="103" t="e">
        <f>IF(AND(LEN($D29)&gt;0,SUMIF($F$13:$J$13,BK$13,$F29:$J29)&gt;0,ASISTENCIA!#REF!&lt;&gt;"X",ASISTENCIA!#REF!&lt;&gt;"L",ASISTENCIA!#REF!&lt;&gt;"J",ASISTENCIA!#REF!&lt;&gt;"F"),SUMIF($F$13:$J$13,BK$13,$F29:$J29),"")</f>
        <v>#REF!</v>
      </c>
      <c r="BL29" s="103" t="e">
        <f>IF(AND(LEN($D29)&gt;0,SUMIF($F$13:$J$13,BL$13,$F29:$J29)&gt;0,ASISTENCIA!#REF!&lt;&gt;"X",ASISTENCIA!#REF!&lt;&gt;"L",ASISTENCIA!#REF!&lt;&gt;"J",ASISTENCIA!#REF!&lt;&gt;"F"),SUMIF($F$13:$J$13,BL$13,$F29:$J29),"")</f>
        <v>#REF!</v>
      </c>
      <c r="BM29" s="103" t="e">
        <f>IF(AND(LEN($D29)&gt;0,SUMIF($F$13:$J$13,BM$13,$F29:$J29)&gt;0,ASISTENCIA!#REF!&lt;&gt;"X",ASISTENCIA!#REF!&lt;&gt;"L",ASISTENCIA!#REF!&lt;&gt;"J",ASISTENCIA!#REF!&lt;&gt;"F"),SUMIF($F$13:$J$13,BM$13,$F29:$J29),"")</f>
        <v>#REF!</v>
      </c>
      <c r="BN29" s="103" t="e">
        <f>IF(AND(LEN($D29)&gt;0,SUMIF($F$13:$J$13,BN$13,$F29:$J29)&gt;0,ASISTENCIA!#REF!&lt;&gt;"X",ASISTENCIA!#REF!&lt;&gt;"L",ASISTENCIA!#REF!&lt;&gt;"J",ASISTENCIA!#REF!&lt;&gt;"F"),SUMIF($F$13:$J$13,BN$13,$F29:$J29),"")</f>
        <v>#REF!</v>
      </c>
      <c r="BO29" s="103" t="e">
        <f>IF(AND(LEN($D29)&gt;0,SUMIF($F$13:$J$13,BO$13,$F29:$J29)&gt;0,ASISTENCIA!#REF!&lt;&gt;"X",ASISTENCIA!#REF!&lt;&gt;"L",ASISTENCIA!#REF!&lt;&gt;"J",ASISTENCIA!#REF!&lt;&gt;"F"),SUMIF($F$13:$J$13,BO$13,$F29:$J29),"")</f>
        <v>#REF!</v>
      </c>
      <c r="BP29" s="103" t="e">
        <f>IF(AND(LEN($D29)&gt;0,SUMIF($F$13:$J$13,BP$13,$F29:$J29)&gt;0,ASISTENCIA!#REF!&lt;&gt;"X",ASISTENCIA!#REF!&lt;&gt;"L",ASISTENCIA!#REF!&lt;&gt;"J",ASISTENCIA!#REF!&lt;&gt;"F"),SUMIF($F$13:$J$13,BP$13,$F29:$J29),"")</f>
        <v>#REF!</v>
      </c>
      <c r="BQ29" s="103" t="e">
        <f>IF(AND(LEN($D29)&gt;0,SUMIF($F$13:$J$13,BQ$13,$F29:$J29)&gt;0,ASISTENCIA!#REF!&lt;&gt;"X",ASISTENCIA!#REF!&lt;&gt;"L",ASISTENCIA!#REF!&lt;&gt;"J",ASISTENCIA!#REF!&lt;&gt;"F"),SUMIF($F$13:$J$13,BQ$13,$F29:$J29),"")</f>
        <v>#REF!</v>
      </c>
      <c r="BR29" s="103" t="e">
        <f>IF(AND(LEN($D29)&gt;0,SUMIF($F$13:$J$13,BR$13,$F29:$J29)&gt;0,ASISTENCIA!#REF!&lt;&gt;"X",ASISTENCIA!#REF!&lt;&gt;"L",ASISTENCIA!#REF!&lt;&gt;"J",ASISTENCIA!#REF!&lt;&gt;"F"),SUMIF($F$13:$J$13,BR$13,$F29:$J29),"")</f>
        <v>#REF!</v>
      </c>
      <c r="BS29" s="103" t="e">
        <f>IF(AND(LEN($D29)&gt;0,SUMIF($F$13:$J$13,BS$13,$F29:$J29)&gt;0,ASISTENCIA!#REF!&lt;&gt;"X",ASISTENCIA!#REF!&lt;&gt;"L",ASISTENCIA!#REF!&lt;&gt;"J",ASISTENCIA!#REF!&lt;&gt;"F"),SUMIF($F$13:$J$13,BS$13,$F29:$J29),"")</f>
        <v>#REF!</v>
      </c>
      <c r="BT29" s="103" t="e">
        <f>IF(AND(LEN($D29)&gt;0,SUMIF($F$13:$J$13,BT$13,$F29:$J29)&gt;0,ASISTENCIA!#REF!&lt;&gt;"X",ASISTENCIA!#REF!&lt;&gt;"L",ASISTENCIA!#REF!&lt;&gt;"J",ASISTENCIA!#REF!&lt;&gt;"F"),SUMIF($F$13:$J$13,BT$13,$F29:$J29),"")</f>
        <v>#REF!</v>
      </c>
      <c r="BU29" s="103" t="e">
        <f>IF(AND(LEN($D29)&gt;0,SUMIF($F$13:$J$13,BU$13,$F29:$J29)&gt;0,ASISTENCIA!#REF!&lt;&gt;"X",ASISTENCIA!#REF!&lt;&gt;"L",ASISTENCIA!#REF!&lt;&gt;"J",ASISTENCIA!#REF!&lt;&gt;"F"),SUMIF($F$13:$J$13,BU$13,$F29:$J29),"")</f>
        <v>#REF!</v>
      </c>
      <c r="BV29" s="103" t="e">
        <f>IF(AND(LEN($D29)&gt;0,SUMIF($F$13:$J$13,BV$13,$F29:$J29)&gt;0,ASISTENCIA!#REF!&lt;&gt;"X",ASISTENCIA!#REF!&lt;&gt;"L",ASISTENCIA!#REF!&lt;&gt;"J",ASISTENCIA!#REF!&lt;&gt;"F"),SUMIF($F$13:$J$13,BV$13,$F29:$J29),"")</f>
        <v>#REF!</v>
      </c>
      <c r="BW29" s="103" t="e">
        <f>IF(AND(LEN($D29)&gt;0,SUMIF($F$13:$J$13,BW$13,$F29:$J29)&gt;0,ASISTENCIA!#REF!&lt;&gt;"X",ASISTENCIA!#REF!&lt;&gt;"L",ASISTENCIA!#REF!&lt;&gt;"J",ASISTENCIA!#REF!&lt;&gt;"F"),SUMIF($F$13:$J$13,BW$13,$F29:$J29),"")</f>
        <v>#REF!</v>
      </c>
      <c r="BX29" s="103" t="e">
        <f>IF(AND(LEN($D29)&gt;0,SUMIF($F$13:$J$13,BX$13,$F29:$J29)&gt;0,ASISTENCIA!#REF!&lt;&gt;"X",ASISTENCIA!#REF!&lt;&gt;"L",ASISTENCIA!#REF!&lt;&gt;"J",ASISTENCIA!#REF!&lt;&gt;"F"),SUMIF($F$13:$J$13,BX$13,$F29:$J29),"")</f>
        <v>#REF!</v>
      </c>
      <c r="BY29" s="103" t="e">
        <f>IF(AND(LEN($D29)&gt;0,SUMIF($F$13:$J$13,BY$13,$F29:$J29)&gt;0,ASISTENCIA!#REF!&lt;&gt;"X",ASISTENCIA!#REF!&lt;&gt;"L",ASISTENCIA!#REF!&lt;&gt;"J",ASISTENCIA!#REF!&lt;&gt;"F"),SUMIF($F$13:$J$13,BY$13,$F29:$J29),"")</f>
        <v>#REF!</v>
      </c>
      <c r="BZ29" s="103" t="e">
        <f>IF(AND(LEN($D29)&gt;0,SUMIF($F$13:$J$13,BZ$13,$F29:$J29)&gt;0,ASISTENCIA!#REF!&lt;&gt;"X",ASISTENCIA!#REF!&lt;&gt;"L",ASISTENCIA!#REF!&lt;&gt;"J",ASISTENCIA!#REF!&lt;&gt;"F"),SUMIF($F$13:$J$13,BZ$13,$F29:$J29),"")</f>
        <v>#REF!</v>
      </c>
      <c r="CA29" s="103" t="e">
        <f>IF(AND(LEN($D29)&gt;0,SUMIF($F$13:$J$13,CA$13,$F29:$J29)&gt;0,ASISTENCIA!#REF!&lt;&gt;"X",ASISTENCIA!#REF!&lt;&gt;"L",ASISTENCIA!#REF!&lt;&gt;"J",ASISTENCIA!#REF!&lt;&gt;"F"),SUMIF($F$13:$J$13,CA$13,$F29:$J29),"")</f>
        <v>#REF!</v>
      </c>
      <c r="CB29" s="103" t="e">
        <f>IF(AND(LEN($D29)&gt;0,SUMIF($F$13:$J$13,CB$13,$F29:$J29)&gt;0,ASISTENCIA!#REF!&lt;&gt;"X",ASISTENCIA!#REF!&lt;&gt;"L",ASISTENCIA!#REF!&lt;&gt;"J",ASISTENCIA!#REF!&lt;&gt;"F"),SUMIF($F$13:$J$13,CB$13,$F29:$J29),"")</f>
        <v>#REF!</v>
      </c>
      <c r="CC29" s="108" t="e">
        <f t="shared" si="4"/>
        <v>#REF!</v>
      </c>
      <c r="CD29" s="107"/>
    </row>
    <row r="30" spans="1:82" s="7" customFormat="1" ht="15" x14ac:dyDescent="0.25">
      <c r="A30" s="18" t="e">
        <f t="shared" si="5"/>
        <v>#REF!</v>
      </c>
      <c r="B30" s="14" t="e">
        <f>IF(LEN(C30)&gt;0,VLOOKUP($O$4,DATA!$A$1:$S$1,2,FALSE),"")</f>
        <v>#REF!</v>
      </c>
      <c r="C30" s="15" t="e">
        <f t="shared" si="2"/>
        <v>#REF!</v>
      </c>
      <c r="D30" s="21" t="e">
        <f>IF(LEN(ASISTENCIA!#REF!)&gt;0,ASISTENCIA!#REF!,"")</f>
        <v>#REF!</v>
      </c>
      <c r="E30" s="110" t="e">
        <f>IF(LEN(D30)&gt;0,ASISTENCIA!#REF!,"")</f>
        <v>#REF!</v>
      </c>
      <c r="F30" s="26"/>
      <c r="G30" s="26"/>
      <c r="H30" s="26"/>
      <c r="I30" s="26"/>
      <c r="J30" s="26"/>
      <c r="K30" s="103" t="str">
        <f t="shared" si="0"/>
        <v/>
      </c>
      <c r="L30" s="6"/>
      <c r="M30" s="5"/>
      <c r="N30" s="103" t="e">
        <f t="shared" si="6"/>
        <v>#REF!</v>
      </c>
      <c r="O30" s="28" t="e">
        <f>IF(AND(LEN($D30)&gt;0,SUMIF($F$13:$J$13,O$13,$F30:$J30)&gt;0,ASISTENCIA!#REF!&lt;&gt;"X",ASISTENCIA!#REF!&lt;&gt;"L",ASISTENCIA!#REF!&lt;&gt;"J",ASISTENCIA!#REF!&lt;&gt;"V",ASISTENCIA!#REF!&lt;&gt;"F",ASISTENCIA!#REF!&lt;&gt;""),SUMIF($F$13:$J$13,O$13,$F30:$J30),"")</f>
        <v>#REF!</v>
      </c>
      <c r="P30" s="28" t="e">
        <f>IF(AND(LEN($D30)&gt;0,SUMIF($F$13:$J$13,P$13,$F30:$J30)&gt;0,ASISTENCIA!#REF!&lt;&gt;"X",ASISTENCIA!#REF!&lt;&gt;"L",ASISTENCIA!#REF!&lt;&gt;"J",ASISTENCIA!#REF!&lt;&gt;"V",ASISTENCIA!#REF!&lt;&gt;"F",ASISTENCIA!#REF!&lt;&gt;""),SUMIF($F$13:$J$13,P$13,$F30:$J30),"")</f>
        <v>#REF!</v>
      </c>
      <c r="Q30" s="28" t="e">
        <f>IF(AND(LEN($D30)&gt;0,SUMIF($F$13:$J$13,Q$13,$F30:$J30)&gt;0,ASISTENCIA!#REF!&lt;&gt;"X",ASISTENCIA!#REF!&lt;&gt;"L",ASISTENCIA!#REF!&lt;&gt;"J",ASISTENCIA!#REF!&lt;&gt;"V",ASISTENCIA!#REF!&lt;&gt;"F",ASISTENCIA!#REF!&lt;&gt;""),SUMIF($F$13:$J$13,Q$13,$F30:$J30),"")</f>
        <v>#REF!</v>
      </c>
      <c r="R30" s="28" t="e">
        <f>IF(AND(LEN($D30)&gt;0,SUMIF($F$13:$J$13,R$13,$F30:$J30)&gt;0,ASISTENCIA!#REF!&lt;&gt;"X",ASISTENCIA!#REF!&lt;&gt;"L",ASISTENCIA!#REF!&lt;&gt;"J",ASISTENCIA!#REF!&lt;&gt;"V",ASISTENCIA!#REF!&lt;&gt;"F",ASISTENCIA!#REF!&lt;&gt;""),SUMIF($F$13:$J$13,R$13,$F30:$J30),"")</f>
        <v>#REF!</v>
      </c>
      <c r="S30" s="28" t="e">
        <f>IF(AND(LEN($D30)&gt;0,SUMIF($F$13:$J$13,S$13,$F30:$J30)&gt;0,ASISTENCIA!#REF!&lt;&gt;"X",ASISTENCIA!#REF!&lt;&gt;"L",ASISTENCIA!#REF!&lt;&gt;"J",ASISTENCIA!#REF!&lt;&gt;"V",ASISTENCIA!#REF!&lt;&gt;"F",ASISTENCIA!#REF!&lt;&gt;""),SUMIF($F$13:$J$13,S$13,$F30:$J30),"")</f>
        <v>#REF!</v>
      </c>
      <c r="T30" s="28" t="e">
        <f>IF(AND(LEN($D30)&gt;0,SUMIF($F$13:$J$13,T$13,$F30:$J30)&gt;0,ASISTENCIA!#REF!&lt;&gt;"X",ASISTENCIA!#REF!&lt;&gt;"L",ASISTENCIA!#REF!&lt;&gt;"J",ASISTENCIA!#REF!&lt;&gt;"V",ASISTENCIA!#REF!&lt;&gt;"F",ASISTENCIA!#REF!&lt;&gt;""),SUMIF($F$13:$J$13,T$13,$F30:$J30),"")</f>
        <v>#REF!</v>
      </c>
      <c r="U30" s="28" t="e">
        <f>IF(AND(LEN($D30)&gt;0,SUMIF($F$13:$J$13,U$13,$F30:$J30)&gt;0,ASISTENCIA!#REF!&lt;&gt;"X",ASISTENCIA!#REF!&lt;&gt;"L",ASISTENCIA!#REF!&lt;&gt;"J",ASISTENCIA!#REF!&lt;&gt;"V",ASISTENCIA!#REF!&lt;&gt;"F",ASISTENCIA!#REF!&lt;&gt;""),SUMIF($F$13:$J$13,U$13,$F30:$J30),"")</f>
        <v>#REF!</v>
      </c>
      <c r="V30" s="28" t="e">
        <f>IF(AND(LEN($D30)&gt;0,SUMIF($F$13:$J$13,V$13,$F30:$J30)&gt;0,ASISTENCIA!#REF!&lt;&gt;"X",ASISTENCIA!#REF!&lt;&gt;"L",ASISTENCIA!#REF!&lt;&gt;"J",ASISTENCIA!#REF!&lt;&gt;"V",ASISTENCIA!#REF!&lt;&gt;"F",ASISTENCIA!#REF!&lt;&gt;""),SUMIF($F$13:$J$13,V$13,$F30:$J30),"")</f>
        <v>#REF!</v>
      </c>
      <c r="W30" s="28" t="e">
        <f>IF(AND(LEN($D30)&gt;0,SUMIF($F$13:$J$13,W$13,$F30:$J30)&gt;0,ASISTENCIA!#REF!&lt;&gt;"X",ASISTENCIA!#REF!&lt;&gt;"L",ASISTENCIA!#REF!&lt;&gt;"J",ASISTENCIA!#REF!&lt;&gt;"V",ASISTENCIA!#REF!&lt;&gt;"F",ASISTENCIA!#REF!&lt;&gt;""),SUMIF($F$13:$J$13,W$13,$F30:$J30),"")</f>
        <v>#REF!</v>
      </c>
      <c r="X30" s="28" t="e">
        <f>IF(AND(LEN($D30)&gt;0,SUMIF($F$13:$J$13,X$13,$F30:$J30)&gt;0,ASISTENCIA!#REF!&lt;&gt;"X",ASISTENCIA!#REF!&lt;&gt;"L",ASISTENCIA!#REF!&lt;&gt;"J",ASISTENCIA!#REF!&lt;&gt;"V",ASISTENCIA!#REF!&lt;&gt;"F",ASISTENCIA!#REF!&lt;&gt;""),SUMIF($F$13:$J$13,X$13,$F30:$J30),"")</f>
        <v>#REF!</v>
      </c>
      <c r="Y30" s="28" t="e">
        <f>IF(AND(LEN($D30)&gt;0,SUMIF($F$13:$J$13,Y$13,$F30:$J30)&gt;0,ASISTENCIA!#REF!&lt;&gt;"X",ASISTENCIA!#REF!&lt;&gt;"L",ASISTENCIA!#REF!&lt;&gt;"J",ASISTENCIA!#REF!&lt;&gt;"V",ASISTENCIA!#REF!&lt;&gt;"F",ASISTENCIA!#REF!&lt;&gt;""),SUMIF($F$13:$J$13,Y$13,$F30:$J30),"")</f>
        <v>#REF!</v>
      </c>
      <c r="Z30" s="28" t="e">
        <f>IF(AND(LEN($D30)&gt;0,SUMIF($F$13:$J$13,Z$13,$F30:$J30)&gt;0,ASISTENCIA!#REF!&lt;&gt;"X",ASISTENCIA!#REF!&lt;&gt;"L",ASISTENCIA!#REF!&lt;&gt;"J",ASISTENCIA!#REF!&lt;&gt;"V",ASISTENCIA!#REF!&lt;&gt;"F",ASISTENCIA!#REF!&lt;&gt;""),SUMIF($F$13:$J$13,Z$13,$F30:$J30),"")</f>
        <v>#REF!</v>
      </c>
      <c r="AA30" s="28" t="e">
        <f>IF(AND(LEN($D30)&gt;0,SUMIF($F$13:$J$13,AA$13,$F30:$J30)&gt;0,ASISTENCIA!#REF!&lt;&gt;"X",ASISTENCIA!#REF!&lt;&gt;"L",ASISTENCIA!#REF!&lt;&gt;"J",ASISTENCIA!#REF!&lt;&gt;"V",ASISTENCIA!#REF!&lt;&gt;"F",ASISTENCIA!#REF!&lt;&gt;""),SUMIF($F$13:$J$13,AA$13,$F30:$J30),"")</f>
        <v>#REF!</v>
      </c>
      <c r="AB30" s="28" t="e">
        <f>IF(AND(LEN($D30)&gt;0,SUMIF($F$13:$J$13,AB$13,$F30:$J30)&gt;0,ASISTENCIA!#REF!&lt;&gt;"X",ASISTENCIA!#REF!&lt;&gt;"L",ASISTENCIA!#REF!&lt;&gt;"J",ASISTENCIA!#REF!&lt;&gt;"V",ASISTENCIA!#REF!&lt;&gt;"F",ASISTENCIA!#REF!&lt;&gt;""),SUMIF($F$13:$J$13,AB$13,$F30:$J30),"")</f>
        <v>#REF!</v>
      </c>
      <c r="AC30" s="28" t="e">
        <f>IF(AND(LEN($D30)&gt;0,SUMIF($F$13:$J$13,AC$13,$F30:$J30)&gt;0,ASISTENCIA!#REF!&lt;&gt;"X",ASISTENCIA!#REF!&lt;&gt;"L",ASISTENCIA!#REF!&lt;&gt;"J",ASISTENCIA!#REF!&lt;&gt;"V",ASISTENCIA!#REF!&lt;&gt;"F",ASISTENCIA!#REF!&lt;&gt;""),SUMIF($F$13:$J$13,AC$13,$F30:$J30),"")</f>
        <v>#REF!</v>
      </c>
      <c r="AD30" s="28" t="e">
        <f>IF(AND(LEN($D30)&gt;0,SUMIF($F$13:$J$13,AD$13,$F30:$J30)&gt;0,ASISTENCIA!#REF!&lt;&gt;"X",ASISTENCIA!#REF!&lt;&gt;"L",ASISTENCIA!#REF!&lt;&gt;"J",ASISTENCIA!#REF!&lt;&gt;"V",ASISTENCIA!#REF!&lt;&gt;"F",ASISTENCIA!#REF!&lt;&gt;""),SUMIF($F$13:$J$13,AD$13,$F30:$J30),"")</f>
        <v>#REF!</v>
      </c>
      <c r="AE30" s="28" t="e">
        <f>IF(AND(LEN($D30)&gt;0,SUMIF($F$13:$J$13,AE$13,$F30:$J30)&gt;0,ASISTENCIA!#REF!&lt;&gt;"X",ASISTENCIA!#REF!&lt;&gt;"L",ASISTENCIA!#REF!&lt;&gt;"J",ASISTENCIA!#REF!&lt;&gt;"V",ASISTENCIA!#REF!&lt;&gt;"F",ASISTENCIA!#REF!&lt;&gt;""),SUMIF($F$13:$J$13,AE$13,$F30:$J30),"")</f>
        <v>#REF!</v>
      </c>
      <c r="AF30" s="28" t="e">
        <f>IF(AND(LEN($D30)&gt;0,SUMIF($F$13:$J$13,AF$13,$F30:$J30)&gt;0,ASISTENCIA!#REF!&lt;&gt;"X",ASISTENCIA!#REF!&lt;&gt;"L",ASISTENCIA!#REF!&lt;&gt;"J",ASISTENCIA!#REF!&lt;&gt;"V",ASISTENCIA!#REF!&lt;&gt;"F",ASISTENCIA!#REF!&lt;&gt;""),SUMIF($F$13:$J$13,AF$13,$F30:$J30),"")</f>
        <v>#REF!</v>
      </c>
      <c r="AG30" s="28" t="e">
        <f>IF(AND(LEN($D30)&gt;0,SUMIF($F$13:$J$13,AG$13,$F30:$J30)&gt;0,ASISTENCIA!#REF!&lt;&gt;"X",ASISTENCIA!#REF!&lt;&gt;"L",ASISTENCIA!#REF!&lt;&gt;"J",ASISTENCIA!#REF!&lt;&gt;"V",ASISTENCIA!#REF!&lt;&gt;"F",ASISTENCIA!#REF!&lt;&gt;""),SUMIF($F$13:$J$13,AG$13,$F30:$J30),"")</f>
        <v>#REF!</v>
      </c>
      <c r="AH30" s="28" t="e">
        <f>IF(AND(LEN($D30)&gt;0,SUMIF($F$13:$J$13,AH$13,$F30:$J30)&gt;0,ASISTENCIA!#REF!&lt;&gt;"X",ASISTENCIA!#REF!&lt;&gt;"L",ASISTENCIA!#REF!&lt;&gt;"J",ASISTENCIA!#REF!&lt;&gt;"V",ASISTENCIA!#REF!&lt;&gt;"F",ASISTENCIA!#REF!&lt;&gt;""),SUMIF($F$13:$J$13,AH$13,$F30:$J30),"")</f>
        <v>#REF!</v>
      </c>
      <c r="AI30" s="28" t="e">
        <f>IF(AND(LEN($D30)&gt;0,SUMIF($F$13:$J$13,AI$13,$F30:$J30)&gt;0,ASISTENCIA!#REF!&lt;&gt;"X",ASISTENCIA!#REF!&lt;&gt;"L",ASISTENCIA!#REF!&lt;&gt;"J",ASISTENCIA!#REF!&lt;&gt;"V",ASISTENCIA!#REF!&lt;&gt;"F",ASISTENCIA!#REF!&lt;&gt;""),SUMIF($F$13:$J$13,AI$13,$F30:$J30),"")</f>
        <v>#REF!</v>
      </c>
      <c r="AJ30" s="28" t="e">
        <f>IF(AND(LEN($D30)&gt;0,SUMIF($F$13:$J$13,AJ$13,$F30:$J30)&gt;0,ASISTENCIA!#REF!&lt;&gt;"X",ASISTENCIA!#REF!&lt;&gt;"L",ASISTENCIA!#REF!&lt;&gt;"J",ASISTENCIA!#REF!&lt;&gt;"V",ASISTENCIA!#REF!&lt;&gt;"F",ASISTENCIA!#REF!&lt;&gt;""),SUMIF($F$13:$J$13,AJ$13,$F30:$J30),"")</f>
        <v>#REF!</v>
      </c>
      <c r="AK30" s="28" t="e">
        <f>IF(AND(LEN($D30)&gt;0,SUMIF($F$13:$J$13,AK$13,$F30:$J30)&gt;0,ASISTENCIA!#REF!&lt;&gt;"X",ASISTENCIA!#REF!&lt;&gt;"L",ASISTENCIA!#REF!&lt;&gt;"J",ASISTENCIA!#REF!&lt;&gt;"V",ASISTENCIA!#REF!&lt;&gt;"F",ASISTENCIA!#REF!&lt;&gt;""),SUMIF($F$13:$J$13,AK$13,$F30:$J30),"")</f>
        <v>#REF!</v>
      </c>
      <c r="AL30" s="28" t="e">
        <f>IF(AND(LEN($D30)&gt;0,SUMIF($F$13:$J$13,AL$13,$F30:$J30)&gt;0,ASISTENCIA!#REF!&lt;&gt;"X",ASISTENCIA!#REF!&lt;&gt;"L",ASISTENCIA!#REF!&lt;&gt;"J",ASISTENCIA!#REF!&lt;&gt;"V",ASISTENCIA!#REF!&lt;&gt;"F",ASISTENCIA!#REF!&lt;&gt;""),SUMIF($F$13:$J$13,AL$13,$F30:$J30),"")</f>
        <v>#REF!</v>
      </c>
      <c r="AM30" s="28" t="e">
        <f>IF(AND(LEN($D30)&gt;0,SUMIF($F$13:$J$13,AM$13,$F30:$J30)&gt;0,ASISTENCIA!#REF!&lt;&gt;"X",ASISTENCIA!#REF!&lt;&gt;"L",ASISTENCIA!#REF!&lt;&gt;"J",ASISTENCIA!#REF!&lt;&gt;"V",ASISTENCIA!#REF!&lt;&gt;"F",ASISTENCIA!#REF!&lt;&gt;""),SUMIF($F$13:$J$13,AM$13,$F30:$J30),"")</f>
        <v>#REF!</v>
      </c>
      <c r="AN30" s="28" t="e">
        <f>IF(AND(LEN($D30)&gt;0,SUMIF($F$13:$J$13,AN$13,$F30:$J30)&gt;0,ASISTENCIA!#REF!&lt;&gt;"X",ASISTENCIA!#REF!&lt;&gt;"L",ASISTENCIA!#REF!&lt;&gt;"J",ASISTENCIA!#REF!&lt;&gt;"V",ASISTENCIA!#REF!&lt;&gt;"F",ASISTENCIA!#REF!&lt;&gt;""),SUMIF($F$13:$J$13,AN$13,$F30:$J30),"")</f>
        <v>#REF!</v>
      </c>
      <c r="AO30" s="28" t="e">
        <f>IF(AND(LEN($D30)&gt;0,SUMIF($F$13:$J$13,AO$13,$F30:$J30)&gt;0,ASISTENCIA!#REF!&lt;&gt;"X",ASISTENCIA!#REF!&lt;&gt;"L",ASISTENCIA!#REF!&lt;&gt;"J",ASISTENCIA!#REF!&lt;&gt;"V",ASISTENCIA!#REF!&lt;&gt;"F",ASISTENCIA!#REF!&lt;&gt;""),SUMIF($F$13:$J$13,AO$13,$F30:$J30),"")</f>
        <v>#REF!</v>
      </c>
      <c r="AP30" s="28" t="e">
        <f>IF(AND(LEN($D30)&gt;0,SUMIF($F$13:$J$13,AP$13,$F30:$J30)&gt;0,ASISTENCIA!#REF!&lt;&gt;"X",ASISTENCIA!#REF!&lt;&gt;"L",ASISTENCIA!#REF!&lt;&gt;"J",ASISTENCIA!#REF!&lt;&gt;"V",ASISTENCIA!#REF!&lt;&gt;"F",ASISTENCIA!#REF!&lt;&gt;""),SUMIF($F$13:$J$13,AP$13,$F30:$J30),"")</f>
        <v>#REF!</v>
      </c>
      <c r="AQ30" s="28" t="e">
        <f>IF(AND(LEN($D30)&gt;0,SUMIF($F$13:$J$13,AQ$13,$F30:$J30)&gt;0,ASISTENCIA!#REF!&lt;&gt;"X",ASISTENCIA!#REF!&lt;&gt;"L",ASISTENCIA!#REF!&lt;&gt;"J",ASISTENCIA!#REF!&lt;&gt;"V",ASISTENCIA!#REF!&lt;&gt;"F",ASISTENCIA!#REF!&lt;&gt;""),SUMIF($F$13:$J$13,AQ$13,$F30:$J30),"")</f>
        <v>#REF!</v>
      </c>
      <c r="AR30" s="28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28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08" t="e">
        <f t="shared" si="3"/>
        <v>#REF!</v>
      </c>
      <c r="AW30" s="107"/>
      <c r="AX30" s="103" t="e">
        <f>IF(AND(LEN($D30)&gt;0,SUMIF($F$13:$J$13,AX$13,$F30:$J30)&gt;0,ASISTENCIA!#REF!&lt;&gt;"X",ASISTENCIA!#REF!&lt;&gt;"L",ASISTENCIA!#REF!&lt;&gt;"J",ASISTENCIA!#REF!&lt;&gt;"F"),SUMIF($F$13:$J$13,AX$13,$F30:$J30),"")</f>
        <v>#REF!</v>
      </c>
      <c r="AY30" s="103" t="e">
        <f>IF(AND(LEN($D30)&gt;0,SUMIF($F$13:$J$13,AY$13,$F30:$J30)&gt;0,ASISTENCIA!#REF!&lt;&gt;"X",ASISTENCIA!#REF!&lt;&gt;"L",ASISTENCIA!#REF!&lt;&gt;"J",ASISTENCIA!#REF!&lt;&gt;"F"),SUMIF($F$13:$J$13,AY$13,$F30:$J30),"")</f>
        <v>#REF!</v>
      </c>
      <c r="AZ30" s="103" t="e">
        <f>IF(AND(LEN($D30)&gt;0,SUMIF($F$13:$J$13,AZ$13,$F30:$J30)&gt;0,ASISTENCIA!#REF!&lt;&gt;"X",ASISTENCIA!#REF!&lt;&gt;"L",ASISTENCIA!#REF!&lt;&gt;"J",ASISTENCIA!#REF!&lt;&gt;"F"),SUMIF($F$13:$J$13,AZ$13,$F30:$J30),"")</f>
        <v>#REF!</v>
      </c>
      <c r="BA30" s="103" t="e">
        <f>IF(AND(LEN($D30)&gt;0,SUMIF($F$13:$J$13,BA$13,$F30:$J30)&gt;0,ASISTENCIA!#REF!&lt;&gt;"X",ASISTENCIA!#REF!&lt;&gt;"L",ASISTENCIA!#REF!&lt;&gt;"J",ASISTENCIA!#REF!&lt;&gt;"F"),SUMIF($F$13:$J$13,BA$13,$F30:$J30),"")</f>
        <v>#REF!</v>
      </c>
      <c r="BB30" s="103" t="e">
        <f>IF(AND(LEN($D30)&gt;0,SUMIF($F$13:$J$13,BB$13,$F30:$J30)&gt;0,ASISTENCIA!#REF!&lt;&gt;"X",ASISTENCIA!#REF!&lt;&gt;"L",ASISTENCIA!#REF!&lt;&gt;"J",ASISTENCIA!#REF!&lt;&gt;"F"),SUMIF($F$13:$J$13,BB$13,$F30:$J30),"")</f>
        <v>#REF!</v>
      </c>
      <c r="BC30" s="103" t="e">
        <f>IF(AND(LEN($D30)&gt;0,SUMIF($F$13:$J$13,BC$13,$F30:$J30)&gt;0,ASISTENCIA!#REF!&lt;&gt;"X",ASISTENCIA!#REF!&lt;&gt;"L",ASISTENCIA!#REF!&lt;&gt;"J",ASISTENCIA!#REF!&lt;&gt;"F"),SUMIF($F$13:$J$13,BC$13,$F30:$J30),"")</f>
        <v>#REF!</v>
      </c>
      <c r="BD30" s="103" t="e">
        <f>IF(AND(LEN($D30)&gt;0,SUMIF($F$13:$J$13,BD$13,$F30:$J30)&gt;0,ASISTENCIA!#REF!&lt;&gt;"X",ASISTENCIA!#REF!&lt;&gt;"L",ASISTENCIA!#REF!&lt;&gt;"J",ASISTENCIA!#REF!&lt;&gt;"F"),SUMIF($F$13:$J$13,BD$13,$F30:$J30),"")</f>
        <v>#REF!</v>
      </c>
      <c r="BE30" s="103" t="e">
        <f>IF(AND(LEN($D30)&gt;0,SUMIF($F$13:$J$13,BE$13,$F30:$J30)&gt;0,ASISTENCIA!#REF!&lt;&gt;"X",ASISTENCIA!#REF!&lt;&gt;"L",ASISTENCIA!#REF!&lt;&gt;"J",ASISTENCIA!#REF!&lt;&gt;"F"),SUMIF($F$13:$J$13,BE$13,$F30:$J30),"")</f>
        <v>#REF!</v>
      </c>
      <c r="BF30" s="103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03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03" t="e">
        <f>IF(AND(LEN($D30)&gt;0,SUMIF($F$13:$J$13,BH$13,$F30:$J30)&gt;0,ASISTENCIA!#REF!&lt;&gt;"X",ASISTENCIA!#REF!&lt;&gt;"L",ASISTENCIA!#REF!&lt;&gt;"J",ASISTENCIA!#REF!&lt;&gt;"F"),SUMIF($F$13:$J$13,BH$13,$F30:$J30),"")</f>
        <v>#REF!</v>
      </c>
      <c r="BI30" s="103" t="e">
        <f>IF(AND(LEN($D30)&gt;0,SUMIF($F$13:$J$13,BI$13,$F30:$J30)&gt;0,ASISTENCIA!#REF!&lt;&gt;"X",ASISTENCIA!#REF!&lt;&gt;"L",ASISTENCIA!#REF!&lt;&gt;"J",ASISTENCIA!#REF!&lt;&gt;"F"),SUMIF($F$13:$J$13,BI$13,$F30:$J30),"")</f>
        <v>#REF!</v>
      </c>
      <c r="BJ30" s="103" t="e">
        <f>IF(AND(LEN($D30)&gt;0,SUMIF($F$13:$J$13,BJ$13,$F30:$J30)&gt;0,ASISTENCIA!#REF!&lt;&gt;"X",ASISTENCIA!#REF!&lt;&gt;"L",ASISTENCIA!#REF!&lt;&gt;"J",ASISTENCIA!#REF!&lt;&gt;"F"),SUMIF($F$13:$J$13,BJ$13,$F30:$J30),"")</f>
        <v>#REF!</v>
      </c>
      <c r="BK30" s="103" t="e">
        <f>IF(AND(LEN($D30)&gt;0,SUMIF($F$13:$J$13,BK$13,$F30:$J30)&gt;0,ASISTENCIA!#REF!&lt;&gt;"X",ASISTENCIA!#REF!&lt;&gt;"L",ASISTENCIA!#REF!&lt;&gt;"J",ASISTENCIA!#REF!&lt;&gt;"F"),SUMIF($F$13:$J$13,BK$13,$F30:$J30),"")</f>
        <v>#REF!</v>
      </c>
      <c r="BL30" s="103" t="e">
        <f>IF(AND(LEN($D30)&gt;0,SUMIF($F$13:$J$13,BL$13,$F30:$J30)&gt;0,ASISTENCIA!#REF!&lt;&gt;"X",ASISTENCIA!#REF!&lt;&gt;"L",ASISTENCIA!#REF!&lt;&gt;"J",ASISTENCIA!#REF!&lt;&gt;"F"),SUMIF($F$13:$J$13,BL$13,$F30:$J30),"")</f>
        <v>#REF!</v>
      </c>
      <c r="BM30" s="103" t="e">
        <f>IF(AND(LEN($D30)&gt;0,SUMIF($F$13:$J$13,BM$13,$F30:$J30)&gt;0,ASISTENCIA!#REF!&lt;&gt;"X",ASISTENCIA!#REF!&lt;&gt;"L",ASISTENCIA!#REF!&lt;&gt;"J",ASISTENCIA!#REF!&lt;&gt;"F"),SUMIF($F$13:$J$13,BM$13,$F30:$J30),"")</f>
        <v>#REF!</v>
      </c>
      <c r="BN30" s="103" t="e">
        <f>IF(AND(LEN($D30)&gt;0,SUMIF($F$13:$J$13,BN$13,$F30:$J30)&gt;0,ASISTENCIA!#REF!&lt;&gt;"X",ASISTENCIA!#REF!&lt;&gt;"L",ASISTENCIA!#REF!&lt;&gt;"J",ASISTENCIA!#REF!&lt;&gt;"F"),SUMIF($F$13:$J$13,BN$13,$F30:$J30),"")</f>
        <v>#REF!</v>
      </c>
      <c r="BO30" s="103" t="e">
        <f>IF(AND(LEN($D30)&gt;0,SUMIF($F$13:$J$13,BO$13,$F30:$J30)&gt;0,ASISTENCIA!#REF!&lt;&gt;"X",ASISTENCIA!#REF!&lt;&gt;"L",ASISTENCIA!#REF!&lt;&gt;"J",ASISTENCIA!#REF!&lt;&gt;"F"),SUMIF($F$13:$J$13,BO$13,$F30:$J30),"")</f>
        <v>#REF!</v>
      </c>
      <c r="BP30" s="103" t="e">
        <f>IF(AND(LEN($D30)&gt;0,SUMIF($F$13:$J$13,BP$13,$F30:$J30)&gt;0,ASISTENCIA!#REF!&lt;&gt;"X",ASISTENCIA!#REF!&lt;&gt;"L",ASISTENCIA!#REF!&lt;&gt;"J",ASISTENCIA!#REF!&lt;&gt;"F"),SUMIF($F$13:$J$13,BP$13,$F30:$J30),"")</f>
        <v>#REF!</v>
      </c>
      <c r="BQ30" s="103" t="e">
        <f>IF(AND(LEN($D30)&gt;0,SUMIF($F$13:$J$13,BQ$13,$F30:$J30)&gt;0,ASISTENCIA!#REF!&lt;&gt;"X",ASISTENCIA!#REF!&lt;&gt;"L",ASISTENCIA!#REF!&lt;&gt;"J",ASISTENCIA!#REF!&lt;&gt;"F"),SUMIF($F$13:$J$13,BQ$13,$F30:$J30),"")</f>
        <v>#REF!</v>
      </c>
      <c r="BR30" s="103" t="e">
        <f>IF(AND(LEN($D30)&gt;0,SUMIF($F$13:$J$13,BR$13,$F30:$J30)&gt;0,ASISTENCIA!#REF!&lt;&gt;"X",ASISTENCIA!#REF!&lt;&gt;"L",ASISTENCIA!#REF!&lt;&gt;"J",ASISTENCIA!#REF!&lt;&gt;"F"),SUMIF($F$13:$J$13,BR$13,$F30:$J30),"")</f>
        <v>#REF!</v>
      </c>
      <c r="BS30" s="103" t="e">
        <f>IF(AND(LEN($D30)&gt;0,SUMIF($F$13:$J$13,BS$13,$F30:$J30)&gt;0,ASISTENCIA!#REF!&lt;&gt;"X",ASISTENCIA!#REF!&lt;&gt;"L",ASISTENCIA!#REF!&lt;&gt;"J",ASISTENCIA!#REF!&lt;&gt;"F"),SUMIF($F$13:$J$13,BS$13,$F30:$J30),"")</f>
        <v>#REF!</v>
      </c>
      <c r="BT30" s="103" t="e">
        <f>IF(AND(LEN($D30)&gt;0,SUMIF($F$13:$J$13,BT$13,$F30:$J30)&gt;0,ASISTENCIA!#REF!&lt;&gt;"X",ASISTENCIA!#REF!&lt;&gt;"L",ASISTENCIA!#REF!&lt;&gt;"J",ASISTENCIA!#REF!&lt;&gt;"F"),SUMIF($F$13:$J$13,BT$13,$F30:$J30),"")</f>
        <v>#REF!</v>
      </c>
      <c r="BU30" s="103" t="e">
        <f>IF(AND(LEN($D30)&gt;0,SUMIF($F$13:$J$13,BU$13,$F30:$J30)&gt;0,ASISTENCIA!#REF!&lt;&gt;"X",ASISTENCIA!#REF!&lt;&gt;"L",ASISTENCIA!#REF!&lt;&gt;"J",ASISTENCIA!#REF!&lt;&gt;"F"),SUMIF($F$13:$J$13,BU$13,$F30:$J30),"")</f>
        <v>#REF!</v>
      </c>
      <c r="BV30" s="103" t="e">
        <f>IF(AND(LEN($D30)&gt;0,SUMIF($F$13:$J$13,BV$13,$F30:$J30)&gt;0,ASISTENCIA!#REF!&lt;&gt;"X",ASISTENCIA!#REF!&lt;&gt;"L",ASISTENCIA!#REF!&lt;&gt;"J",ASISTENCIA!#REF!&lt;&gt;"F"),SUMIF($F$13:$J$13,BV$13,$F30:$J30),"")</f>
        <v>#REF!</v>
      </c>
      <c r="BW30" s="103" t="e">
        <f>IF(AND(LEN($D30)&gt;0,SUMIF($F$13:$J$13,BW$13,$F30:$J30)&gt;0,ASISTENCIA!#REF!&lt;&gt;"X",ASISTENCIA!#REF!&lt;&gt;"L",ASISTENCIA!#REF!&lt;&gt;"J",ASISTENCIA!#REF!&lt;&gt;"F"),SUMIF($F$13:$J$13,BW$13,$F30:$J30),"")</f>
        <v>#REF!</v>
      </c>
      <c r="BX30" s="103" t="e">
        <f>IF(AND(LEN($D30)&gt;0,SUMIF($F$13:$J$13,BX$13,$F30:$J30)&gt;0,ASISTENCIA!#REF!&lt;&gt;"X",ASISTENCIA!#REF!&lt;&gt;"L",ASISTENCIA!#REF!&lt;&gt;"J",ASISTENCIA!#REF!&lt;&gt;"F"),SUMIF($F$13:$J$13,BX$13,$F30:$J30),"")</f>
        <v>#REF!</v>
      </c>
      <c r="BY30" s="103" t="e">
        <f>IF(AND(LEN($D30)&gt;0,SUMIF($F$13:$J$13,BY$13,$F30:$J30)&gt;0,ASISTENCIA!#REF!&lt;&gt;"X",ASISTENCIA!#REF!&lt;&gt;"L",ASISTENCIA!#REF!&lt;&gt;"J",ASISTENCIA!#REF!&lt;&gt;"F"),SUMIF($F$13:$J$13,BY$13,$F30:$J30),"")</f>
        <v>#REF!</v>
      </c>
      <c r="BZ30" s="103" t="e">
        <f>IF(AND(LEN($D30)&gt;0,SUMIF($F$13:$J$13,BZ$13,$F30:$J30)&gt;0,ASISTENCIA!#REF!&lt;&gt;"X",ASISTENCIA!#REF!&lt;&gt;"L",ASISTENCIA!#REF!&lt;&gt;"J",ASISTENCIA!#REF!&lt;&gt;"F"),SUMIF($F$13:$J$13,BZ$13,$F30:$J30),"")</f>
        <v>#REF!</v>
      </c>
      <c r="CA30" s="103" t="e">
        <f>IF(AND(LEN($D30)&gt;0,SUMIF($F$13:$J$13,CA$13,$F30:$J30)&gt;0,ASISTENCIA!#REF!&lt;&gt;"X",ASISTENCIA!#REF!&lt;&gt;"L",ASISTENCIA!#REF!&lt;&gt;"J",ASISTENCIA!#REF!&lt;&gt;"F"),SUMIF($F$13:$J$13,CA$13,$F30:$J30),"")</f>
        <v>#REF!</v>
      </c>
      <c r="CB30" s="103" t="e">
        <f>IF(AND(LEN($D30)&gt;0,SUMIF($F$13:$J$13,CB$13,$F30:$J30)&gt;0,ASISTENCIA!#REF!&lt;&gt;"X",ASISTENCIA!#REF!&lt;&gt;"L",ASISTENCIA!#REF!&lt;&gt;"J",ASISTENCIA!#REF!&lt;&gt;"F"),SUMIF($F$13:$J$13,CB$13,$F30:$J30),"")</f>
        <v>#REF!</v>
      </c>
      <c r="CC30" s="108" t="e">
        <f t="shared" si="4"/>
        <v>#REF!</v>
      </c>
      <c r="CD30" s="107"/>
    </row>
    <row r="31" spans="1:82" s="7" customFormat="1" ht="15" x14ac:dyDescent="0.25">
      <c r="A31" s="18" t="e">
        <f t="shared" si="5"/>
        <v>#REF!</v>
      </c>
      <c r="B31" s="14" t="e">
        <f>IF(LEN(C31)&gt;0,VLOOKUP($O$4,DATA!$A$1:$S$1,2,FALSE),"")</f>
        <v>#REF!</v>
      </c>
      <c r="C31" s="15" t="e">
        <f t="shared" si="2"/>
        <v>#REF!</v>
      </c>
      <c r="D31" s="21" t="e">
        <f>IF(LEN(ASISTENCIA!#REF!)&gt;0,ASISTENCIA!#REF!,"")</f>
        <v>#REF!</v>
      </c>
      <c r="E31" s="110" t="e">
        <f>IF(LEN(D31)&gt;0,ASISTENCIA!#REF!,"")</f>
        <v>#REF!</v>
      </c>
      <c r="F31" s="26"/>
      <c r="G31" s="26"/>
      <c r="H31" s="26"/>
      <c r="I31" s="26"/>
      <c r="J31" s="26"/>
      <c r="K31" s="103" t="str">
        <f t="shared" si="0"/>
        <v/>
      </c>
      <c r="L31" s="6"/>
      <c r="M31" s="5"/>
      <c r="N31" s="103" t="e">
        <f t="shared" si="6"/>
        <v>#REF!</v>
      </c>
      <c r="O31" s="28" t="e">
        <f>IF(AND(LEN($D31)&gt;0,SUMIF($F$13:$J$13,O$13,$F31:$J31)&gt;0,ASISTENCIA!#REF!&lt;&gt;"X",ASISTENCIA!#REF!&lt;&gt;"L",ASISTENCIA!#REF!&lt;&gt;"J",ASISTENCIA!#REF!&lt;&gt;"V",ASISTENCIA!#REF!&lt;&gt;"F",ASISTENCIA!#REF!&lt;&gt;""),SUMIF($F$13:$J$13,O$13,$F31:$J31),"")</f>
        <v>#REF!</v>
      </c>
      <c r="P31" s="28" t="e">
        <f>IF(AND(LEN($D31)&gt;0,SUMIF($F$13:$J$13,P$13,$F31:$J31)&gt;0,ASISTENCIA!#REF!&lt;&gt;"X",ASISTENCIA!#REF!&lt;&gt;"L",ASISTENCIA!#REF!&lt;&gt;"J",ASISTENCIA!#REF!&lt;&gt;"V",ASISTENCIA!#REF!&lt;&gt;"F",ASISTENCIA!#REF!&lt;&gt;""),SUMIF($F$13:$J$13,P$13,$F31:$J31),"")</f>
        <v>#REF!</v>
      </c>
      <c r="Q31" s="28" t="e">
        <f>IF(AND(LEN($D31)&gt;0,SUMIF($F$13:$J$13,Q$13,$F31:$J31)&gt;0,ASISTENCIA!#REF!&lt;&gt;"X",ASISTENCIA!#REF!&lt;&gt;"L",ASISTENCIA!#REF!&lt;&gt;"J",ASISTENCIA!#REF!&lt;&gt;"V",ASISTENCIA!#REF!&lt;&gt;"F",ASISTENCIA!#REF!&lt;&gt;""),SUMIF($F$13:$J$13,Q$13,$F31:$J31),"")</f>
        <v>#REF!</v>
      </c>
      <c r="R31" s="28" t="e">
        <f>IF(AND(LEN($D31)&gt;0,SUMIF($F$13:$J$13,R$13,$F31:$J31)&gt;0,ASISTENCIA!#REF!&lt;&gt;"X",ASISTENCIA!#REF!&lt;&gt;"L",ASISTENCIA!#REF!&lt;&gt;"J",ASISTENCIA!#REF!&lt;&gt;"V",ASISTENCIA!#REF!&lt;&gt;"F",ASISTENCIA!#REF!&lt;&gt;""),SUMIF($F$13:$J$13,R$13,$F31:$J31),"")</f>
        <v>#REF!</v>
      </c>
      <c r="S31" s="28" t="e">
        <f>IF(AND(LEN($D31)&gt;0,SUMIF($F$13:$J$13,S$13,$F31:$J31)&gt;0,ASISTENCIA!#REF!&lt;&gt;"X",ASISTENCIA!#REF!&lt;&gt;"L",ASISTENCIA!#REF!&lt;&gt;"J",ASISTENCIA!#REF!&lt;&gt;"V",ASISTENCIA!#REF!&lt;&gt;"F",ASISTENCIA!#REF!&lt;&gt;""),SUMIF($F$13:$J$13,S$13,$F31:$J31),"")</f>
        <v>#REF!</v>
      </c>
      <c r="T31" s="28" t="e">
        <f>IF(AND(LEN($D31)&gt;0,SUMIF($F$13:$J$13,T$13,$F31:$J31)&gt;0,ASISTENCIA!#REF!&lt;&gt;"X",ASISTENCIA!#REF!&lt;&gt;"L",ASISTENCIA!#REF!&lt;&gt;"J",ASISTENCIA!#REF!&lt;&gt;"V",ASISTENCIA!#REF!&lt;&gt;"F",ASISTENCIA!#REF!&lt;&gt;""),SUMIF($F$13:$J$13,T$13,$F31:$J31),"")</f>
        <v>#REF!</v>
      </c>
      <c r="U31" s="28" t="e">
        <f>IF(AND(LEN($D31)&gt;0,SUMIF($F$13:$J$13,U$13,$F31:$J31)&gt;0,ASISTENCIA!#REF!&lt;&gt;"X",ASISTENCIA!#REF!&lt;&gt;"L",ASISTENCIA!#REF!&lt;&gt;"J",ASISTENCIA!#REF!&lt;&gt;"V",ASISTENCIA!#REF!&lt;&gt;"F",ASISTENCIA!#REF!&lt;&gt;""),SUMIF($F$13:$J$13,U$13,$F31:$J31),"")</f>
        <v>#REF!</v>
      </c>
      <c r="V31" s="28" t="e">
        <f>IF(AND(LEN($D31)&gt;0,SUMIF($F$13:$J$13,V$13,$F31:$J31)&gt;0,ASISTENCIA!#REF!&lt;&gt;"X",ASISTENCIA!#REF!&lt;&gt;"L",ASISTENCIA!#REF!&lt;&gt;"J",ASISTENCIA!#REF!&lt;&gt;"V",ASISTENCIA!#REF!&lt;&gt;"F",ASISTENCIA!#REF!&lt;&gt;""),SUMIF($F$13:$J$13,V$13,$F31:$J31),"")</f>
        <v>#REF!</v>
      </c>
      <c r="W31" s="28" t="e">
        <f>IF(AND(LEN($D31)&gt;0,SUMIF($F$13:$J$13,W$13,$F31:$J31)&gt;0,ASISTENCIA!#REF!&lt;&gt;"X",ASISTENCIA!#REF!&lt;&gt;"L",ASISTENCIA!#REF!&lt;&gt;"J",ASISTENCIA!#REF!&lt;&gt;"V",ASISTENCIA!#REF!&lt;&gt;"F",ASISTENCIA!#REF!&lt;&gt;""),SUMIF($F$13:$J$13,W$13,$F31:$J31),"")</f>
        <v>#REF!</v>
      </c>
      <c r="X31" s="28" t="e">
        <f>IF(AND(LEN($D31)&gt;0,SUMIF($F$13:$J$13,X$13,$F31:$J31)&gt;0,ASISTENCIA!#REF!&lt;&gt;"X",ASISTENCIA!#REF!&lt;&gt;"L",ASISTENCIA!#REF!&lt;&gt;"J",ASISTENCIA!#REF!&lt;&gt;"V",ASISTENCIA!#REF!&lt;&gt;"F",ASISTENCIA!#REF!&lt;&gt;""),SUMIF($F$13:$J$13,X$13,$F31:$J31),"")</f>
        <v>#REF!</v>
      </c>
      <c r="Y31" s="28" t="e">
        <f>IF(AND(LEN($D31)&gt;0,SUMIF($F$13:$J$13,Y$13,$F31:$J31)&gt;0,ASISTENCIA!#REF!&lt;&gt;"X",ASISTENCIA!#REF!&lt;&gt;"L",ASISTENCIA!#REF!&lt;&gt;"J",ASISTENCIA!#REF!&lt;&gt;"V",ASISTENCIA!#REF!&lt;&gt;"F",ASISTENCIA!#REF!&lt;&gt;""),SUMIF($F$13:$J$13,Y$13,$F31:$J31),"")</f>
        <v>#REF!</v>
      </c>
      <c r="Z31" s="28" t="e">
        <f>IF(AND(LEN($D31)&gt;0,SUMIF($F$13:$J$13,Z$13,$F31:$J31)&gt;0,ASISTENCIA!#REF!&lt;&gt;"X",ASISTENCIA!#REF!&lt;&gt;"L",ASISTENCIA!#REF!&lt;&gt;"J",ASISTENCIA!#REF!&lt;&gt;"V",ASISTENCIA!#REF!&lt;&gt;"F",ASISTENCIA!#REF!&lt;&gt;""),SUMIF($F$13:$J$13,Z$13,$F31:$J31),"")</f>
        <v>#REF!</v>
      </c>
      <c r="AA31" s="28" t="e">
        <f>IF(AND(LEN($D31)&gt;0,SUMIF($F$13:$J$13,AA$13,$F31:$J31)&gt;0,ASISTENCIA!#REF!&lt;&gt;"X",ASISTENCIA!#REF!&lt;&gt;"L",ASISTENCIA!#REF!&lt;&gt;"J",ASISTENCIA!#REF!&lt;&gt;"V",ASISTENCIA!#REF!&lt;&gt;"F",ASISTENCIA!#REF!&lt;&gt;""),SUMIF($F$13:$J$13,AA$13,$F31:$J31),"")</f>
        <v>#REF!</v>
      </c>
      <c r="AB31" s="28" t="e">
        <f>IF(AND(LEN($D31)&gt;0,SUMIF($F$13:$J$13,AB$13,$F31:$J31)&gt;0,ASISTENCIA!#REF!&lt;&gt;"X",ASISTENCIA!#REF!&lt;&gt;"L",ASISTENCIA!#REF!&lt;&gt;"J",ASISTENCIA!#REF!&lt;&gt;"V",ASISTENCIA!#REF!&lt;&gt;"F",ASISTENCIA!#REF!&lt;&gt;""),SUMIF($F$13:$J$13,AB$13,$F31:$J31),"")</f>
        <v>#REF!</v>
      </c>
      <c r="AC31" s="28" t="e">
        <f>IF(AND(LEN($D31)&gt;0,SUMIF($F$13:$J$13,AC$13,$F31:$J31)&gt;0,ASISTENCIA!#REF!&lt;&gt;"X",ASISTENCIA!#REF!&lt;&gt;"L",ASISTENCIA!#REF!&lt;&gt;"J",ASISTENCIA!#REF!&lt;&gt;"V",ASISTENCIA!#REF!&lt;&gt;"F",ASISTENCIA!#REF!&lt;&gt;""),SUMIF($F$13:$J$13,AC$13,$F31:$J31),"")</f>
        <v>#REF!</v>
      </c>
      <c r="AD31" s="28" t="e">
        <f>IF(AND(LEN($D31)&gt;0,SUMIF($F$13:$J$13,AD$13,$F31:$J31)&gt;0,ASISTENCIA!#REF!&lt;&gt;"X",ASISTENCIA!#REF!&lt;&gt;"L",ASISTENCIA!#REF!&lt;&gt;"J",ASISTENCIA!#REF!&lt;&gt;"V",ASISTENCIA!#REF!&lt;&gt;"F",ASISTENCIA!#REF!&lt;&gt;""),SUMIF($F$13:$J$13,AD$13,$F31:$J31),"")</f>
        <v>#REF!</v>
      </c>
      <c r="AE31" s="28" t="e">
        <f>IF(AND(LEN($D31)&gt;0,SUMIF($F$13:$J$13,AE$13,$F31:$J31)&gt;0,ASISTENCIA!#REF!&lt;&gt;"X",ASISTENCIA!#REF!&lt;&gt;"L",ASISTENCIA!#REF!&lt;&gt;"J",ASISTENCIA!#REF!&lt;&gt;"V",ASISTENCIA!#REF!&lt;&gt;"F",ASISTENCIA!#REF!&lt;&gt;""),SUMIF($F$13:$J$13,AE$13,$F31:$J31),"")</f>
        <v>#REF!</v>
      </c>
      <c r="AF31" s="28" t="e">
        <f>IF(AND(LEN($D31)&gt;0,SUMIF($F$13:$J$13,AF$13,$F31:$J31)&gt;0,ASISTENCIA!#REF!&lt;&gt;"X",ASISTENCIA!#REF!&lt;&gt;"L",ASISTENCIA!#REF!&lt;&gt;"J",ASISTENCIA!#REF!&lt;&gt;"V",ASISTENCIA!#REF!&lt;&gt;"F",ASISTENCIA!#REF!&lt;&gt;""),SUMIF($F$13:$J$13,AF$13,$F31:$J31),"")</f>
        <v>#REF!</v>
      </c>
      <c r="AG31" s="28" t="e">
        <f>IF(AND(LEN($D31)&gt;0,SUMIF($F$13:$J$13,AG$13,$F31:$J31)&gt;0,ASISTENCIA!#REF!&lt;&gt;"X",ASISTENCIA!#REF!&lt;&gt;"L",ASISTENCIA!#REF!&lt;&gt;"J",ASISTENCIA!#REF!&lt;&gt;"V",ASISTENCIA!#REF!&lt;&gt;"F",ASISTENCIA!#REF!&lt;&gt;""),SUMIF($F$13:$J$13,AG$13,$F31:$J31),"")</f>
        <v>#REF!</v>
      </c>
      <c r="AH31" s="28" t="e">
        <f>IF(AND(LEN($D31)&gt;0,SUMIF($F$13:$J$13,AH$13,$F31:$J31)&gt;0,ASISTENCIA!#REF!&lt;&gt;"X",ASISTENCIA!#REF!&lt;&gt;"L",ASISTENCIA!#REF!&lt;&gt;"J",ASISTENCIA!#REF!&lt;&gt;"V",ASISTENCIA!#REF!&lt;&gt;"F",ASISTENCIA!#REF!&lt;&gt;""),SUMIF($F$13:$J$13,AH$13,$F31:$J31),"")</f>
        <v>#REF!</v>
      </c>
      <c r="AI31" s="28" t="e">
        <f>IF(AND(LEN($D31)&gt;0,SUMIF($F$13:$J$13,AI$13,$F31:$J31)&gt;0,ASISTENCIA!#REF!&lt;&gt;"X",ASISTENCIA!#REF!&lt;&gt;"L",ASISTENCIA!#REF!&lt;&gt;"J",ASISTENCIA!#REF!&lt;&gt;"V",ASISTENCIA!#REF!&lt;&gt;"F",ASISTENCIA!#REF!&lt;&gt;""),SUMIF($F$13:$J$13,AI$13,$F31:$J31),"")</f>
        <v>#REF!</v>
      </c>
      <c r="AJ31" s="28" t="e">
        <f>IF(AND(LEN($D31)&gt;0,SUMIF($F$13:$J$13,AJ$13,$F31:$J31)&gt;0,ASISTENCIA!#REF!&lt;&gt;"X",ASISTENCIA!#REF!&lt;&gt;"L",ASISTENCIA!#REF!&lt;&gt;"J",ASISTENCIA!#REF!&lt;&gt;"V",ASISTENCIA!#REF!&lt;&gt;"F",ASISTENCIA!#REF!&lt;&gt;""),SUMIF($F$13:$J$13,AJ$13,$F31:$J31),"")</f>
        <v>#REF!</v>
      </c>
      <c r="AK31" s="28" t="e">
        <f>IF(AND(LEN($D31)&gt;0,SUMIF($F$13:$J$13,AK$13,$F31:$J31)&gt;0,ASISTENCIA!#REF!&lt;&gt;"X",ASISTENCIA!#REF!&lt;&gt;"L",ASISTENCIA!#REF!&lt;&gt;"J",ASISTENCIA!#REF!&lt;&gt;"V",ASISTENCIA!#REF!&lt;&gt;"F",ASISTENCIA!#REF!&lt;&gt;""),SUMIF($F$13:$J$13,AK$13,$F31:$J31),"")</f>
        <v>#REF!</v>
      </c>
      <c r="AL31" s="28" t="e">
        <f>IF(AND(LEN($D31)&gt;0,SUMIF($F$13:$J$13,AL$13,$F31:$J31)&gt;0,ASISTENCIA!#REF!&lt;&gt;"X",ASISTENCIA!#REF!&lt;&gt;"L",ASISTENCIA!#REF!&lt;&gt;"J",ASISTENCIA!#REF!&lt;&gt;"V",ASISTENCIA!#REF!&lt;&gt;"F",ASISTENCIA!#REF!&lt;&gt;""),SUMIF($F$13:$J$13,AL$13,$F31:$J31),"")</f>
        <v>#REF!</v>
      </c>
      <c r="AM31" s="28" t="e">
        <f>IF(AND(LEN($D31)&gt;0,SUMIF($F$13:$J$13,AM$13,$F31:$J31)&gt;0,ASISTENCIA!#REF!&lt;&gt;"X",ASISTENCIA!#REF!&lt;&gt;"L",ASISTENCIA!#REF!&lt;&gt;"J",ASISTENCIA!#REF!&lt;&gt;"V",ASISTENCIA!#REF!&lt;&gt;"F",ASISTENCIA!#REF!&lt;&gt;""),SUMIF($F$13:$J$13,AM$13,$F31:$J31),"")</f>
        <v>#REF!</v>
      </c>
      <c r="AN31" s="28" t="e">
        <f>IF(AND(LEN($D31)&gt;0,SUMIF($F$13:$J$13,AN$13,$F31:$J31)&gt;0,ASISTENCIA!#REF!&lt;&gt;"X",ASISTENCIA!#REF!&lt;&gt;"L",ASISTENCIA!#REF!&lt;&gt;"J",ASISTENCIA!#REF!&lt;&gt;"V",ASISTENCIA!#REF!&lt;&gt;"F",ASISTENCIA!#REF!&lt;&gt;""),SUMIF($F$13:$J$13,AN$13,$F31:$J31),"")</f>
        <v>#REF!</v>
      </c>
      <c r="AO31" s="28" t="e">
        <f>IF(AND(LEN($D31)&gt;0,SUMIF($F$13:$J$13,AO$13,$F31:$J31)&gt;0,ASISTENCIA!#REF!&lt;&gt;"X",ASISTENCIA!#REF!&lt;&gt;"L",ASISTENCIA!#REF!&lt;&gt;"J",ASISTENCIA!#REF!&lt;&gt;"V",ASISTENCIA!#REF!&lt;&gt;"F",ASISTENCIA!#REF!&lt;&gt;""),SUMIF($F$13:$J$13,AO$13,$F31:$J31),"")</f>
        <v>#REF!</v>
      </c>
      <c r="AP31" s="28" t="e">
        <f>IF(AND(LEN($D31)&gt;0,SUMIF($F$13:$J$13,AP$13,$F31:$J31)&gt;0,ASISTENCIA!#REF!&lt;&gt;"X",ASISTENCIA!#REF!&lt;&gt;"L",ASISTENCIA!#REF!&lt;&gt;"J",ASISTENCIA!#REF!&lt;&gt;"V",ASISTENCIA!#REF!&lt;&gt;"F",ASISTENCIA!#REF!&lt;&gt;""),SUMIF($F$13:$J$13,AP$13,$F31:$J31),"")</f>
        <v>#REF!</v>
      </c>
      <c r="AQ31" s="28" t="e">
        <f>IF(AND(LEN($D31)&gt;0,SUMIF($F$13:$J$13,AQ$13,$F31:$J31)&gt;0,ASISTENCIA!#REF!&lt;&gt;"X",ASISTENCIA!#REF!&lt;&gt;"L",ASISTENCIA!#REF!&lt;&gt;"J",ASISTENCIA!#REF!&lt;&gt;"V",ASISTENCIA!#REF!&lt;&gt;"F",ASISTENCIA!#REF!&lt;&gt;""),SUMIF($F$13:$J$13,AQ$13,$F31:$J31),"")</f>
        <v>#REF!</v>
      </c>
      <c r="AR31" s="28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28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08" t="e">
        <f t="shared" si="3"/>
        <v>#REF!</v>
      </c>
      <c r="AW31" s="107"/>
      <c r="AX31" s="103" t="e">
        <f>IF(AND(LEN($D31)&gt;0,SUMIF($F$13:$J$13,AX$13,$F31:$J31)&gt;0,ASISTENCIA!#REF!&lt;&gt;"X",ASISTENCIA!#REF!&lt;&gt;"L",ASISTENCIA!#REF!&lt;&gt;"J",ASISTENCIA!#REF!&lt;&gt;"F"),SUMIF($F$13:$J$13,AX$13,$F31:$J31),"")</f>
        <v>#REF!</v>
      </c>
      <c r="AY31" s="103" t="e">
        <f>IF(AND(LEN($D31)&gt;0,SUMIF($F$13:$J$13,AY$13,$F31:$J31)&gt;0,ASISTENCIA!#REF!&lt;&gt;"X",ASISTENCIA!#REF!&lt;&gt;"L",ASISTENCIA!#REF!&lt;&gt;"J",ASISTENCIA!#REF!&lt;&gt;"F"),SUMIF($F$13:$J$13,AY$13,$F31:$J31),"")</f>
        <v>#REF!</v>
      </c>
      <c r="AZ31" s="103" t="e">
        <f>IF(AND(LEN($D31)&gt;0,SUMIF($F$13:$J$13,AZ$13,$F31:$J31)&gt;0,ASISTENCIA!#REF!&lt;&gt;"X",ASISTENCIA!#REF!&lt;&gt;"L",ASISTENCIA!#REF!&lt;&gt;"J",ASISTENCIA!#REF!&lt;&gt;"F"),SUMIF($F$13:$J$13,AZ$13,$F31:$J31),"")</f>
        <v>#REF!</v>
      </c>
      <c r="BA31" s="103" t="e">
        <f>IF(AND(LEN($D31)&gt;0,SUMIF($F$13:$J$13,BA$13,$F31:$J31)&gt;0,ASISTENCIA!#REF!&lt;&gt;"X",ASISTENCIA!#REF!&lt;&gt;"L",ASISTENCIA!#REF!&lt;&gt;"J",ASISTENCIA!#REF!&lt;&gt;"F"),SUMIF($F$13:$J$13,BA$13,$F31:$J31),"")</f>
        <v>#REF!</v>
      </c>
      <c r="BB31" s="103" t="e">
        <f>IF(AND(LEN($D31)&gt;0,SUMIF($F$13:$J$13,BB$13,$F31:$J31)&gt;0,ASISTENCIA!#REF!&lt;&gt;"X",ASISTENCIA!#REF!&lt;&gt;"L",ASISTENCIA!#REF!&lt;&gt;"J",ASISTENCIA!#REF!&lt;&gt;"F"),SUMIF($F$13:$J$13,BB$13,$F31:$J31),"")</f>
        <v>#REF!</v>
      </c>
      <c r="BC31" s="103" t="e">
        <f>IF(AND(LEN($D31)&gt;0,SUMIF($F$13:$J$13,BC$13,$F31:$J31)&gt;0,ASISTENCIA!#REF!&lt;&gt;"X",ASISTENCIA!#REF!&lt;&gt;"L",ASISTENCIA!#REF!&lt;&gt;"J",ASISTENCIA!#REF!&lt;&gt;"F"),SUMIF($F$13:$J$13,BC$13,$F31:$J31),"")</f>
        <v>#REF!</v>
      </c>
      <c r="BD31" s="103" t="e">
        <f>IF(AND(LEN($D31)&gt;0,SUMIF($F$13:$J$13,BD$13,$F31:$J31)&gt;0,ASISTENCIA!#REF!&lt;&gt;"X",ASISTENCIA!#REF!&lt;&gt;"L",ASISTENCIA!#REF!&lt;&gt;"J",ASISTENCIA!#REF!&lt;&gt;"F"),SUMIF($F$13:$J$13,BD$13,$F31:$J31),"")</f>
        <v>#REF!</v>
      </c>
      <c r="BE31" s="103" t="e">
        <f>IF(AND(LEN($D31)&gt;0,SUMIF($F$13:$J$13,BE$13,$F31:$J31)&gt;0,ASISTENCIA!#REF!&lt;&gt;"X",ASISTENCIA!#REF!&lt;&gt;"L",ASISTENCIA!#REF!&lt;&gt;"J",ASISTENCIA!#REF!&lt;&gt;"F"),SUMIF($F$13:$J$13,BE$13,$F31:$J31),"")</f>
        <v>#REF!</v>
      </c>
      <c r="BF31" s="103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03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03" t="e">
        <f>IF(AND(LEN($D31)&gt;0,SUMIF($F$13:$J$13,BH$13,$F31:$J31)&gt;0,ASISTENCIA!#REF!&lt;&gt;"X",ASISTENCIA!#REF!&lt;&gt;"L",ASISTENCIA!#REF!&lt;&gt;"J",ASISTENCIA!#REF!&lt;&gt;"F"),SUMIF($F$13:$J$13,BH$13,$F31:$J31),"")</f>
        <v>#REF!</v>
      </c>
      <c r="BI31" s="103" t="e">
        <f>IF(AND(LEN($D31)&gt;0,SUMIF($F$13:$J$13,BI$13,$F31:$J31)&gt;0,ASISTENCIA!#REF!&lt;&gt;"X",ASISTENCIA!#REF!&lt;&gt;"L",ASISTENCIA!#REF!&lt;&gt;"J",ASISTENCIA!#REF!&lt;&gt;"F"),SUMIF($F$13:$J$13,BI$13,$F31:$J31),"")</f>
        <v>#REF!</v>
      </c>
      <c r="BJ31" s="103" t="e">
        <f>IF(AND(LEN($D31)&gt;0,SUMIF($F$13:$J$13,BJ$13,$F31:$J31)&gt;0,ASISTENCIA!#REF!&lt;&gt;"X",ASISTENCIA!#REF!&lt;&gt;"L",ASISTENCIA!#REF!&lt;&gt;"J",ASISTENCIA!#REF!&lt;&gt;"F"),SUMIF($F$13:$J$13,BJ$13,$F31:$J31),"")</f>
        <v>#REF!</v>
      </c>
      <c r="BK31" s="103" t="e">
        <f>IF(AND(LEN($D31)&gt;0,SUMIF($F$13:$J$13,BK$13,$F31:$J31)&gt;0,ASISTENCIA!#REF!&lt;&gt;"X",ASISTENCIA!#REF!&lt;&gt;"L",ASISTENCIA!#REF!&lt;&gt;"J",ASISTENCIA!#REF!&lt;&gt;"F"),SUMIF($F$13:$J$13,BK$13,$F31:$J31),"")</f>
        <v>#REF!</v>
      </c>
      <c r="BL31" s="103" t="e">
        <f>IF(AND(LEN($D31)&gt;0,SUMIF($F$13:$J$13,BL$13,$F31:$J31)&gt;0,ASISTENCIA!#REF!&lt;&gt;"X",ASISTENCIA!#REF!&lt;&gt;"L",ASISTENCIA!#REF!&lt;&gt;"J",ASISTENCIA!#REF!&lt;&gt;"F"),SUMIF($F$13:$J$13,BL$13,$F31:$J31),"")</f>
        <v>#REF!</v>
      </c>
      <c r="BM31" s="103" t="e">
        <f>IF(AND(LEN($D31)&gt;0,SUMIF($F$13:$J$13,BM$13,$F31:$J31)&gt;0,ASISTENCIA!#REF!&lt;&gt;"X",ASISTENCIA!#REF!&lt;&gt;"L",ASISTENCIA!#REF!&lt;&gt;"J",ASISTENCIA!#REF!&lt;&gt;"F"),SUMIF($F$13:$J$13,BM$13,$F31:$J31),"")</f>
        <v>#REF!</v>
      </c>
      <c r="BN31" s="103" t="e">
        <f>IF(AND(LEN($D31)&gt;0,SUMIF($F$13:$J$13,BN$13,$F31:$J31)&gt;0,ASISTENCIA!#REF!&lt;&gt;"X",ASISTENCIA!#REF!&lt;&gt;"L",ASISTENCIA!#REF!&lt;&gt;"J",ASISTENCIA!#REF!&lt;&gt;"F"),SUMIF($F$13:$J$13,BN$13,$F31:$J31),"")</f>
        <v>#REF!</v>
      </c>
      <c r="BO31" s="103" t="e">
        <f>IF(AND(LEN($D31)&gt;0,SUMIF($F$13:$J$13,BO$13,$F31:$J31)&gt;0,ASISTENCIA!#REF!&lt;&gt;"X",ASISTENCIA!#REF!&lt;&gt;"L",ASISTENCIA!#REF!&lt;&gt;"J",ASISTENCIA!#REF!&lt;&gt;"F"),SUMIF($F$13:$J$13,BO$13,$F31:$J31),"")</f>
        <v>#REF!</v>
      </c>
      <c r="BP31" s="103" t="e">
        <f>IF(AND(LEN($D31)&gt;0,SUMIF($F$13:$J$13,BP$13,$F31:$J31)&gt;0,ASISTENCIA!#REF!&lt;&gt;"X",ASISTENCIA!#REF!&lt;&gt;"L",ASISTENCIA!#REF!&lt;&gt;"J",ASISTENCIA!#REF!&lt;&gt;"F"),SUMIF($F$13:$J$13,BP$13,$F31:$J31),"")</f>
        <v>#REF!</v>
      </c>
      <c r="BQ31" s="103" t="e">
        <f>IF(AND(LEN($D31)&gt;0,SUMIF($F$13:$J$13,BQ$13,$F31:$J31)&gt;0,ASISTENCIA!#REF!&lt;&gt;"X",ASISTENCIA!#REF!&lt;&gt;"L",ASISTENCIA!#REF!&lt;&gt;"J",ASISTENCIA!#REF!&lt;&gt;"F"),SUMIF($F$13:$J$13,BQ$13,$F31:$J31),"")</f>
        <v>#REF!</v>
      </c>
      <c r="BR31" s="103" t="e">
        <f>IF(AND(LEN($D31)&gt;0,SUMIF($F$13:$J$13,BR$13,$F31:$J31)&gt;0,ASISTENCIA!#REF!&lt;&gt;"X",ASISTENCIA!#REF!&lt;&gt;"L",ASISTENCIA!#REF!&lt;&gt;"J",ASISTENCIA!#REF!&lt;&gt;"F"),SUMIF($F$13:$J$13,BR$13,$F31:$J31),"")</f>
        <v>#REF!</v>
      </c>
      <c r="BS31" s="103" t="e">
        <f>IF(AND(LEN($D31)&gt;0,SUMIF($F$13:$J$13,BS$13,$F31:$J31)&gt;0,ASISTENCIA!#REF!&lt;&gt;"X",ASISTENCIA!#REF!&lt;&gt;"L",ASISTENCIA!#REF!&lt;&gt;"J",ASISTENCIA!#REF!&lt;&gt;"F"),SUMIF($F$13:$J$13,BS$13,$F31:$J31),"")</f>
        <v>#REF!</v>
      </c>
      <c r="BT31" s="103" t="e">
        <f>IF(AND(LEN($D31)&gt;0,SUMIF($F$13:$J$13,BT$13,$F31:$J31)&gt;0,ASISTENCIA!#REF!&lt;&gt;"X",ASISTENCIA!#REF!&lt;&gt;"L",ASISTENCIA!#REF!&lt;&gt;"J",ASISTENCIA!#REF!&lt;&gt;"F"),SUMIF($F$13:$J$13,BT$13,$F31:$J31),"")</f>
        <v>#REF!</v>
      </c>
      <c r="BU31" s="103" t="e">
        <f>IF(AND(LEN($D31)&gt;0,SUMIF($F$13:$J$13,BU$13,$F31:$J31)&gt;0,ASISTENCIA!#REF!&lt;&gt;"X",ASISTENCIA!#REF!&lt;&gt;"L",ASISTENCIA!#REF!&lt;&gt;"J",ASISTENCIA!#REF!&lt;&gt;"F"),SUMIF($F$13:$J$13,BU$13,$F31:$J31),"")</f>
        <v>#REF!</v>
      </c>
      <c r="BV31" s="103" t="e">
        <f>IF(AND(LEN($D31)&gt;0,SUMIF($F$13:$J$13,BV$13,$F31:$J31)&gt;0,ASISTENCIA!#REF!&lt;&gt;"X",ASISTENCIA!#REF!&lt;&gt;"L",ASISTENCIA!#REF!&lt;&gt;"J",ASISTENCIA!#REF!&lt;&gt;"F"),SUMIF($F$13:$J$13,BV$13,$F31:$J31),"")</f>
        <v>#REF!</v>
      </c>
      <c r="BW31" s="103" t="e">
        <f>IF(AND(LEN($D31)&gt;0,SUMIF($F$13:$J$13,BW$13,$F31:$J31)&gt;0,ASISTENCIA!#REF!&lt;&gt;"X",ASISTENCIA!#REF!&lt;&gt;"L",ASISTENCIA!#REF!&lt;&gt;"J",ASISTENCIA!#REF!&lt;&gt;"F"),SUMIF($F$13:$J$13,BW$13,$F31:$J31),"")</f>
        <v>#REF!</v>
      </c>
      <c r="BX31" s="103" t="e">
        <f>IF(AND(LEN($D31)&gt;0,SUMIF($F$13:$J$13,BX$13,$F31:$J31)&gt;0,ASISTENCIA!#REF!&lt;&gt;"X",ASISTENCIA!#REF!&lt;&gt;"L",ASISTENCIA!#REF!&lt;&gt;"J",ASISTENCIA!#REF!&lt;&gt;"F"),SUMIF($F$13:$J$13,BX$13,$F31:$J31),"")</f>
        <v>#REF!</v>
      </c>
      <c r="BY31" s="103" t="e">
        <f>IF(AND(LEN($D31)&gt;0,SUMIF($F$13:$J$13,BY$13,$F31:$J31)&gt;0,ASISTENCIA!#REF!&lt;&gt;"X",ASISTENCIA!#REF!&lt;&gt;"L",ASISTENCIA!#REF!&lt;&gt;"J",ASISTENCIA!#REF!&lt;&gt;"F"),SUMIF($F$13:$J$13,BY$13,$F31:$J31),"")</f>
        <v>#REF!</v>
      </c>
      <c r="BZ31" s="103" t="e">
        <f>IF(AND(LEN($D31)&gt;0,SUMIF($F$13:$J$13,BZ$13,$F31:$J31)&gt;0,ASISTENCIA!#REF!&lt;&gt;"X",ASISTENCIA!#REF!&lt;&gt;"L",ASISTENCIA!#REF!&lt;&gt;"J",ASISTENCIA!#REF!&lt;&gt;"F"),SUMIF($F$13:$J$13,BZ$13,$F31:$J31),"")</f>
        <v>#REF!</v>
      </c>
      <c r="CA31" s="103" t="e">
        <f>IF(AND(LEN($D31)&gt;0,SUMIF($F$13:$J$13,CA$13,$F31:$J31)&gt;0,ASISTENCIA!#REF!&lt;&gt;"X",ASISTENCIA!#REF!&lt;&gt;"L",ASISTENCIA!#REF!&lt;&gt;"J",ASISTENCIA!#REF!&lt;&gt;"F"),SUMIF($F$13:$J$13,CA$13,$F31:$J31),"")</f>
        <v>#REF!</v>
      </c>
      <c r="CB31" s="103" t="e">
        <f>IF(AND(LEN($D31)&gt;0,SUMIF($F$13:$J$13,CB$13,$F31:$J31)&gt;0,ASISTENCIA!#REF!&lt;&gt;"X",ASISTENCIA!#REF!&lt;&gt;"L",ASISTENCIA!#REF!&lt;&gt;"J",ASISTENCIA!#REF!&lt;&gt;"F"),SUMIF($F$13:$J$13,CB$13,$F31:$J31),"")</f>
        <v>#REF!</v>
      </c>
      <c r="CC31" s="108" t="e">
        <f t="shared" si="4"/>
        <v>#REF!</v>
      </c>
      <c r="CD31" s="107"/>
    </row>
    <row r="32" spans="1:82" ht="15" x14ac:dyDescent="0.2">
      <c r="A32" s="18" t="e">
        <f t="shared" si="5"/>
        <v>#REF!</v>
      </c>
      <c r="B32" s="14" t="e">
        <f>IF(LEN(C32)&gt;0,VLOOKUP($O$4,DATA!$A$1:$S$1,2,FALSE),"")</f>
        <v>#REF!</v>
      </c>
      <c r="C32" s="15" t="e">
        <f t="shared" si="2"/>
        <v>#REF!</v>
      </c>
      <c r="D32" s="21" t="e">
        <f>IF(LEN(ASISTENCIA!#REF!)&gt;0,ASISTENCIA!#REF!,"")</f>
        <v>#REF!</v>
      </c>
      <c r="E32" s="110" t="e">
        <f>IF(LEN(D32)&gt;0,ASISTENCIA!#REF!,"")</f>
        <v>#REF!</v>
      </c>
      <c r="F32" s="26"/>
      <c r="G32" s="26"/>
      <c r="H32" s="26"/>
      <c r="I32" s="26"/>
      <c r="J32" s="26"/>
      <c r="K32" s="103" t="str">
        <f t="shared" si="0"/>
        <v/>
      </c>
      <c r="L32" s="6"/>
      <c r="M32" s="5"/>
      <c r="N32" s="103" t="e">
        <f t="shared" si="6"/>
        <v>#REF!</v>
      </c>
      <c r="O32" s="28" t="e">
        <f>IF(AND(LEN($D32)&gt;0,SUMIF($F$13:$J$13,O$13,$F32:$J32)&gt;0,ASISTENCIA!#REF!&lt;&gt;"X",ASISTENCIA!#REF!&lt;&gt;"L",ASISTENCIA!#REF!&lt;&gt;"J",ASISTENCIA!#REF!&lt;&gt;"V",ASISTENCIA!#REF!&lt;&gt;"F",ASISTENCIA!#REF!&lt;&gt;""),SUMIF($F$13:$J$13,O$13,$F32:$J32),"")</f>
        <v>#REF!</v>
      </c>
      <c r="P32" s="28" t="e">
        <f>IF(AND(LEN($D32)&gt;0,SUMIF($F$13:$J$13,P$13,$F32:$J32)&gt;0,ASISTENCIA!#REF!&lt;&gt;"X",ASISTENCIA!#REF!&lt;&gt;"L",ASISTENCIA!#REF!&lt;&gt;"J",ASISTENCIA!#REF!&lt;&gt;"V",ASISTENCIA!#REF!&lt;&gt;"F",ASISTENCIA!#REF!&lt;&gt;""),SUMIF($F$13:$J$13,P$13,$F32:$J32),"")</f>
        <v>#REF!</v>
      </c>
      <c r="Q32" s="28" t="e">
        <f>IF(AND(LEN($D32)&gt;0,SUMIF($F$13:$J$13,Q$13,$F32:$J32)&gt;0,ASISTENCIA!#REF!&lt;&gt;"X",ASISTENCIA!#REF!&lt;&gt;"L",ASISTENCIA!#REF!&lt;&gt;"J",ASISTENCIA!#REF!&lt;&gt;"V",ASISTENCIA!#REF!&lt;&gt;"F",ASISTENCIA!#REF!&lt;&gt;""),SUMIF($F$13:$J$13,Q$13,$F32:$J32),"")</f>
        <v>#REF!</v>
      </c>
      <c r="R32" s="28" t="e">
        <f>IF(AND(LEN($D32)&gt;0,SUMIF($F$13:$J$13,R$13,$F32:$J32)&gt;0,ASISTENCIA!#REF!&lt;&gt;"X",ASISTENCIA!#REF!&lt;&gt;"L",ASISTENCIA!#REF!&lt;&gt;"J",ASISTENCIA!#REF!&lt;&gt;"V",ASISTENCIA!#REF!&lt;&gt;"F",ASISTENCIA!#REF!&lt;&gt;""),SUMIF($F$13:$J$13,R$13,$F32:$J32),"")</f>
        <v>#REF!</v>
      </c>
      <c r="S32" s="28" t="e">
        <f>IF(AND(LEN($D32)&gt;0,SUMIF($F$13:$J$13,S$13,$F32:$J32)&gt;0,ASISTENCIA!#REF!&lt;&gt;"X",ASISTENCIA!#REF!&lt;&gt;"L",ASISTENCIA!#REF!&lt;&gt;"J",ASISTENCIA!#REF!&lt;&gt;"V",ASISTENCIA!#REF!&lt;&gt;"F",ASISTENCIA!#REF!&lt;&gt;""),SUMIF($F$13:$J$13,S$13,$F32:$J32),"")</f>
        <v>#REF!</v>
      </c>
      <c r="T32" s="28" t="e">
        <f>IF(AND(LEN($D32)&gt;0,SUMIF($F$13:$J$13,T$13,$F32:$J32)&gt;0,ASISTENCIA!#REF!&lt;&gt;"X",ASISTENCIA!#REF!&lt;&gt;"L",ASISTENCIA!#REF!&lt;&gt;"J",ASISTENCIA!#REF!&lt;&gt;"V",ASISTENCIA!#REF!&lt;&gt;"F",ASISTENCIA!#REF!&lt;&gt;""),SUMIF($F$13:$J$13,T$13,$F32:$J32),"")</f>
        <v>#REF!</v>
      </c>
      <c r="U32" s="28" t="e">
        <f>IF(AND(LEN($D32)&gt;0,SUMIF($F$13:$J$13,U$13,$F32:$J32)&gt;0,ASISTENCIA!#REF!&lt;&gt;"X",ASISTENCIA!#REF!&lt;&gt;"L",ASISTENCIA!#REF!&lt;&gt;"J",ASISTENCIA!#REF!&lt;&gt;"V",ASISTENCIA!#REF!&lt;&gt;"F",ASISTENCIA!#REF!&lt;&gt;""),SUMIF($F$13:$J$13,U$13,$F32:$J32),"")</f>
        <v>#REF!</v>
      </c>
      <c r="V32" s="28" t="e">
        <f>IF(AND(LEN($D32)&gt;0,SUMIF($F$13:$J$13,V$13,$F32:$J32)&gt;0,ASISTENCIA!#REF!&lt;&gt;"X",ASISTENCIA!#REF!&lt;&gt;"L",ASISTENCIA!#REF!&lt;&gt;"J",ASISTENCIA!#REF!&lt;&gt;"V",ASISTENCIA!#REF!&lt;&gt;"F",ASISTENCIA!#REF!&lt;&gt;""),SUMIF($F$13:$J$13,V$13,$F32:$J32),"")</f>
        <v>#REF!</v>
      </c>
      <c r="W32" s="28" t="e">
        <f>IF(AND(LEN($D32)&gt;0,SUMIF($F$13:$J$13,W$13,$F32:$J32)&gt;0,ASISTENCIA!#REF!&lt;&gt;"X",ASISTENCIA!#REF!&lt;&gt;"L",ASISTENCIA!#REF!&lt;&gt;"J",ASISTENCIA!#REF!&lt;&gt;"V",ASISTENCIA!#REF!&lt;&gt;"F",ASISTENCIA!#REF!&lt;&gt;""),SUMIF($F$13:$J$13,W$13,$F32:$J32),"")</f>
        <v>#REF!</v>
      </c>
      <c r="X32" s="28" t="e">
        <f>IF(AND(LEN($D32)&gt;0,SUMIF($F$13:$J$13,X$13,$F32:$J32)&gt;0,ASISTENCIA!#REF!&lt;&gt;"X",ASISTENCIA!#REF!&lt;&gt;"L",ASISTENCIA!#REF!&lt;&gt;"J",ASISTENCIA!#REF!&lt;&gt;"V",ASISTENCIA!#REF!&lt;&gt;"F",ASISTENCIA!#REF!&lt;&gt;""),SUMIF($F$13:$J$13,X$13,$F32:$J32),"")</f>
        <v>#REF!</v>
      </c>
      <c r="Y32" s="28" t="e">
        <f>IF(AND(LEN($D32)&gt;0,SUMIF($F$13:$J$13,Y$13,$F32:$J32)&gt;0,ASISTENCIA!#REF!&lt;&gt;"X",ASISTENCIA!#REF!&lt;&gt;"L",ASISTENCIA!#REF!&lt;&gt;"J",ASISTENCIA!#REF!&lt;&gt;"V",ASISTENCIA!#REF!&lt;&gt;"F",ASISTENCIA!#REF!&lt;&gt;""),SUMIF($F$13:$J$13,Y$13,$F32:$J32),"")</f>
        <v>#REF!</v>
      </c>
      <c r="Z32" s="28" t="e">
        <f>IF(AND(LEN($D32)&gt;0,SUMIF($F$13:$J$13,Z$13,$F32:$J32)&gt;0,ASISTENCIA!#REF!&lt;&gt;"X",ASISTENCIA!#REF!&lt;&gt;"L",ASISTENCIA!#REF!&lt;&gt;"J",ASISTENCIA!#REF!&lt;&gt;"V",ASISTENCIA!#REF!&lt;&gt;"F",ASISTENCIA!#REF!&lt;&gt;""),SUMIF($F$13:$J$13,Z$13,$F32:$J32),"")</f>
        <v>#REF!</v>
      </c>
      <c r="AA32" s="28" t="e">
        <f>IF(AND(LEN($D32)&gt;0,SUMIF($F$13:$J$13,AA$13,$F32:$J32)&gt;0,ASISTENCIA!#REF!&lt;&gt;"X",ASISTENCIA!#REF!&lt;&gt;"L",ASISTENCIA!#REF!&lt;&gt;"J",ASISTENCIA!#REF!&lt;&gt;"V",ASISTENCIA!#REF!&lt;&gt;"F",ASISTENCIA!#REF!&lt;&gt;""),SUMIF($F$13:$J$13,AA$13,$F32:$J32),"")</f>
        <v>#REF!</v>
      </c>
      <c r="AB32" s="28" t="e">
        <f>IF(AND(LEN($D32)&gt;0,SUMIF($F$13:$J$13,AB$13,$F32:$J32)&gt;0,ASISTENCIA!#REF!&lt;&gt;"X",ASISTENCIA!#REF!&lt;&gt;"L",ASISTENCIA!#REF!&lt;&gt;"J",ASISTENCIA!#REF!&lt;&gt;"V",ASISTENCIA!#REF!&lt;&gt;"F",ASISTENCIA!#REF!&lt;&gt;""),SUMIF($F$13:$J$13,AB$13,$F32:$J32),"")</f>
        <v>#REF!</v>
      </c>
      <c r="AC32" s="28" t="e">
        <f>IF(AND(LEN($D32)&gt;0,SUMIF($F$13:$J$13,AC$13,$F32:$J32)&gt;0,ASISTENCIA!#REF!&lt;&gt;"X",ASISTENCIA!#REF!&lt;&gt;"L",ASISTENCIA!#REF!&lt;&gt;"J",ASISTENCIA!#REF!&lt;&gt;"V",ASISTENCIA!#REF!&lt;&gt;"F",ASISTENCIA!#REF!&lt;&gt;""),SUMIF($F$13:$J$13,AC$13,$F32:$J32),"")</f>
        <v>#REF!</v>
      </c>
      <c r="AD32" s="28" t="e">
        <f>IF(AND(LEN($D32)&gt;0,SUMIF($F$13:$J$13,AD$13,$F32:$J32)&gt;0,ASISTENCIA!#REF!&lt;&gt;"X",ASISTENCIA!#REF!&lt;&gt;"L",ASISTENCIA!#REF!&lt;&gt;"J",ASISTENCIA!#REF!&lt;&gt;"V",ASISTENCIA!#REF!&lt;&gt;"F",ASISTENCIA!#REF!&lt;&gt;""),SUMIF($F$13:$J$13,AD$13,$F32:$J32),"")</f>
        <v>#REF!</v>
      </c>
      <c r="AE32" s="28" t="e">
        <f>IF(AND(LEN($D32)&gt;0,SUMIF($F$13:$J$13,AE$13,$F32:$J32)&gt;0,ASISTENCIA!#REF!&lt;&gt;"X",ASISTENCIA!#REF!&lt;&gt;"L",ASISTENCIA!#REF!&lt;&gt;"J",ASISTENCIA!#REF!&lt;&gt;"V",ASISTENCIA!#REF!&lt;&gt;"F",ASISTENCIA!#REF!&lt;&gt;""),SUMIF($F$13:$J$13,AE$13,$F32:$J32),"")</f>
        <v>#REF!</v>
      </c>
      <c r="AF32" s="28" t="e">
        <f>IF(AND(LEN($D32)&gt;0,SUMIF($F$13:$J$13,AF$13,$F32:$J32)&gt;0,ASISTENCIA!#REF!&lt;&gt;"X",ASISTENCIA!#REF!&lt;&gt;"L",ASISTENCIA!#REF!&lt;&gt;"J",ASISTENCIA!#REF!&lt;&gt;"V",ASISTENCIA!#REF!&lt;&gt;"F",ASISTENCIA!#REF!&lt;&gt;""),SUMIF($F$13:$J$13,AF$13,$F32:$J32),"")</f>
        <v>#REF!</v>
      </c>
      <c r="AG32" s="28" t="e">
        <f>IF(AND(LEN($D32)&gt;0,SUMIF($F$13:$J$13,AG$13,$F32:$J32)&gt;0,ASISTENCIA!#REF!&lt;&gt;"X",ASISTENCIA!#REF!&lt;&gt;"L",ASISTENCIA!#REF!&lt;&gt;"J",ASISTENCIA!#REF!&lt;&gt;"V",ASISTENCIA!#REF!&lt;&gt;"F",ASISTENCIA!#REF!&lt;&gt;""),SUMIF($F$13:$J$13,AG$13,$F32:$J32),"")</f>
        <v>#REF!</v>
      </c>
      <c r="AH32" s="28" t="e">
        <f>IF(AND(LEN($D32)&gt;0,SUMIF($F$13:$J$13,AH$13,$F32:$J32)&gt;0,ASISTENCIA!#REF!&lt;&gt;"X",ASISTENCIA!#REF!&lt;&gt;"L",ASISTENCIA!#REF!&lt;&gt;"J",ASISTENCIA!#REF!&lt;&gt;"V",ASISTENCIA!#REF!&lt;&gt;"F",ASISTENCIA!#REF!&lt;&gt;""),SUMIF($F$13:$J$13,AH$13,$F32:$J32),"")</f>
        <v>#REF!</v>
      </c>
      <c r="AI32" s="28" t="e">
        <f>IF(AND(LEN($D32)&gt;0,SUMIF($F$13:$J$13,AI$13,$F32:$J32)&gt;0,ASISTENCIA!#REF!&lt;&gt;"X",ASISTENCIA!#REF!&lt;&gt;"L",ASISTENCIA!#REF!&lt;&gt;"J",ASISTENCIA!#REF!&lt;&gt;"V",ASISTENCIA!#REF!&lt;&gt;"F",ASISTENCIA!#REF!&lt;&gt;""),SUMIF($F$13:$J$13,AI$13,$F32:$J32),"")</f>
        <v>#REF!</v>
      </c>
      <c r="AJ32" s="28" t="e">
        <f>IF(AND(LEN($D32)&gt;0,SUMIF($F$13:$J$13,AJ$13,$F32:$J32)&gt;0,ASISTENCIA!#REF!&lt;&gt;"X",ASISTENCIA!#REF!&lt;&gt;"L",ASISTENCIA!#REF!&lt;&gt;"J",ASISTENCIA!#REF!&lt;&gt;"V",ASISTENCIA!#REF!&lt;&gt;"F",ASISTENCIA!#REF!&lt;&gt;""),SUMIF($F$13:$J$13,AJ$13,$F32:$J32),"")</f>
        <v>#REF!</v>
      </c>
      <c r="AK32" s="28" t="e">
        <f>IF(AND(LEN($D32)&gt;0,SUMIF($F$13:$J$13,AK$13,$F32:$J32)&gt;0,ASISTENCIA!#REF!&lt;&gt;"X",ASISTENCIA!#REF!&lt;&gt;"L",ASISTENCIA!#REF!&lt;&gt;"J",ASISTENCIA!#REF!&lt;&gt;"V",ASISTENCIA!#REF!&lt;&gt;"F",ASISTENCIA!#REF!&lt;&gt;""),SUMIF($F$13:$J$13,AK$13,$F32:$J32),"")</f>
        <v>#REF!</v>
      </c>
      <c r="AL32" s="28" t="e">
        <f>IF(AND(LEN($D32)&gt;0,SUMIF($F$13:$J$13,AL$13,$F32:$J32)&gt;0,ASISTENCIA!#REF!&lt;&gt;"X",ASISTENCIA!#REF!&lt;&gt;"L",ASISTENCIA!#REF!&lt;&gt;"J",ASISTENCIA!#REF!&lt;&gt;"V",ASISTENCIA!#REF!&lt;&gt;"F",ASISTENCIA!#REF!&lt;&gt;""),SUMIF($F$13:$J$13,AL$13,$F32:$J32),"")</f>
        <v>#REF!</v>
      </c>
      <c r="AM32" s="28" t="e">
        <f>IF(AND(LEN($D32)&gt;0,SUMIF($F$13:$J$13,AM$13,$F32:$J32)&gt;0,ASISTENCIA!#REF!&lt;&gt;"X",ASISTENCIA!#REF!&lt;&gt;"L",ASISTENCIA!#REF!&lt;&gt;"J",ASISTENCIA!#REF!&lt;&gt;"V",ASISTENCIA!#REF!&lt;&gt;"F",ASISTENCIA!#REF!&lt;&gt;""),SUMIF($F$13:$J$13,AM$13,$F32:$J32),"")</f>
        <v>#REF!</v>
      </c>
      <c r="AN32" s="28" t="e">
        <f>IF(AND(LEN($D32)&gt;0,SUMIF($F$13:$J$13,AN$13,$F32:$J32)&gt;0,ASISTENCIA!#REF!&lt;&gt;"X",ASISTENCIA!#REF!&lt;&gt;"L",ASISTENCIA!#REF!&lt;&gt;"J",ASISTENCIA!#REF!&lt;&gt;"V",ASISTENCIA!#REF!&lt;&gt;"F",ASISTENCIA!#REF!&lt;&gt;""),SUMIF($F$13:$J$13,AN$13,$F32:$J32),"")</f>
        <v>#REF!</v>
      </c>
      <c r="AO32" s="28" t="e">
        <f>IF(AND(LEN($D32)&gt;0,SUMIF($F$13:$J$13,AO$13,$F32:$J32)&gt;0,ASISTENCIA!#REF!&lt;&gt;"X",ASISTENCIA!#REF!&lt;&gt;"L",ASISTENCIA!#REF!&lt;&gt;"J",ASISTENCIA!#REF!&lt;&gt;"V",ASISTENCIA!#REF!&lt;&gt;"F",ASISTENCIA!#REF!&lt;&gt;""),SUMIF($F$13:$J$13,AO$13,$F32:$J32),"")</f>
        <v>#REF!</v>
      </c>
      <c r="AP32" s="28" t="e">
        <f>IF(AND(LEN($D32)&gt;0,SUMIF($F$13:$J$13,AP$13,$F32:$J32)&gt;0,ASISTENCIA!#REF!&lt;&gt;"X",ASISTENCIA!#REF!&lt;&gt;"L",ASISTENCIA!#REF!&lt;&gt;"J",ASISTENCIA!#REF!&lt;&gt;"V",ASISTENCIA!#REF!&lt;&gt;"F",ASISTENCIA!#REF!&lt;&gt;""),SUMIF($F$13:$J$13,AP$13,$F32:$J32),"")</f>
        <v>#REF!</v>
      </c>
      <c r="AQ32" s="28" t="e">
        <f>IF(AND(LEN($D32)&gt;0,SUMIF($F$13:$J$13,AQ$13,$F32:$J32)&gt;0,ASISTENCIA!#REF!&lt;&gt;"X",ASISTENCIA!#REF!&lt;&gt;"L",ASISTENCIA!#REF!&lt;&gt;"J",ASISTENCIA!#REF!&lt;&gt;"V",ASISTENCIA!#REF!&lt;&gt;"F",ASISTENCIA!#REF!&lt;&gt;""),SUMIF($F$13:$J$13,AQ$13,$F32:$J32),"")</f>
        <v>#REF!</v>
      </c>
      <c r="AR32" s="28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28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08" t="e">
        <f t="shared" si="3"/>
        <v>#REF!</v>
      </c>
      <c r="AX32" s="103" t="e">
        <f>IF(AND(LEN($D32)&gt;0,SUMIF($F$13:$J$13,AX$13,$F32:$J32)&gt;0,ASISTENCIA!#REF!&lt;&gt;"X",ASISTENCIA!#REF!&lt;&gt;"L",ASISTENCIA!#REF!&lt;&gt;"J",ASISTENCIA!#REF!&lt;&gt;"F"),SUMIF($F$13:$J$13,AX$13,$F32:$J32),"")</f>
        <v>#REF!</v>
      </c>
      <c r="AY32" s="103" t="e">
        <f>IF(AND(LEN($D32)&gt;0,SUMIF($F$13:$J$13,AY$13,$F32:$J32)&gt;0,ASISTENCIA!#REF!&lt;&gt;"X",ASISTENCIA!#REF!&lt;&gt;"L",ASISTENCIA!#REF!&lt;&gt;"J",ASISTENCIA!#REF!&lt;&gt;"F"),SUMIF($F$13:$J$13,AY$13,$F32:$J32),"")</f>
        <v>#REF!</v>
      </c>
      <c r="AZ32" s="103" t="e">
        <f>IF(AND(LEN($D32)&gt;0,SUMIF($F$13:$J$13,AZ$13,$F32:$J32)&gt;0,ASISTENCIA!#REF!&lt;&gt;"X",ASISTENCIA!#REF!&lt;&gt;"L",ASISTENCIA!#REF!&lt;&gt;"J",ASISTENCIA!#REF!&lt;&gt;"F"),SUMIF($F$13:$J$13,AZ$13,$F32:$J32),"")</f>
        <v>#REF!</v>
      </c>
      <c r="BA32" s="103" t="e">
        <f>IF(AND(LEN($D32)&gt;0,SUMIF($F$13:$J$13,BA$13,$F32:$J32)&gt;0,ASISTENCIA!#REF!&lt;&gt;"X",ASISTENCIA!#REF!&lt;&gt;"L",ASISTENCIA!#REF!&lt;&gt;"J",ASISTENCIA!#REF!&lt;&gt;"F"),SUMIF($F$13:$J$13,BA$13,$F32:$J32),"")</f>
        <v>#REF!</v>
      </c>
      <c r="BB32" s="103" t="e">
        <f>IF(AND(LEN($D32)&gt;0,SUMIF($F$13:$J$13,BB$13,$F32:$J32)&gt;0,ASISTENCIA!#REF!&lt;&gt;"X",ASISTENCIA!#REF!&lt;&gt;"L",ASISTENCIA!#REF!&lt;&gt;"J",ASISTENCIA!#REF!&lt;&gt;"F"),SUMIF($F$13:$J$13,BB$13,$F32:$J32),"")</f>
        <v>#REF!</v>
      </c>
      <c r="BC32" s="103" t="e">
        <f>IF(AND(LEN($D32)&gt;0,SUMIF($F$13:$J$13,BC$13,$F32:$J32)&gt;0,ASISTENCIA!#REF!&lt;&gt;"X",ASISTENCIA!#REF!&lt;&gt;"L",ASISTENCIA!#REF!&lt;&gt;"J",ASISTENCIA!#REF!&lt;&gt;"F"),SUMIF($F$13:$J$13,BC$13,$F32:$J32),"")</f>
        <v>#REF!</v>
      </c>
      <c r="BD32" s="103" t="e">
        <f>IF(AND(LEN($D32)&gt;0,SUMIF($F$13:$J$13,BD$13,$F32:$J32)&gt;0,ASISTENCIA!#REF!&lt;&gt;"X",ASISTENCIA!#REF!&lt;&gt;"L",ASISTENCIA!#REF!&lt;&gt;"J",ASISTENCIA!#REF!&lt;&gt;"F"),SUMIF($F$13:$J$13,BD$13,$F32:$J32),"")</f>
        <v>#REF!</v>
      </c>
      <c r="BE32" s="103" t="e">
        <f>IF(AND(LEN($D32)&gt;0,SUMIF($F$13:$J$13,BE$13,$F32:$J32)&gt;0,ASISTENCIA!#REF!&lt;&gt;"X",ASISTENCIA!#REF!&lt;&gt;"L",ASISTENCIA!#REF!&lt;&gt;"J",ASISTENCIA!#REF!&lt;&gt;"F"),SUMIF($F$13:$J$13,BE$13,$F32:$J32),"")</f>
        <v>#REF!</v>
      </c>
      <c r="BF32" s="103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03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03" t="e">
        <f>IF(AND(LEN($D32)&gt;0,SUMIF($F$13:$J$13,BH$13,$F32:$J32)&gt;0,ASISTENCIA!#REF!&lt;&gt;"X",ASISTENCIA!#REF!&lt;&gt;"L",ASISTENCIA!#REF!&lt;&gt;"J",ASISTENCIA!#REF!&lt;&gt;"F"),SUMIF($F$13:$J$13,BH$13,$F32:$J32),"")</f>
        <v>#REF!</v>
      </c>
      <c r="BI32" s="103" t="e">
        <f>IF(AND(LEN($D32)&gt;0,SUMIF($F$13:$J$13,BI$13,$F32:$J32)&gt;0,ASISTENCIA!#REF!&lt;&gt;"X",ASISTENCIA!#REF!&lt;&gt;"L",ASISTENCIA!#REF!&lt;&gt;"J",ASISTENCIA!#REF!&lt;&gt;"F"),SUMIF($F$13:$J$13,BI$13,$F32:$J32),"")</f>
        <v>#REF!</v>
      </c>
      <c r="BJ32" s="103" t="e">
        <f>IF(AND(LEN($D32)&gt;0,SUMIF($F$13:$J$13,BJ$13,$F32:$J32)&gt;0,ASISTENCIA!#REF!&lt;&gt;"X",ASISTENCIA!#REF!&lt;&gt;"L",ASISTENCIA!#REF!&lt;&gt;"J",ASISTENCIA!#REF!&lt;&gt;"F"),SUMIF($F$13:$J$13,BJ$13,$F32:$J32),"")</f>
        <v>#REF!</v>
      </c>
      <c r="BK32" s="103" t="e">
        <f>IF(AND(LEN($D32)&gt;0,SUMIF($F$13:$J$13,BK$13,$F32:$J32)&gt;0,ASISTENCIA!#REF!&lt;&gt;"X",ASISTENCIA!#REF!&lt;&gt;"L",ASISTENCIA!#REF!&lt;&gt;"J",ASISTENCIA!#REF!&lt;&gt;"F"),SUMIF($F$13:$J$13,BK$13,$F32:$J32),"")</f>
        <v>#REF!</v>
      </c>
      <c r="BL32" s="103" t="e">
        <f>IF(AND(LEN($D32)&gt;0,SUMIF($F$13:$J$13,BL$13,$F32:$J32)&gt;0,ASISTENCIA!#REF!&lt;&gt;"X",ASISTENCIA!#REF!&lt;&gt;"L",ASISTENCIA!#REF!&lt;&gt;"J",ASISTENCIA!#REF!&lt;&gt;"F"),SUMIF($F$13:$J$13,BL$13,$F32:$J32),"")</f>
        <v>#REF!</v>
      </c>
      <c r="BM32" s="103" t="e">
        <f>IF(AND(LEN($D32)&gt;0,SUMIF($F$13:$J$13,BM$13,$F32:$J32)&gt;0,ASISTENCIA!#REF!&lt;&gt;"X",ASISTENCIA!#REF!&lt;&gt;"L",ASISTENCIA!#REF!&lt;&gt;"J",ASISTENCIA!#REF!&lt;&gt;"F"),SUMIF($F$13:$J$13,BM$13,$F32:$J32),"")</f>
        <v>#REF!</v>
      </c>
      <c r="BN32" s="103" t="e">
        <f>IF(AND(LEN($D32)&gt;0,SUMIF($F$13:$J$13,BN$13,$F32:$J32)&gt;0,ASISTENCIA!#REF!&lt;&gt;"X",ASISTENCIA!#REF!&lt;&gt;"L",ASISTENCIA!#REF!&lt;&gt;"J",ASISTENCIA!#REF!&lt;&gt;"F"),SUMIF($F$13:$J$13,BN$13,$F32:$J32),"")</f>
        <v>#REF!</v>
      </c>
      <c r="BO32" s="103" t="e">
        <f>IF(AND(LEN($D32)&gt;0,SUMIF($F$13:$J$13,BO$13,$F32:$J32)&gt;0,ASISTENCIA!#REF!&lt;&gt;"X",ASISTENCIA!#REF!&lt;&gt;"L",ASISTENCIA!#REF!&lt;&gt;"J",ASISTENCIA!#REF!&lt;&gt;"F"),SUMIF($F$13:$J$13,BO$13,$F32:$J32),"")</f>
        <v>#REF!</v>
      </c>
      <c r="BP32" s="103" t="e">
        <f>IF(AND(LEN($D32)&gt;0,SUMIF($F$13:$J$13,BP$13,$F32:$J32)&gt;0,ASISTENCIA!#REF!&lt;&gt;"X",ASISTENCIA!#REF!&lt;&gt;"L",ASISTENCIA!#REF!&lt;&gt;"J",ASISTENCIA!#REF!&lt;&gt;"F"),SUMIF($F$13:$J$13,BP$13,$F32:$J32),"")</f>
        <v>#REF!</v>
      </c>
      <c r="BQ32" s="103" t="e">
        <f>IF(AND(LEN($D32)&gt;0,SUMIF($F$13:$J$13,BQ$13,$F32:$J32)&gt;0,ASISTENCIA!#REF!&lt;&gt;"X",ASISTENCIA!#REF!&lt;&gt;"L",ASISTENCIA!#REF!&lt;&gt;"J",ASISTENCIA!#REF!&lt;&gt;"F"),SUMIF($F$13:$J$13,BQ$13,$F32:$J32),"")</f>
        <v>#REF!</v>
      </c>
      <c r="BR32" s="103" t="e">
        <f>IF(AND(LEN($D32)&gt;0,SUMIF($F$13:$J$13,BR$13,$F32:$J32)&gt;0,ASISTENCIA!#REF!&lt;&gt;"X",ASISTENCIA!#REF!&lt;&gt;"L",ASISTENCIA!#REF!&lt;&gt;"J",ASISTENCIA!#REF!&lt;&gt;"F"),SUMIF($F$13:$J$13,BR$13,$F32:$J32),"")</f>
        <v>#REF!</v>
      </c>
      <c r="BS32" s="103" t="e">
        <f>IF(AND(LEN($D32)&gt;0,SUMIF($F$13:$J$13,BS$13,$F32:$J32)&gt;0,ASISTENCIA!#REF!&lt;&gt;"X",ASISTENCIA!#REF!&lt;&gt;"L",ASISTENCIA!#REF!&lt;&gt;"J",ASISTENCIA!#REF!&lt;&gt;"F"),SUMIF($F$13:$J$13,BS$13,$F32:$J32),"")</f>
        <v>#REF!</v>
      </c>
      <c r="BT32" s="103" t="e">
        <f>IF(AND(LEN($D32)&gt;0,SUMIF($F$13:$J$13,BT$13,$F32:$J32)&gt;0,ASISTENCIA!#REF!&lt;&gt;"X",ASISTENCIA!#REF!&lt;&gt;"L",ASISTENCIA!#REF!&lt;&gt;"J",ASISTENCIA!#REF!&lt;&gt;"F"),SUMIF($F$13:$J$13,BT$13,$F32:$J32),"")</f>
        <v>#REF!</v>
      </c>
      <c r="BU32" s="103" t="e">
        <f>IF(AND(LEN($D32)&gt;0,SUMIF($F$13:$J$13,BU$13,$F32:$J32)&gt;0,ASISTENCIA!#REF!&lt;&gt;"X",ASISTENCIA!#REF!&lt;&gt;"L",ASISTENCIA!#REF!&lt;&gt;"J",ASISTENCIA!#REF!&lt;&gt;"F"),SUMIF($F$13:$J$13,BU$13,$F32:$J32),"")</f>
        <v>#REF!</v>
      </c>
      <c r="BV32" s="103" t="e">
        <f>IF(AND(LEN($D32)&gt;0,SUMIF($F$13:$J$13,BV$13,$F32:$J32)&gt;0,ASISTENCIA!#REF!&lt;&gt;"X",ASISTENCIA!#REF!&lt;&gt;"L",ASISTENCIA!#REF!&lt;&gt;"J",ASISTENCIA!#REF!&lt;&gt;"F"),SUMIF($F$13:$J$13,BV$13,$F32:$J32),"")</f>
        <v>#REF!</v>
      </c>
      <c r="BW32" s="103" t="e">
        <f>IF(AND(LEN($D32)&gt;0,SUMIF($F$13:$J$13,BW$13,$F32:$J32)&gt;0,ASISTENCIA!#REF!&lt;&gt;"X",ASISTENCIA!#REF!&lt;&gt;"L",ASISTENCIA!#REF!&lt;&gt;"J",ASISTENCIA!#REF!&lt;&gt;"F"),SUMIF($F$13:$J$13,BW$13,$F32:$J32),"")</f>
        <v>#REF!</v>
      </c>
      <c r="BX32" s="103" t="e">
        <f>IF(AND(LEN($D32)&gt;0,SUMIF($F$13:$J$13,BX$13,$F32:$J32)&gt;0,ASISTENCIA!#REF!&lt;&gt;"X",ASISTENCIA!#REF!&lt;&gt;"L",ASISTENCIA!#REF!&lt;&gt;"J",ASISTENCIA!#REF!&lt;&gt;"F"),SUMIF($F$13:$J$13,BX$13,$F32:$J32),"")</f>
        <v>#REF!</v>
      </c>
      <c r="BY32" s="103" t="e">
        <f>IF(AND(LEN($D32)&gt;0,SUMIF($F$13:$J$13,BY$13,$F32:$J32)&gt;0,ASISTENCIA!#REF!&lt;&gt;"X",ASISTENCIA!#REF!&lt;&gt;"L",ASISTENCIA!#REF!&lt;&gt;"J",ASISTENCIA!#REF!&lt;&gt;"F"),SUMIF($F$13:$J$13,BY$13,$F32:$J32),"")</f>
        <v>#REF!</v>
      </c>
      <c r="BZ32" s="103" t="e">
        <f>IF(AND(LEN($D32)&gt;0,SUMIF($F$13:$J$13,BZ$13,$F32:$J32)&gt;0,ASISTENCIA!#REF!&lt;&gt;"X",ASISTENCIA!#REF!&lt;&gt;"L",ASISTENCIA!#REF!&lt;&gt;"J",ASISTENCIA!#REF!&lt;&gt;"F"),SUMIF($F$13:$J$13,BZ$13,$F32:$J32),"")</f>
        <v>#REF!</v>
      </c>
      <c r="CA32" s="103" t="e">
        <f>IF(AND(LEN($D32)&gt;0,SUMIF($F$13:$J$13,CA$13,$F32:$J32)&gt;0,ASISTENCIA!#REF!&lt;&gt;"X",ASISTENCIA!#REF!&lt;&gt;"L",ASISTENCIA!#REF!&lt;&gt;"J",ASISTENCIA!#REF!&lt;&gt;"F"),SUMIF($F$13:$J$13,CA$13,$F32:$J32),"")</f>
        <v>#REF!</v>
      </c>
      <c r="CB32" s="103" t="e">
        <f>IF(AND(LEN($D32)&gt;0,SUMIF($F$13:$J$13,CB$13,$F32:$J32)&gt;0,ASISTENCIA!#REF!&lt;&gt;"X",ASISTENCIA!#REF!&lt;&gt;"L",ASISTENCIA!#REF!&lt;&gt;"J",ASISTENCIA!#REF!&lt;&gt;"F"),SUMIF($F$13:$J$13,CB$13,$F32:$J32),"")</f>
        <v>#REF!</v>
      </c>
      <c r="CC32" s="108" t="e">
        <f t="shared" si="4"/>
        <v>#REF!</v>
      </c>
    </row>
    <row r="33" spans="1:81" ht="15" x14ac:dyDescent="0.2">
      <c r="A33" s="18" t="e">
        <f t="shared" si="5"/>
        <v>#REF!</v>
      </c>
      <c r="B33" s="14" t="e">
        <f>IF(LEN(C33)&gt;0,VLOOKUP($O$4,DATA!$A$1:$S$1,2,FALSE),"")</f>
        <v>#REF!</v>
      </c>
      <c r="C33" s="15" t="e">
        <f t="shared" si="2"/>
        <v>#REF!</v>
      </c>
      <c r="D33" s="21" t="e">
        <f>IF(LEN(ASISTENCIA!#REF!)&gt;0,ASISTENCIA!#REF!,"")</f>
        <v>#REF!</v>
      </c>
      <c r="E33" s="110" t="e">
        <f>IF(LEN(D33)&gt;0,ASISTENCIA!#REF!,"")</f>
        <v>#REF!</v>
      </c>
      <c r="F33" s="26"/>
      <c r="G33" s="26"/>
      <c r="H33" s="26"/>
      <c r="I33" s="26"/>
      <c r="J33" s="26"/>
      <c r="K33" s="103" t="str">
        <f t="shared" si="0"/>
        <v/>
      </c>
      <c r="L33" s="6"/>
      <c r="M33" s="5"/>
      <c r="N33" s="103" t="e">
        <f t="shared" si="6"/>
        <v>#REF!</v>
      </c>
      <c r="O33" s="28" t="e">
        <f>IF(AND(LEN($D33)&gt;0,SUMIF($F$13:$J$13,O$13,$F33:$J33)&gt;0,ASISTENCIA!#REF!&lt;&gt;"X",ASISTENCIA!#REF!&lt;&gt;"L",ASISTENCIA!#REF!&lt;&gt;"J",ASISTENCIA!#REF!&lt;&gt;"V",ASISTENCIA!#REF!&lt;&gt;"F",ASISTENCIA!#REF!&lt;&gt;""),SUMIF($F$13:$J$13,O$13,$F33:$J33),"")</f>
        <v>#REF!</v>
      </c>
      <c r="P33" s="28" t="e">
        <f>IF(AND(LEN($D33)&gt;0,SUMIF($F$13:$J$13,P$13,$F33:$J33)&gt;0,ASISTENCIA!#REF!&lt;&gt;"X",ASISTENCIA!#REF!&lt;&gt;"L",ASISTENCIA!#REF!&lt;&gt;"J",ASISTENCIA!#REF!&lt;&gt;"V",ASISTENCIA!#REF!&lt;&gt;"F",ASISTENCIA!#REF!&lt;&gt;""),SUMIF($F$13:$J$13,P$13,$F33:$J33),"")</f>
        <v>#REF!</v>
      </c>
      <c r="Q33" s="28" t="e">
        <f>IF(AND(LEN($D33)&gt;0,SUMIF($F$13:$J$13,Q$13,$F33:$J33)&gt;0,ASISTENCIA!#REF!&lt;&gt;"X",ASISTENCIA!#REF!&lt;&gt;"L",ASISTENCIA!#REF!&lt;&gt;"J",ASISTENCIA!#REF!&lt;&gt;"V",ASISTENCIA!#REF!&lt;&gt;"F",ASISTENCIA!#REF!&lt;&gt;""),SUMIF($F$13:$J$13,Q$13,$F33:$J33),"")</f>
        <v>#REF!</v>
      </c>
      <c r="R33" s="28" t="e">
        <f>IF(AND(LEN($D33)&gt;0,SUMIF($F$13:$J$13,R$13,$F33:$J33)&gt;0,ASISTENCIA!#REF!&lt;&gt;"X",ASISTENCIA!#REF!&lt;&gt;"L",ASISTENCIA!#REF!&lt;&gt;"J",ASISTENCIA!#REF!&lt;&gt;"V",ASISTENCIA!#REF!&lt;&gt;"F",ASISTENCIA!#REF!&lt;&gt;""),SUMIF($F$13:$J$13,R$13,$F33:$J33),"")</f>
        <v>#REF!</v>
      </c>
      <c r="S33" s="28" t="e">
        <f>IF(AND(LEN($D33)&gt;0,SUMIF($F$13:$J$13,S$13,$F33:$J33)&gt;0,ASISTENCIA!#REF!&lt;&gt;"X",ASISTENCIA!#REF!&lt;&gt;"L",ASISTENCIA!#REF!&lt;&gt;"J",ASISTENCIA!#REF!&lt;&gt;"V",ASISTENCIA!#REF!&lt;&gt;"F",ASISTENCIA!#REF!&lt;&gt;""),SUMIF($F$13:$J$13,S$13,$F33:$J33),"")</f>
        <v>#REF!</v>
      </c>
      <c r="T33" s="28" t="e">
        <f>IF(AND(LEN($D33)&gt;0,SUMIF($F$13:$J$13,T$13,$F33:$J33)&gt;0,ASISTENCIA!#REF!&lt;&gt;"X",ASISTENCIA!#REF!&lt;&gt;"L",ASISTENCIA!#REF!&lt;&gt;"J",ASISTENCIA!#REF!&lt;&gt;"V",ASISTENCIA!#REF!&lt;&gt;"F",ASISTENCIA!#REF!&lt;&gt;""),SUMIF($F$13:$J$13,T$13,$F33:$J33),"")</f>
        <v>#REF!</v>
      </c>
      <c r="U33" s="28" t="e">
        <f>IF(AND(LEN($D33)&gt;0,SUMIF($F$13:$J$13,U$13,$F33:$J33)&gt;0,ASISTENCIA!#REF!&lt;&gt;"X",ASISTENCIA!#REF!&lt;&gt;"L",ASISTENCIA!#REF!&lt;&gt;"J",ASISTENCIA!#REF!&lt;&gt;"V",ASISTENCIA!#REF!&lt;&gt;"F",ASISTENCIA!#REF!&lt;&gt;""),SUMIF($F$13:$J$13,U$13,$F33:$J33),"")</f>
        <v>#REF!</v>
      </c>
      <c r="V33" s="28" t="e">
        <f>IF(AND(LEN($D33)&gt;0,SUMIF($F$13:$J$13,V$13,$F33:$J33)&gt;0,ASISTENCIA!#REF!&lt;&gt;"X",ASISTENCIA!#REF!&lt;&gt;"L",ASISTENCIA!#REF!&lt;&gt;"J",ASISTENCIA!#REF!&lt;&gt;"V",ASISTENCIA!#REF!&lt;&gt;"F",ASISTENCIA!#REF!&lt;&gt;""),SUMIF($F$13:$J$13,V$13,$F33:$J33),"")</f>
        <v>#REF!</v>
      </c>
      <c r="W33" s="28" t="e">
        <f>IF(AND(LEN($D33)&gt;0,SUMIF($F$13:$J$13,W$13,$F33:$J33)&gt;0,ASISTENCIA!#REF!&lt;&gt;"X",ASISTENCIA!#REF!&lt;&gt;"L",ASISTENCIA!#REF!&lt;&gt;"J",ASISTENCIA!#REF!&lt;&gt;"V",ASISTENCIA!#REF!&lt;&gt;"F",ASISTENCIA!#REF!&lt;&gt;""),SUMIF($F$13:$J$13,W$13,$F33:$J33),"")</f>
        <v>#REF!</v>
      </c>
      <c r="X33" s="28" t="e">
        <f>IF(AND(LEN($D33)&gt;0,SUMIF($F$13:$J$13,X$13,$F33:$J33)&gt;0,ASISTENCIA!#REF!&lt;&gt;"X",ASISTENCIA!#REF!&lt;&gt;"L",ASISTENCIA!#REF!&lt;&gt;"J",ASISTENCIA!#REF!&lt;&gt;"V",ASISTENCIA!#REF!&lt;&gt;"F",ASISTENCIA!#REF!&lt;&gt;""),SUMIF($F$13:$J$13,X$13,$F33:$J33),"")</f>
        <v>#REF!</v>
      </c>
      <c r="Y33" s="28" t="e">
        <f>IF(AND(LEN($D33)&gt;0,SUMIF($F$13:$J$13,Y$13,$F33:$J33)&gt;0,ASISTENCIA!#REF!&lt;&gt;"X",ASISTENCIA!#REF!&lt;&gt;"L",ASISTENCIA!#REF!&lt;&gt;"J",ASISTENCIA!#REF!&lt;&gt;"V",ASISTENCIA!#REF!&lt;&gt;"F",ASISTENCIA!#REF!&lt;&gt;""),SUMIF($F$13:$J$13,Y$13,$F33:$J33),"")</f>
        <v>#REF!</v>
      </c>
      <c r="Z33" s="28" t="e">
        <f>IF(AND(LEN($D33)&gt;0,SUMIF($F$13:$J$13,Z$13,$F33:$J33)&gt;0,ASISTENCIA!#REF!&lt;&gt;"X",ASISTENCIA!#REF!&lt;&gt;"L",ASISTENCIA!#REF!&lt;&gt;"J",ASISTENCIA!#REF!&lt;&gt;"V",ASISTENCIA!#REF!&lt;&gt;"F",ASISTENCIA!#REF!&lt;&gt;""),SUMIF($F$13:$J$13,Z$13,$F33:$J33),"")</f>
        <v>#REF!</v>
      </c>
      <c r="AA33" s="28" t="e">
        <f>IF(AND(LEN($D33)&gt;0,SUMIF($F$13:$J$13,AA$13,$F33:$J33)&gt;0,ASISTENCIA!#REF!&lt;&gt;"X",ASISTENCIA!#REF!&lt;&gt;"L",ASISTENCIA!#REF!&lt;&gt;"J",ASISTENCIA!#REF!&lt;&gt;"V",ASISTENCIA!#REF!&lt;&gt;"F",ASISTENCIA!#REF!&lt;&gt;""),SUMIF($F$13:$J$13,AA$13,$F33:$J33),"")</f>
        <v>#REF!</v>
      </c>
      <c r="AB33" s="28" t="e">
        <f>IF(AND(LEN($D33)&gt;0,SUMIF($F$13:$J$13,AB$13,$F33:$J33)&gt;0,ASISTENCIA!#REF!&lt;&gt;"X",ASISTENCIA!#REF!&lt;&gt;"L",ASISTENCIA!#REF!&lt;&gt;"J",ASISTENCIA!#REF!&lt;&gt;"V",ASISTENCIA!#REF!&lt;&gt;"F",ASISTENCIA!#REF!&lt;&gt;""),SUMIF($F$13:$J$13,AB$13,$F33:$J33),"")</f>
        <v>#REF!</v>
      </c>
      <c r="AC33" s="28" t="e">
        <f>IF(AND(LEN($D33)&gt;0,SUMIF($F$13:$J$13,AC$13,$F33:$J33)&gt;0,ASISTENCIA!#REF!&lt;&gt;"X",ASISTENCIA!#REF!&lt;&gt;"L",ASISTENCIA!#REF!&lt;&gt;"J",ASISTENCIA!#REF!&lt;&gt;"V",ASISTENCIA!#REF!&lt;&gt;"F",ASISTENCIA!#REF!&lt;&gt;""),SUMIF($F$13:$J$13,AC$13,$F33:$J33),"")</f>
        <v>#REF!</v>
      </c>
      <c r="AD33" s="28" t="e">
        <f>IF(AND(LEN($D33)&gt;0,SUMIF($F$13:$J$13,AD$13,$F33:$J33)&gt;0,ASISTENCIA!#REF!&lt;&gt;"X",ASISTENCIA!#REF!&lt;&gt;"L",ASISTENCIA!#REF!&lt;&gt;"J",ASISTENCIA!#REF!&lt;&gt;"V",ASISTENCIA!#REF!&lt;&gt;"F",ASISTENCIA!#REF!&lt;&gt;""),SUMIF($F$13:$J$13,AD$13,$F33:$J33),"")</f>
        <v>#REF!</v>
      </c>
      <c r="AE33" s="28" t="e">
        <f>IF(AND(LEN($D33)&gt;0,SUMIF($F$13:$J$13,AE$13,$F33:$J33)&gt;0,ASISTENCIA!#REF!&lt;&gt;"X",ASISTENCIA!#REF!&lt;&gt;"L",ASISTENCIA!#REF!&lt;&gt;"J",ASISTENCIA!#REF!&lt;&gt;"V",ASISTENCIA!#REF!&lt;&gt;"F",ASISTENCIA!#REF!&lt;&gt;""),SUMIF($F$13:$J$13,AE$13,$F33:$J33),"")</f>
        <v>#REF!</v>
      </c>
      <c r="AF33" s="28" t="e">
        <f>IF(AND(LEN($D33)&gt;0,SUMIF($F$13:$J$13,AF$13,$F33:$J33)&gt;0,ASISTENCIA!#REF!&lt;&gt;"X",ASISTENCIA!#REF!&lt;&gt;"L",ASISTENCIA!#REF!&lt;&gt;"J",ASISTENCIA!#REF!&lt;&gt;"V",ASISTENCIA!#REF!&lt;&gt;"F",ASISTENCIA!#REF!&lt;&gt;""),SUMIF($F$13:$J$13,AF$13,$F33:$J33),"")</f>
        <v>#REF!</v>
      </c>
      <c r="AG33" s="28" t="e">
        <f>IF(AND(LEN($D33)&gt;0,SUMIF($F$13:$J$13,AG$13,$F33:$J33)&gt;0,ASISTENCIA!#REF!&lt;&gt;"X",ASISTENCIA!#REF!&lt;&gt;"L",ASISTENCIA!#REF!&lt;&gt;"J",ASISTENCIA!#REF!&lt;&gt;"V",ASISTENCIA!#REF!&lt;&gt;"F",ASISTENCIA!#REF!&lt;&gt;""),SUMIF($F$13:$J$13,AG$13,$F33:$J33),"")</f>
        <v>#REF!</v>
      </c>
      <c r="AH33" s="28" t="e">
        <f>IF(AND(LEN($D33)&gt;0,SUMIF($F$13:$J$13,AH$13,$F33:$J33)&gt;0,ASISTENCIA!#REF!&lt;&gt;"X",ASISTENCIA!#REF!&lt;&gt;"L",ASISTENCIA!#REF!&lt;&gt;"J",ASISTENCIA!#REF!&lt;&gt;"V",ASISTENCIA!#REF!&lt;&gt;"F",ASISTENCIA!#REF!&lt;&gt;""),SUMIF($F$13:$J$13,AH$13,$F33:$J33),"")</f>
        <v>#REF!</v>
      </c>
      <c r="AI33" s="28" t="e">
        <f>IF(AND(LEN($D33)&gt;0,SUMIF($F$13:$J$13,AI$13,$F33:$J33)&gt;0,ASISTENCIA!#REF!&lt;&gt;"X",ASISTENCIA!#REF!&lt;&gt;"L",ASISTENCIA!#REF!&lt;&gt;"J",ASISTENCIA!#REF!&lt;&gt;"V",ASISTENCIA!#REF!&lt;&gt;"F",ASISTENCIA!#REF!&lt;&gt;""),SUMIF($F$13:$J$13,AI$13,$F33:$J33),"")</f>
        <v>#REF!</v>
      </c>
      <c r="AJ33" s="28" t="e">
        <f>IF(AND(LEN($D33)&gt;0,SUMIF($F$13:$J$13,AJ$13,$F33:$J33)&gt;0,ASISTENCIA!#REF!&lt;&gt;"X",ASISTENCIA!#REF!&lt;&gt;"L",ASISTENCIA!#REF!&lt;&gt;"J",ASISTENCIA!#REF!&lt;&gt;"V",ASISTENCIA!#REF!&lt;&gt;"F",ASISTENCIA!#REF!&lt;&gt;""),SUMIF($F$13:$J$13,AJ$13,$F33:$J33),"")</f>
        <v>#REF!</v>
      </c>
      <c r="AK33" s="28" t="e">
        <f>IF(AND(LEN($D33)&gt;0,SUMIF($F$13:$J$13,AK$13,$F33:$J33)&gt;0,ASISTENCIA!#REF!&lt;&gt;"X",ASISTENCIA!#REF!&lt;&gt;"L",ASISTENCIA!#REF!&lt;&gt;"J",ASISTENCIA!#REF!&lt;&gt;"V",ASISTENCIA!#REF!&lt;&gt;"F",ASISTENCIA!#REF!&lt;&gt;""),SUMIF($F$13:$J$13,AK$13,$F33:$J33),"")</f>
        <v>#REF!</v>
      </c>
      <c r="AL33" s="28" t="e">
        <f>IF(AND(LEN($D33)&gt;0,SUMIF($F$13:$J$13,AL$13,$F33:$J33)&gt;0,ASISTENCIA!#REF!&lt;&gt;"X",ASISTENCIA!#REF!&lt;&gt;"L",ASISTENCIA!#REF!&lt;&gt;"J",ASISTENCIA!#REF!&lt;&gt;"V",ASISTENCIA!#REF!&lt;&gt;"F",ASISTENCIA!#REF!&lt;&gt;""),SUMIF($F$13:$J$13,AL$13,$F33:$J33),"")</f>
        <v>#REF!</v>
      </c>
      <c r="AM33" s="28" t="e">
        <f>IF(AND(LEN($D33)&gt;0,SUMIF($F$13:$J$13,AM$13,$F33:$J33)&gt;0,ASISTENCIA!#REF!&lt;&gt;"X",ASISTENCIA!#REF!&lt;&gt;"L",ASISTENCIA!#REF!&lt;&gt;"J",ASISTENCIA!#REF!&lt;&gt;"V",ASISTENCIA!#REF!&lt;&gt;"F",ASISTENCIA!#REF!&lt;&gt;""),SUMIF($F$13:$J$13,AM$13,$F33:$J33),"")</f>
        <v>#REF!</v>
      </c>
      <c r="AN33" s="28" t="e">
        <f>IF(AND(LEN($D33)&gt;0,SUMIF($F$13:$J$13,AN$13,$F33:$J33)&gt;0,ASISTENCIA!#REF!&lt;&gt;"X",ASISTENCIA!#REF!&lt;&gt;"L",ASISTENCIA!#REF!&lt;&gt;"J",ASISTENCIA!#REF!&lt;&gt;"V",ASISTENCIA!#REF!&lt;&gt;"F",ASISTENCIA!#REF!&lt;&gt;""),SUMIF($F$13:$J$13,AN$13,$F33:$J33),"")</f>
        <v>#REF!</v>
      </c>
      <c r="AO33" s="28" t="e">
        <f>IF(AND(LEN($D33)&gt;0,SUMIF($F$13:$J$13,AO$13,$F33:$J33)&gt;0,ASISTENCIA!#REF!&lt;&gt;"X",ASISTENCIA!#REF!&lt;&gt;"L",ASISTENCIA!#REF!&lt;&gt;"J",ASISTENCIA!#REF!&lt;&gt;"V",ASISTENCIA!#REF!&lt;&gt;"F",ASISTENCIA!#REF!&lt;&gt;""),SUMIF($F$13:$J$13,AO$13,$F33:$J33),"")</f>
        <v>#REF!</v>
      </c>
      <c r="AP33" s="28" t="e">
        <f>IF(AND(LEN($D33)&gt;0,SUMIF($F$13:$J$13,AP$13,$F33:$J33)&gt;0,ASISTENCIA!#REF!&lt;&gt;"X",ASISTENCIA!#REF!&lt;&gt;"L",ASISTENCIA!#REF!&lt;&gt;"J",ASISTENCIA!#REF!&lt;&gt;"V",ASISTENCIA!#REF!&lt;&gt;"F",ASISTENCIA!#REF!&lt;&gt;""),SUMIF($F$13:$J$13,AP$13,$F33:$J33),"")</f>
        <v>#REF!</v>
      </c>
      <c r="AQ33" s="28" t="e">
        <f>IF(AND(LEN($D33)&gt;0,SUMIF($F$13:$J$13,AQ$13,$F33:$J33)&gt;0,ASISTENCIA!#REF!&lt;&gt;"X",ASISTENCIA!#REF!&lt;&gt;"L",ASISTENCIA!#REF!&lt;&gt;"J",ASISTENCIA!#REF!&lt;&gt;"V",ASISTENCIA!#REF!&lt;&gt;"F",ASISTENCIA!#REF!&lt;&gt;""),SUMIF($F$13:$J$13,AQ$13,$F33:$J33),"")</f>
        <v>#REF!</v>
      </c>
      <c r="AR33" s="28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28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08" t="e">
        <f t="shared" si="3"/>
        <v>#REF!</v>
      </c>
      <c r="AX33" s="103" t="e">
        <f>IF(AND(LEN($D33)&gt;0,SUMIF($F$13:$J$13,AX$13,$F33:$J33)&gt;0,ASISTENCIA!#REF!&lt;&gt;"X",ASISTENCIA!#REF!&lt;&gt;"L",ASISTENCIA!#REF!&lt;&gt;"J",ASISTENCIA!#REF!&lt;&gt;"F"),SUMIF($F$13:$J$13,AX$13,$F33:$J33),"")</f>
        <v>#REF!</v>
      </c>
      <c r="AY33" s="103" t="e">
        <f>IF(AND(LEN($D33)&gt;0,SUMIF($F$13:$J$13,AY$13,$F33:$J33)&gt;0,ASISTENCIA!#REF!&lt;&gt;"X",ASISTENCIA!#REF!&lt;&gt;"L",ASISTENCIA!#REF!&lt;&gt;"J",ASISTENCIA!#REF!&lt;&gt;"F"),SUMIF($F$13:$J$13,AY$13,$F33:$J33),"")</f>
        <v>#REF!</v>
      </c>
      <c r="AZ33" s="103" t="e">
        <f>IF(AND(LEN($D33)&gt;0,SUMIF($F$13:$J$13,AZ$13,$F33:$J33)&gt;0,ASISTENCIA!#REF!&lt;&gt;"X",ASISTENCIA!#REF!&lt;&gt;"L",ASISTENCIA!#REF!&lt;&gt;"J",ASISTENCIA!#REF!&lt;&gt;"F"),SUMIF($F$13:$J$13,AZ$13,$F33:$J33),"")</f>
        <v>#REF!</v>
      </c>
      <c r="BA33" s="103" t="e">
        <f>IF(AND(LEN($D33)&gt;0,SUMIF($F$13:$J$13,BA$13,$F33:$J33)&gt;0,ASISTENCIA!#REF!&lt;&gt;"X",ASISTENCIA!#REF!&lt;&gt;"L",ASISTENCIA!#REF!&lt;&gt;"J",ASISTENCIA!#REF!&lt;&gt;"F"),SUMIF($F$13:$J$13,BA$13,$F33:$J33),"")</f>
        <v>#REF!</v>
      </c>
      <c r="BB33" s="103" t="e">
        <f>IF(AND(LEN($D33)&gt;0,SUMIF($F$13:$J$13,BB$13,$F33:$J33)&gt;0,ASISTENCIA!#REF!&lt;&gt;"X",ASISTENCIA!#REF!&lt;&gt;"L",ASISTENCIA!#REF!&lt;&gt;"J",ASISTENCIA!#REF!&lt;&gt;"F"),SUMIF($F$13:$J$13,BB$13,$F33:$J33),"")</f>
        <v>#REF!</v>
      </c>
      <c r="BC33" s="103" t="e">
        <f>IF(AND(LEN($D33)&gt;0,SUMIF($F$13:$J$13,BC$13,$F33:$J33)&gt;0,ASISTENCIA!#REF!&lt;&gt;"X",ASISTENCIA!#REF!&lt;&gt;"L",ASISTENCIA!#REF!&lt;&gt;"J",ASISTENCIA!#REF!&lt;&gt;"F"),SUMIF($F$13:$J$13,BC$13,$F33:$J33),"")</f>
        <v>#REF!</v>
      </c>
      <c r="BD33" s="103" t="e">
        <f>IF(AND(LEN($D33)&gt;0,SUMIF($F$13:$J$13,BD$13,$F33:$J33)&gt;0,ASISTENCIA!#REF!&lt;&gt;"X",ASISTENCIA!#REF!&lt;&gt;"L",ASISTENCIA!#REF!&lt;&gt;"J",ASISTENCIA!#REF!&lt;&gt;"F"),SUMIF($F$13:$J$13,BD$13,$F33:$J33),"")</f>
        <v>#REF!</v>
      </c>
      <c r="BE33" s="103" t="e">
        <f>IF(AND(LEN($D33)&gt;0,SUMIF($F$13:$J$13,BE$13,$F33:$J33)&gt;0,ASISTENCIA!#REF!&lt;&gt;"X",ASISTENCIA!#REF!&lt;&gt;"L",ASISTENCIA!#REF!&lt;&gt;"J",ASISTENCIA!#REF!&lt;&gt;"F"),SUMIF($F$13:$J$13,BE$13,$F33:$J33),"")</f>
        <v>#REF!</v>
      </c>
      <c r="BF33" s="103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03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03" t="e">
        <f>IF(AND(LEN($D33)&gt;0,SUMIF($F$13:$J$13,BH$13,$F33:$J33)&gt;0,ASISTENCIA!#REF!&lt;&gt;"X",ASISTENCIA!#REF!&lt;&gt;"L",ASISTENCIA!#REF!&lt;&gt;"J",ASISTENCIA!#REF!&lt;&gt;"F"),SUMIF($F$13:$J$13,BH$13,$F33:$J33),"")</f>
        <v>#REF!</v>
      </c>
      <c r="BI33" s="103" t="e">
        <f>IF(AND(LEN($D33)&gt;0,SUMIF($F$13:$J$13,BI$13,$F33:$J33)&gt;0,ASISTENCIA!#REF!&lt;&gt;"X",ASISTENCIA!#REF!&lt;&gt;"L",ASISTENCIA!#REF!&lt;&gt;"J",ASISTENCIA!#REF!&lt;&gt;"F"),SUMIF($F$13:$J$13,BI$13,$F33:$J33),"")</f>
        <v>#REF!</v>
      </c>
      <c r="BJ33" s="103" t="e">
        <f>IF(AND(LEN($D33)&gt;0,SUMIF($F$13:$J$13,BJ$13,$F33:$J33)&gt;0,ASISTENCIA!#REF!&lt;&gt;"X",ASISTENCIA!#REF!&lt;&gt;"L",ASISTENCIA!#REF!&lt;&gt;"J",ASISTENCIA!#REF!&lt;&gt;"F"),SUMIF($F$13:$J$13,BJ$13,$F33:$J33),"")</f>
        <v>#REF!</v>
      </c>
      <c r="BK33" s="103" t="e">
        <f>IF(AND(LEN($D33)&gt;0,SUMIF($F$13:$J$13,BK$13,$F33:$J33)&gt;0,ASISTENCIA!#REF!&lt;&gt;"X",ASISTENCIA!#REF!&lt;&gt;"L",ASISTENCIA!#REF!&lt;&gt;"J",ASISTENCIA!#REF!&lt;&gt;"F"),SUMIF($F$13:$J$13,BK$13,$F33:$J33),"")</f>
        <v>#REF!</v>
      </c>
      <c r="BL33" s="103" t="e">
        <f>IF(AND(LEN($D33)&gt;0,SUMIF($F$13:$J$13,BL$13,$F33:$J33)&gt;0,ASISTENCIA!#REF!&lt;&gt;"X",ASISTENCIA!#REF!&lt;&gt;"L",ASISTENCIA!#REF!&lt;&gt;"J",ASISTENCIA!#REF!&lt;&gt;"F"),SUMIF($F$13:$J$13,BL$13,$F33:$J33),"")</f>
        <v>#REF!</v>
      </c>
      <c r="BM33" s="103" t="e">
        <f>IF(AND(LEN($D33)&gt;0,SUMIF($F$13:$J$13,BM$13,$F33:$J33)&gt;0,ASISTENCIA!#REF!&lt;&gt;"X",ASISTENCIA!#REF!&lt;&gt;"L",ASISTENCIA!#REF!&lt;&gt;"J",ASISTENCIA!#REF!&lt;&gt;"F"),SUMIF($F$13:$J$13,BM$13,$F33:$J33),"")</f>
        <v>#REF!</v>
      </c>
      <c r="BN33" s="103" t="e">
        <f>IF(AND(LEN($D33)&gt;0,SUMIF($F$13:$J$13,BN$13,$F33:$J33)&gt;0,ASISTENCIA!#REF!&lt;&gt;"X",ASISTENCIA!#REF!&lt;&gt;"L",ASISTENCIA!#REF!&lt;&gt;"J",ASISTENCIA!#REF!&lt;&gt;"F"),SUMIF($F$13:$J$13,BN$13,$F33:$J33),"")</f>
        <v>#REF!</v>
      </c>
      <c r="BO33" s="103" t="e">
        <f>IF(AND(LEN($D33)&gt;0,SUMIF($F$13:$J$13,BO$13,$F33:$J33)&gt;0,ASISTENCIA!#REF!&lt;&gt;"X",ASISTENCIA!#REF!&lt;&gt;"L",ASISTENCIA!#REF!&lt;&gt;"J",ASISTENCIA!#REF!&lt;&gt;"F"),SUMIF($F$13:$J$13,BO$13,$F33:$J33),"")</f>
        <v>#REF!</v>
      </c>
      <c r="BP33" s="103" t="e">
        <f>IF(AND(LEN($D33)&gt;0,SUMIF($F$13:$J$13,BP$13,$F33:$J33)&gt;0,ASISTENCIA!#REF!&lt;&gt;"X",ASISTENCIA!#REF!&lt;&gt;"L",ASISTENCIA!#REF!&lt;&gt;"J",ASISTENCIA!#REF!&lt;&gt;"F"),SUMIF($F$13:$J$13,BP$13,$F33:$J33),"")</f>
        <v>#REF!</v>
      </c>
      <c r="BQ33" s="103" t="e">
        <f>IF(AND(LEN($D33)&gt;0,SUMIF($F$13:$J$13,BQ$13,$F33:$J33)&gt;0,ASISTENCIA!#REF!&lt;&gt;"X",ASISTENCIA!#REF!&lt;&gt;"L",ASISTENCIA!#REF!&lt;&gt;"J",ASISTENCIA!#REF!&lt;&gt;"F"),SUMIF($F$13:$J$13,BQ$13,$F33:$J33),"")</f>
        <v>#REF!</v>
      </c>
      <c r="BR33" s="103" t="e">
        <f>IF(AND(LEN($D33)&gt;0,SUMIF($F$13:$J$13,BR$13,$F33:$J33)&gt;0,ASISTENCIA!#REF!&lt;&gt;"X",ASISTENCIA!#REF!&lt;&gt;"L",ASISTENCIA!#REF!&lt;&gt;"J",ASISTENCIA!#REF!&lt;&gt;"F"),SUMIF($F$13:$J$13,BR$13,$F33:$J33),"")</f>
        <v>#REF!</v>
      </c>
      <c r="BS33" s="103" t="e">
        <f>IF(AND(LEN($D33)&gt;0,SUMIF($F$13:$J$13,BS$13,$F33:$J33)&gt;0,ASISTENCIA!#REF!&lt;&gt;"X",ASISTENCIA!#REF!&lt;&gt;"L",ASISTENCIA!#REF!&lt;&gt;"J",ASISTENCIA!#REF!&lt;&gt;"F"),SUMIF($F$13:$J$13,BS$13,$F33:$J33),"")</f>
        <v>#REF!</v>
      </c>
      <c r="BT33" s="103" t="e">
        <f>IF(AND(LEN($D33)&gt;0,SUMIF($F$13:$J$13,BT$13,$F33:$J33)&gt;0,ASISTENCIA!#REF!&lt;&gt;"X",ASISTENCIA!#REF!&lt;&gt;"L",ASISTENCIA!#REF!&lt;&gt;"J",ASISTENCIA!#REF!&lt;&gt;"F"),SUMIF($F$13:$J$13,BT$13,$F33:$J33),"")</f>
        <v>#REF!</v>
      </c>
      <c r="BU33" s="103" t="e">
        <f>IF(AND(LEN($D33)&gt;0,SUMIF($F$13:$J$13,BU$13,$F33:$J33)&gt;0,ASISTENCIA!#REF!&lt;&gt;"X",ASISTENCIA!#REF!&lt;&gt;"L",ASISTENCIA!#REF!&lt;&gt;"J",ASISTENCIA!#REF!&lt;&gt;"F"),SUMIF($F$13:$J$13,BU$13,$F33:$J33),"")</f>
        <v>#REF!</v>
      </c>
      <c r="BV33" s="103" t="e">
        <f>IF(AND(LEN($D33)&gt;0,SUMIF($F$13:$J$13,BV$13,$F33:$J33)&gt;0,ASISTENCIA!#REF!&lt;&gt;"X",ASISTENCIA!#REF!&lt;&gt;"L",ASISTENCIA!#REF!&lt;&gt;"J",ASISTENCIA!#REF!&lt;&gt;"F"),SUMIF($F$13:$J$13,BV$13,$F33:$J33),"")</f>
        <v>#REF!</v>
      </c>
      <c r="BW33" s="103" t="e">
        <f>IF(AND(LEN($D33)&gt;0,SUMIF($F$13:$J$13,BW$13,$F33:$J33)&gt;0,ASISTENCIA!#REF!&lt;&gt;"X",ASISTENCIA!#REF!&lt;&gt;"L",ASISTENCIA!#REF!&lt;&gt;"J",ASISTENCIA!#REF!&lt;&gt;"F"),SUMIF($F$13:$J$13,BW$13,$F33:$J33),"")</f>
        <v>#REF!</v>
      </c>
      <c r="BX33" s="103" t="e">
        <f>IF(AND(LEN($D33)&gt;0,SUMIF($F$13:$J$13,BX$13,$F33:$J33)&gt;0,ASISTENCIA!#REF!&lt;&gt;"X",ASISTENCIA!#REF!&lt;&gt;"L",ASISTENCIA!#REF!&lt;&gt;"J",ASISTENCIA!#REF!&lt;&gt;"F"),SUMIF($F$13:$J$13,BX$13,$F33:$J33),"")</f>
        <v>#REF!</v>
      </c>
      <c r="BY33" s="103" t="e">
        <f>IF(AND(LEN($D33)&gt;0,SUMIF($F$13:$J$13,BY$13,$F33:$J33)&gt;0,ASISTENCIA!#REF!&lt;&gt;"X",ASISTENCIA!#REF!&lt;&gt;"L",ASISTENCIA!#REF!&lt;&gt;"J",ASISTENCIA!#REF!&lt;&gt;"F"),SUMIF($F$13:$J$13,BY$13,$F33:$J33),"")</f>
        <v>#REF!</v>
      </c>
      <c r="BZ33" s="103" t="e">
        <f>IF(AND(LEN($D33)&gt;0,SUMIF($F$13:$J$13,BZ$13,$F33:$J33)&gt;0,ASISTENCIA!#REF!&lt;&gt;"X",ASISTENCIA!#REF!&lt;&gt;"L",ASISTENCIA!#REF!&lt;&gt;"J",ASISTENCIA!#REF!&lt;&gt;"F"),SUMIF($F$13:$J$13,BZ$13,$F33:$J33),"")</f>
        <v>#REF!</v>
      </c>
      <c r="CA33" s="103" t="e">
        <f>IF(AND(LEN($D33)&gt;0,SUMIF($F$13:$J$13,CA$13,$F33:$J33)&gt;0,ASISTENCIA!#REF!&lt;&gt;"X",ASISTENCIA!#REF!&lt;&gt;"L",ASISTENCIA!#REF!&lt;&gt;"J",ASISTENCIA!#REF!&lt;&gt;"F"),SUMIF($F$13:$J$13,CA$13,$F33:$J33),"")</f>
        <v>#REF!</v>
      </c>
      <c r="CB33" s="103" t="e">
        <f>IF(AND(LEN($D33)&gt;0,SUMIF($F$13:$J$13,CB$13,$F33:$J33)&gt;0,ASISTENCIA!#REF!&lt;&gt;"X",ASISTENCIA!#REF!&lt;&gt;"L",ASISTENCIA!#REF!&lt;&gt;"J",ASISTENCIA!#REF!&lt;&gt;"F"),SUMIF($F$13:$J$13,CB$13,$F33:$J33),"")</f>
        <v>#REF!</v>
      </c>
      <c r="CC33" s="108" t="e">
        <f t="shared" si="4"/>
        <v>#REF!</v>
      </c>
    </row>
    <row r="34" spans="1:81" ht="15" x14ac:dyDescent="0.2">
      <c r="A34" s="18" t="e">
        <f t="shared" si="5"/>
        <v>#REF!</v>
      </c>
      <c r="B34" s="14" t="e">
        <f>IF(LEN(C34)&gt;0,VLOOKUP($O$4,DATA!$A$1:$S$1,2,FALSE),"")</f>
        <v>#REF!</v>
      </c>
      <c r="C34" s="15" t="e">
        <f t="shared" si="2"/>
        <v>#REF!</v>
      </c>
      <c r="D34" s="21" t="e">
        <f>IF(LEN(ASISTENCIA!#REF!)&gt;0,ASISTENCIA!#REF!,"")</f>
        <v>#REF!</v>
      </c>
      <c r="E34" s="110" t="e">
        <f>IF(LEN(D34)&gt;0,ASISTENCIA!#REF!,"")</f>
        <v>#REF!</v>
      </c>
      <c r="F34" s="26"/>
      <c r="G34" s="26"/>
      <c r="H34" s="26"/>
      <c r="I34" s="26"/>
      <c r="J34" s="26"/>
      <c r="K34" s="103" t="str">
        <f t="shared" si="0"/>
        <v/>
      </c>
      <c r="L34" s="6"/>
      <c r="M34" s="5"/>
      <c r="N34" s="103" t="e">
        <f t="shared" si="6"/>
        <v>#REF!</v>
      </c>
      <c r="O34" s="28" t="e">
        <f>IF(AND(LEN($D34)&gt;0,SUMIF($F$13:$J$13,O$13,$F34:$J34)&gt;0,ASISTENCIA!#REF!&lt;&gt;"X",ASISTENCIA!#REF!&lt;&gt;"L",ASISTENCIA!#REF!&lt;&gt;"J",ASISTENCIA!#REF!&lt;&gt;"V",ASISTENCIA!#REF!&lt;&gt;"F",ASISTENCIA!#REF!&lt;&gt;""),SUMIF($F$13:$J$13,O$13,$F34:$J34),"")</f>
        <v>#REF!</v>
      </c>
      <c r="P34" s="28" t="e">
        <f>IF(AND(LEN($D34)&gt;0,SUMIF($F$13:$J$13,P$13,$F34:$J34)&gt;0,ASISTENCIA!#REF!&lt;&gt;"X",ASISTENCIA!#REF!&lt;&gt;"L",ASISTENCIA!#REF!&lt;&gt;"J",ASISTENCIA!#REF!&lt;&gt;"V",ASISTENCIA!#REF!&lt;&gt;"F",ASISTENCIA!#REF!&lt;&gt;""),SUMIF($F$13:$J$13,P$13,$F34:$J34),"")</f>
        <v>#REF!</v>
      </c>
      <c r="Q34" s="28" t="e">
        <f>IF(AND(LEN($D34)&gt;0,SUMIF($F$13:$J$13,Q$13,$F34:$J34)&gt;0,ASISTENCIA!#REF!&lt;&gt;"X",ASISTENCIA!#REF!&lt;&gt;"L",ASISTENCIA!#REF!&lt;&gt;"J",ASISTENCIA!#REF!&lt;&gt;"V",ASISTENCIA!#REF!&lt;&gt;"F",ASISTENCIA!#REF!&lt;&gt;""),SUMIF($F$13:$J$13,Q$13,$F34:$J34),"")</f>
        <v>#REF!</v>
      </c>
      <c r="R34" s="28" t="e">
        <f>IF(AND(LEN($D34)&gt;0,SUMIF($F$13:$J$13,R$13,$F34:$J34)&gt;0,ASISTENCIA!#REF!&lt;&gt;"X",ASISTENCIA!#REF!&lt;&gt;"L",ASISTENCIA!#REF!&lt;&gt;"J",ASISTENCIA!#REF!&lt;&gt;"V",ASISTENCIA!#REF!&lt;&gt;"F",ASISTENCIA!#REF!&lt;&gt;""),SUMIF($F$13:$J$13,R$13,$F34:$J34),"")</f>
        <v>#REF!</v>
      </c>
      <c r="S34" s="28" t="e">
        <f>IF(AND(LEN($D34)&gt;0,SUMIF($F$13:$J$13,S$13,$F34:$J34)&gt;0,ASISTENCIA!#REF!&lt;&gt;"X",ASISTENCIA!#REF!&lt;&gt;"L",ASISTENCIA!#REF!&lt;&gt;"J",ASISTENCIA!#REF!&lt;&gt;"V",ASISTENCIA!#REF!&lt;&gt;"F",ASISTENCIA!#REF!&lt;&gt;""),SUMIF($F$13:$J$13,S$13,$F34:$J34),"")</f>
        <v>#REF!</v>
      </c>
      <c r="T34" s="28" t="e">
        <f>IF(AND(LEN($D34)&gt;0,SUMIF($F$13:$J$13,T$13,$F34:$J34)&gt;0,ASISTENCIA!#REF!&lt;&gt;"X",ASISTENCIA!#REF!&lt;&gt;"L",ASISTENCIA!#REF!&lt;&gt;"J",ASISTENCIA!#REF!&lt;&gt;"V",ASISTENCIA!#REF!&lt;&gt;"F",ASISTENCIA!#REF!&lt;&gt;""),SUMIF($F$13:$J$13,T$13,$F34:$J34),"")</f>
        <v>#REF!</v>
      </c>
      <c r="U34" s="28" t="e">
        <f>IF(AND(LEN($D34)&gt;0,SUMIF($F$13:$J$13,U$13,$F34:$J34)&gt;0,ASISTENCIA!#REF!&lt;&gt;"X",ASISTENCIA!#REF!&lt;&gt;"L",ASISTENCIA!#REF!&lt;&gt;"J",ASISTENCIA!#REF!&lt;&gt;"V",ASISTENCIA!#REF!&lt;&gt;"F",ASISTENCIA!#REF!&lt;&gt;""),SUMIF($F$13:$J$13,U$13,$F34:$J34),"")</f>
        <v>#REF!</v>
      </c>
      <c r="V34" s="28" t="e">
        <f>IF(AND(LEN($D34)&gt;0,SUMIF($F$13:$J$13,V$13,$F34:$J34)&gt;0,ASISTENCIA!#REF!&lt;&gt;"X",ASISTENCIA!#REF!&lt;&gt;"L",ASISTENCIA!#REF!&lt;&gt;"J",ASISTENCIA!#REF!&lt;&gt;"V",ASISTENCIA!#REF!&lt;&gt;"F",ASISTENCIA!#REF!&lt;&gt;""),SUMIF($F$13:$J$13,V$13,$F34:$J34),"")</f>
        <v>#REF!</v>
      </c>
      <c r="W34" s="28" t="e">
        <f>IF(AND(LEN($D34)&gt;0,SUMIF($F$13:$J$13,W$13,$F34:$J34)&gt;0,ASISTENCIA!#REF!&lt;&gt;"X",ASISTENCIA!#REF!&lt;&gt;"L",ASISTENCIA!#REF!&lt;&gt;"J",ASISTENCIA!#REF!&lt;&gt;"V",ASISTENCIA!#REF!&lt;&gt;"F",ASISTENCIA!#REF!&lt;&gt;""),SUMIF($F$13:$J$13,W$13,$F34:$J34),"")</f>
        <v>#REF!</v>
      </c>
      <c r="X34" s="28" t="e">
        <f>IF(AND(LEN($D34)&gt;0,SUMIF($F$13:$J$13,X$13,$F34:$J34)&gt;0,ASISTENCIA!#REF!&lt;&gt;"X",ASISTENCIA!#REF!&lt;&gt;"L",ASISTENCIA!#REF!&lt;&gt;"J",ASISTENCIA!#REF!&lt;&gt;"V",ASISTENCIA!#REF!&lt;&gt;"F",ASISTENCIA!#REF!&lt;&gt;""),SUMIF($F$13:$J$13,X$13,$F34:$J34),"")</f>
        <v>#REF!</v>
      </c>
      <c r="Y34" s="28" t="e">
        <f>IF(AND(LEN($D34)&gt;0,SUMIF($F$13:$J$13,Y$13,$F34:$J34)&gt;0,ASISTENCIA!#REF!&lt;&gt;"X",ASISTENCIA!#REF!&lt;&gt;"L",ASISTENCIA!#REF!&lt;&gt;"J",ASISTENCIA!#REF!&lt;&gt;"V",ASISTENCIA!#REF!&lt;&gt;"F",ASISTENCIA!#REF!&lt;&gt;""),SUMIF($F$13:$J$13,Y$13,$F34:$J34),"")</f>
        <v>#REF!</v>
      </c>
      <c r="Z34" s="28" t="e">
        <f>IF(AND(LEN($D34)&gt;0,SUMIF($F$13:$J$13,Z$13,$F34:$J34)&gt;0,ASISTENCIA!#REF!&lt;&gt;"X",ASISTENCIA!#REF!&lt;&gt;"L",ASISTENCIA!#REF!&lt;&gt;"J",ASISTENCIA!#REF!&lt;&gt;"V",ASISTENCIA!#REF!&lt;&gt;"F",ASISTENCIA!#REF!&lt;&gt;""),SUMIF($F$13:$J$13,Z$13,$F34:$J34),"")</f>
        <v>#REF!</v>
      </c>
      <c r="AA34" s="28" t="e">
        <f>IF(AND(LEN($D34)&gt;0,SUMIF($F$13:$J$13,AA$13,$F34:$J34)&gt;0,ASISTENCIA!#REF!&lt;&gt;"X",ASISTENCIA!#REF!&lt;&gt;"L",ASISTENCIA!#REF!&lt;&gt;"J",ASISTENCIA!#REF!&lt;&gt;"V",ASISTENCIA!#REF!&lt;&gt;"F",ASISTENCIA!#REF!&lt;&gt;""),SUMIF($F$13:$J$13,AA$13,$F34:$J34),"")</f>
        <v>#REF!</v>
      </c>
      <c r="AB34" s="28" t="e">
        <f>IF(AND(LEN($D34)&gt;0,SUMIF($F$13:$J$13,AB$13,$F34:$J34)&gt;0,ASISTENCIA!#REF!&lt;&gt;"X",ASISTENCIA!#REF!&lt;&gt;"L",ASISTENCIA!#REF!&lt;&gt;"J",ASISTENCIA!#REF!&lt;&gt;"V",ASISTENCIA!#REF!&lt;&gt;"F",ASISTENCIA!#REF!&lt;&gt;""),SUMIF($F$13:$J$13,AB$13,$F34:$J34),"")</f>
        <v>#REF!</v>
      </c>
      <c r="AC34" s="28" t="e">
        <f>IF(AND(LEN($D34)&gt;0,SUMIF($F$13:$J$13,AC$13,$F34:$J34)&gt;0,ASISTENCIA!#REF!&lt;&gt;"X",ASISTENCIA!#REF!&lt;&gt;"L",ASISTENCIA!#REF!&lt;&gt;"J",ASISTENCIA!#REF!&lt;&gt;"V",ASISTENCIA!#REF!&lt;&gt;"F",ASISTENCIA!#REF!&lt;&gt;""),SUMIF($F$13:$J$13,AC$13,$F34:$J34),"")</f>
        <v>#REF!</v>
      </c>
      <c r="AD34" s="28" t="e">
        <f>IF(AND(LEN($D34)&gt;0,SUMIF($F$13:$J$13,AD$13,$F34:$J34)&gt;0,ASISTENCIA!#REF!&lt;&gt;"X",ASISTENCIA!#REF!&lt;&gt;"L",ASISTENCIA!#REF!&lt;&gt;"J",ASISTENCIA!#REF!&lt;&gt;"V",ASISTENCIA!#REF!&lt;&gt;"F",ASISTENCIA!#REF!&lt;&gt;""),SUMIF($F$13:$J$13,AD$13,$F34:$J34),"")</f>
        <v>#REF!</v>
      </c>
      <c r="AE34" s="28" t="e">
        <f>IF(AND(LEN($D34)&gt;0,SUMIF($F$13:$J$13,AE$13,$F34:$J34)&gt;0,ASISTENCIA!#REF!&lt;&gt;"X",ASISTENCIA!#REF!&lt;&gt;"L",ASISTENCIA!#REF!&lt;&gt;"J",ASISTENCIA!#REF!&lt;&gt;"V",ASISTENCIA!#REF!&lt;&gt;"F",ASISTENCIA!#REF!&lt;&gt;""),SUMIF($F$13:$J$13,AE$13,$F34:$J34),"")</f>
        <v>#REF!</v>
      </c>
      <c r="AF34" s="28" t="e">
        <f>IF(AND(LEN($D34)&gt;0,SUMIF($F$13:$J$13,AF$13,$F34:$J34)&gt;0,ASISTENCIA!#REF!&lt;&gt;"X",ASISTENCIA!#REF!&lt;&gt;"L",ASISTENCIA!#REF!&lt;&gt;"J",ASISTENCIA!#REF!&lt;&gt;"V",ASISTENCIA!#REF!&lt;&gt;"F",ASISTENCIA!#REF!&lt;&gt;""),SUMIF($F$13:$J$13,AF$13,$F34:$J34),"")</f>
        <v>#REF!</v>
      </c>
      <c r="AG34" s="28" t="e">
        <f>IF(AND(LEN($D34)&gt;0,SUMIF($F$13:$J$13,AG$13,$F34:$J34)&gt;0,ASISTENCIA!#REF!&lt;&gt;"X",ASISTENCIA!#REF!&lt;&gt;"L",ASISTENCIA!#REF!&lt;&gt;"J",ASISTENCIA!#REF!&lt;&gt;"V",ASISTENCIA!#REF!&lt;&gt;"F",ASISTENCIA!#REF!&lt;&gt;""),SUMIF($F$13:$J$13,AG$13,$F34:$J34),"")</f>
        <v>#REF!</v>
      </c>
      <c r="AH34" s="28" t="e">
        <f>IF(AND(LEN($D34)&gt;0,SUMIF($F$13:$J$13,AH$13,$F34:$J34)&gt;0,ASISTENCIA!#REF!&lt;&gt;"X",ASISTENCIA!#REF!&lt;&gt;"L",ASISTENCIA!#REF!&lt;&gt;"J",ASISTENCIA!#REF!&lt;&gt;"V",ASISTENCIA!#REF!&lt;&gt;"F",ASISTENCIA!#REF!&lt;&gt;""),SUMIF($F$13:$J$13,AH$13,$F34:$J34),"")</f>
        <v>#REF!</v>
      </c>
      <c r="AI34" s="28" t="e">
        <f>IF(AND(LEN($D34)&gt;0,SUMIF($F$13:$J$13,AI$13,$F34:$J34)&gt;0,ASISTENCIA!#REF!&lt;&gt;"X",ASISTENCIA!#REF!&lt;&gt;"L",ASISTENCIA!#REF!&lt;&gt;"J",ASISTENCIA!#REF!&lt;&gt;"V",ASISTENCIA!#REF!&lt;&gt;"F",ASISTENCIA!#REF!&lt;&gt;""),SUMIF($F$13:$J$13,AI$13,$F34:$J34),"")</f>
        <v>#REF!</v>
      </c>
      <c r="AJ34" s="28" t="e">
        <f>IF(AND(LEN($D34)&gt;0,SUMIF($F$13:$J$13,AJ$13,$F34:$J34)&gt;0,ASISTENCIA!#REF!&lt;&gt;"X",ASISTENCIA!#REF!&lt;&gt;"L",ASISTENCIA!#REF!&lt;&gt;"J",ASISTENCIA!#REF!&lt;&gt;"V",ASISTENCIA!#REF!&lt;&gt;"F",ASISTENCIA!#REF!&lt;&gt;""),SUMIF($F$13:$J$13,AJ$13,$F34:$J34),"")</f>
        <v>#REF!</v>
      </c>
      <c r="AK34" s="28" t="e">
        <f>IF(AND(LEN($D34)&gt;0,SUMIF($F$13:$J$13,AK$13,$F34:$J34)&gt;0,ASISTENCIA!#REF!&lt;&gt;"X",ASISTENCIA!#REF!&lt;&gt;"L",ASISTENCIA!#REF!&lt;&gt;"J",ASISTENCIA!#REF!&lt;&gt;"V",ASISTENCIA!#REF!&lt;&gt;"F",ASISTENCIA!#REF!&lt;&gt;""),SUMIF($F$13:$J$13,AK$13,$F34:$J34),"")</f>
        <v>#REF!</v>
      </c>
      <c r="AL34" s="28" t="e">
        <f>IF(AND(LEN($D34)&gt;0,SUMIF($F$13:$J$13,AL$13,$F34:$J34)&gt;0,ASISTENCIA!#REF!&lt;&gt;"X",ASISTENCIA!#REF!&lt;&gt;"L",ASISTENCIA!#REF!&lt;&gt;"J",ASISTENCIA!#REF!&lt;&gt;"V",ASISTENCIA!#REF!&lt;&gt;"F",ASISTENCIA!#REF!&lt;&gt;""),SUMIF($F$13:$J$13,AL$13,$F34:$J34),"")</f>
        <v>#REF!</v>
      </c>
      <c r="AM34" s="28" t="e">
        <f>IF(AND(LEN($D34)&gt;0,SUMIF($F$13:$J$13,AM$13,$F34:$J34)&gt;0,ASISTENCIA!#REF!&lt;&gt;"X",ASISTENCIA!#REF!&lt;&gt;"L",ASISTENCIA!#REF!&lt;&gt;"J",ASISTENCIA!#REF!&lt;&gt;"V",ASISTENCIA!#REF!&lt;&gt;"F",ASISTENCIA!#REF!&lt;&gt;""),SUMIF($F$13:$J$13,AM$13,$F34:$J34),"")</f>
        <v>#REF!</v>
      </c>
      <c r="AN34" s="28" t="e">
        <f>IF(AND(LEN($D34)&gt;0,SUMIF($F$13:$J$13,AN$13,$F34:$J34)&gt;0,ASISTENCIA!#REF!&lt;&gt;"X",ASISTENCIA!#REF!&lt;&gt;"L",ASISTENCIA!#REF!&lt;&gt;"J",ASISTENCIA!#REF!&lt;&gt;"V",ASISTENCIA!#REF!&lt;&gt;"F",ASISTENCIA!#REF!&lt;&gt;""),SUMIF($F$13:$J$13,AN$13,$F34:$J34),"")</f>
        <v>#REF!</v>
      </c>
      <c r="AO34" s="28" t="e">
        <f>IF(AND(LEN($D34)&gt;0,SUMIF($F$13:$J$13,AO$13,$F34:$J34)&gt;0,ASISTENCIA!#REF!&lt;&gt;"X",ASISTENCIA!#REF!&lt;&gt;"L",ASISTENCIA!#REF!&lt;&gt;"J",ASISTENCIA!#REF!&lt;&gt;"V",ASISTENCIA!#REF!&lt;&gt;"F",ASISTENCIA!#REF!&lt;&gt;""),SUMIF($F$13:$J$13,AO$13,$F34:$J34),"")</f>
        <v>#REF!</v>
      </c>
      <c r="AP34" s="28" t="e">
        <f>IF(AND(LEN($D34)&gt;0,SUMIF($F$13:$J$13,AP$13,$F34:$J34)&gt;0,ASISTENCIA!#REF!&lt;&gt;"X",ASISTENCIA!#REF!&lt;&gt;"L",ASISTENCIA!#REF!&lt;&gt;"J",ASISTENCIA!#REF!&lt;&gt;"V",ASISTENCIA!#REF!&lt;&gt;"F",ASISTENCIA!#REF!&lt;&gt;""),SUMIF($F$13:$J$13,AP$13,$F34:$J34),"")</f>
        <v>#REF!</v>
      </c>
      <c r="AQ34" s="28" t="e">
        <f>IF(AND(LEN($D34)&gt;0,SUMIF($F$13:$J$13,AQ$13,$F34:$J34)&gt;0,ASISTENCIA!#REF!&lt;&gt;"X",ASISTENCIA!#REF!&lt;&gt;"L",ASISTENCIA!#REF!&lt;&gt;"J",ASISTENCIA!#REF!&lt;&gt;"V",ASISTENCIA!#REF!&lt;&gt;"F",ASISTENCIA!#REF!&lt;&gt;""),SUMIF($F$13:$J$13,AQ$13,$F34:$J34),"")</f>
        <v>#REF!</v>
      </c>
      <c r="AR34" s="28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28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08" t="e">
        <f t="shared" si="3"/>
        <v>#REF!</v>
      </c>
      <c r="AX34" s="103" t="e">
        <f>IF(AND(LEN($D34)&gt;0,SUMIF($F$13:$J$13,AX$13,$F34:$J34)&gt;0,ASISTENCIA!#REF!&lt;&gt;"X",ASISTENCIA!#REF!&lt;&gt;"L",ASISTENCIA!#REF!&lt;&gt;"J",ASISTENCIA!#REF!&lt;&gt;"F"),SUMIF($F$13:$J$13,AX$13,$F34:$J34),"")</f>
        <v>#REF!</v>
      </c>
      <c r="AY34" s="103" t="e">
        <f>IF(AND(LEN($D34)&gt;0,SUMIF($F$13:$J$13,AY$13,$F34:$J34)&gt;0,ASISTENCIA!#REF!&lt;&gt;"X",ASISTENCIA!#REF!&lt;&gt;"L",ASISTENCIA!#REF!&lt;&gt;"J",ASISTENCIA!#REF!&lt;&gt;"F"),SUMIF($F$13:$J$13,AY$13,$F34:$J34),"")</f>
        <v>#REF!</v>
      </c>
      <c r="AZ34" s="103" t="e">
        <f>IF(AND(LEN($D34)&gt;0,SUMIF($F$13:$J$13,AZ$13,$F34:$J34)&gt;0,ASISTENCIA!#REF!&lt;&gt;"X",ASISTENCIA!#REF!&lt;&gt;"L",ASISTENCIA!#REF!&lt;&gt;"J",ASISTENCIA!#REF!&lt;&gt;"F"),SUMIF($F$13:$J$13,AZ$13,$F34:$J34),"")</f>
        <v>#REF!</v>
      </c>
      <c r="BA34" s="103" t="e">
        <f>IF(AND(LEN($D34)&gt;0,SUMIF($F$13:$J$13,BA$13,$F34:$J34)&gt;0,ASISTENCIA!#REF!&lt;&gt;"X",ASISTENCIA!#REF!&lt;&gt;"L",ASISTENCIA!#REF!&lt;&gt;"J",ASISTENCIA!#REF!&lt;&gt;"F"),SUMIF($F$13:$J$13,BA$13,$F34:$J34),"")</f>
        <v>#REF!</v>
      </c>
      <c r="BB34" s="103" t="e">
        <f>IF(AND(LEN($D34)&gt;0,SUMIF($F$13:$J$13,BB$13,$F34:$J34)&gt;0,ASISTENCIA!#REF!&lt;&gt;"X",ASISTENCIA!#REF!&lt;&gt;"L",ASISTENCIA!#REF!&lt;&gt;"J",ASISTENCIA!#REF!&lt;&gt;"F"),SUMIF($F$13:$J$13,BB$13,$F34:$J34),"")</f>
        <v>#REF!</v>
      </c>
      <c r="BC34" s="103" t="e">
        <f>IF(AND(LEN($D34)&gt;0,SUMIF($F$13:$J$13,BC$13,$F34:$J34)&gt;0,ASISTENCIA!#REF!&lt;&gt;"X",ASISTENCIA!#REF!&lt;&gt;"L",ASISTENCIA!#REF!&lt;&gt;"J",ASISTENCIA!#REF!&lt;&gt;"F"),SUMIF($F$13:$J$13,BC$13,$F34:$J34),"")</f>
        <v>#REF!</v>
      </c>
      <c r="BD34" s="103" t="e">
        <f>IF(AND(LEN($D34)&gt;0,SUMIF($F$13:$J$13,BD$13,$F34:$J34)&gt;0,ASISTENCIA!#REF!&lt;&gt;"X",ASISTENCIA!#REF!&lt;&gt;"L",ASISTENCIA!#REF!&lt;&gt;"J",ASISTENCIA!#REF!&lt;&gt;"F"),SUMIF($F$13:$J$13,BD$13,$F34:$J34),"")</f>
        <v>#REF!</v>
      </c>
      <c r="BE34" s="103" t="e">
        <f>IF(AND(LEN($D34)&gt;0,SUMIF($F$13:$J$13,BE$13,$F34:$J34)&gt;0,ASISTENCIA!#REF!&lt;&gt;"X",ASISTENCIA!#REF!&lt;&gt;"L",ASISTENCIA!#REF!&lt;&gt;"J",ASISTENCIA!#REF!&lt;&gt;"F"),SUMIF($F$13:$J$13,BE$13,$F34:$J34),"")</f>
        <v>#REF!</v>
      </c>
      <c r="BF34" s="103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03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03" t="e">
        <f>IF(AND(LEN($D34)&gt;0,SUMIF($F$13:$J$13,BH$13,$F34:$J34)&gt;0,ASISTENCIA!#REF!&lt;&gt;"X",ASISTENCIA!#REF!&lt;&gt;"L",ASISTENCIA!#REF!&lt;&gt;"J",ASISTENCIA!#REF!&lt;&gt;"F"),SUMIF($F$13:$J$13,BH$13,$F34:$J34),"")</f>
        <v>#REF!</v>
      </c>
      <c r="BI34" s="103" t="e">
        <f>IF(AND(LEN($D34)&gt;0,SUMIF($F$13:$J$13,BI$13,$F34:$J34)&gt;0,ASISTENCIA!#REF!&lt;&gt;"X",ASISTENCIA!#REF!&lt;&gt;"L",ASISTENCIA!#REF!&lt;&gt;"J",ASISTENCIA!#REF!&lt;&gt;"F"),SUMIF($F$13:$J$13,BI$13,$F34:$J34),"")</f>
        <v>#REF!</v>
      </c>
      <c r="BJ34" s="103" t="e">
        <f>IF(AND(LEN($D34)&gt;0,SUMIF($F$13:$J$13,BJ$13,$F34:$J34)&gt;0,ASISTENCIA!#REF!&lt;&gt;"X",ASISTENCIA!#REF!&lt;&gt;"L",ASISTENCIA!#REF!&lt;&gt;"J",ASISTENCIA!#REF!&lt;&gt;"F"),SUMIF($F$13:$J$13,BJ$13,$F34:$J34),"")</f>
        <v>#REF!</v>
      </c>
      <c r="BK34" s="103" t="e">
        <f>IF(AND(LEN($D34)&gt;0,SUMIF($F$13:$J$13,BK$13,$F34:$J34)&gt;0,ASISTENCIA!#REF!&lt;&gt;"X",ASISTENCIA!#REF!&lt;&gt;"L",ASISTENCIA!#REF!&lt;&gt;"J",ASISTENCIA!#REF!&lt;&gt;"F"),SUMIF($F$13:$J$13,BK$13,$F34:$J34),"")</f>
        <v>#REF!</v>
      </c>
      <c r="BL34" s="103" t="e">
        <f>IF(AND(LEN($D34)&gt;0,SUMIF($F$13:$J$13,BL$13,$F34:$J34)&gt;0,ASISTENCIA!#REF!&lt;&gt;"X",ASISTENCIA!#REF!&lt;&gt;"L",ASISTENCIA!#REF!&lt;&gt;"J",ASISTENCIA!#REF!&lt;&gt;"F"),SUMIF($F$13:$J$13,BL$13,$F34:$J34),"")</f>
        <v>#REF!</v>
      </c>
      <c r="BM34" s="103" t="e">
        <f>IF(AND(LEN($D34)&gt;0,SUMIF($F$13:$J$13,BM$13,$F34:$J34)&gt;0,ASISTENCIA!#REF!&lt;&gt;"X",ASISTENCIA!#REF!&lt;&gt;"L",ASISTENCIA!#REF!&lt;&gt;"J",ASISTENCIA!#REF!&lt;&gt;"F"),SUMIF($F$13:$J$13,BM$13,$F34:$J34),"")</f>
        <v>#REF!</v>
      </c>
      <c r="BN34" s="103" t="e">
        <f>IF(AND(LEN($D34)&gt;0,SUMIF($F$13:$J$13,BN$13,$F34:$J34)&gt;0,ASISTENCIA!#REF!&lt;&gt;"X",ASISTENCIA!#REF!&lt;&gt;"L",ASISTENCIA!#REF!&lt;&gt;"J",ASISTENCIA!#REF!&lt;&gt;"F"),SUMIF($F$13:$J$13,BN$13,$F34:$J34),"")</f>
        <v>#REF!</v>
      </c>
      <c r="BO34" s="103" t="e">
        <f>IF(AND(LEN($D34)&gt;0,SUMIF($F$13:$J$13,BO$13,$F34:$J34)&gt;0,ASISTENCIA!#REF!&lt;&gt;"X",ASISTENCIA!#REF!&lt;&gt;"L",ASISTENCIA!#REF!&lt;&gt;"J",ASISTENCIA!#REF!&lt;&gt;"F"),SUMIF($F$13:$J$13,BO$13,$F34:$J34),"")</f>
        <v>#REF!</v>
      </c>
      <c r="BP34" s="103" t="e">
        <f>IF(AND(LEN($D34)&gt;0,SUMIF($F$13:$J$13,BP$13,$F34:$J34)&gt;0,ASISTENCIA!#REF!&lt;&gt;"X",ASISTENCIA!#REF!&lt;&gt;"L",ASISTENCIA!#REF!&lt;&gt;"J",ASISTENCIA!#REF!&lt;&gt;"F"),SUMIF($F$13:$J$13,BP$13,$F34:$J34),"")</f>
        <v>#REF!</v>
      </c>
      <c r="BQ34" s="103" t="e">
        <f>IF(AND(LEN($D34)&gt;0,SUMIF($F$13:$J$13,BQ$13,$F34:$J34)&gt;0,ASISTENCIA!#REF!&lt;&gt;"X",ASISTENCIA!#REF!&lt;&gt;"L",ASISTENCIA!#REF!&lt;&gt;"J",ASISTENCIA!#REF!&lt;&gt;"F"),SUMIF($F$13:$J$13,BQ$13,$F34:$J34),"")</f>
        <v>#REF!</v>
      </c>
      <c r="BR34" s="103" t="e">
        <f>IF(AND(LEN($D34)&gt;0,SUMIF($F$13:$J$13,BR$13,$F34:$J34)&gt;0,ASISTENCIA!#REF!&lt;&gt;"X",ASISTENCIA!#REF!&lt;&gt;"L",ASISTENCIA!#REF!&lt;&gt;"J",ASISTENCIA!#REF!&lt;&gt;"F"),SUMIF($F$13:$J$13,BR$13,$F34:$J34),"")</f>
        <v>#REF!</v>
      </c>
      <c r="BS34" s="103" t="e">
        <f>IF(AND(LEN($D34)&gt;0,SUMIF($F$13:$J$13,BS$13,$F34:$J34)&gt;0,ASISTENCIA!#REF!&lt;&gt;"X",ASISTENCIA!#REF!&lt;&gt;"L",ASISTENCIA!#REF!&lt;&gt;"J",ASISTENCIA!#REF!&lt;&gt;"F"),SUMIF($F$13:$J$13,BS$13,$F34:$J34),"")</f>
        <v>#REF!</v>
      </c>
      <c r="BT34" s="103" t="e">
        <f>IF(AND(LEN($D34)&gt;0,SUMIF($F$13:$J$13,BT$13,$F34:$J34)&gt;0,ASISTENCIA!#REF!&lt;&gt;"X",ASISTENCIA!#REF!&lt;&gt;"L",ASISTENCIA!#REF!&lt;&gt;"J",ASISTENCIA!#REF!&lt;&gt;"F"),SUMIF($F$13:$J$13,BT$13,$F34:$J34),"")</f>
        <v>#REF!</v>
      </c>
      <c r="BU34" s="103" t="e">
        <f>IF(AND(LEN($D34)&gt;0,SUMIF($F$13:$J$13,BU$13,$F34:$J34)&gt;0,ASISTENCIA!#REF!&lt;&gt;"X",ASISTENCIA!#REF!&lt;&gt;"L",ASISTENCIA!#REF!&lt;&gt;"J",ASISTENCIA!#REF!&lt;&gt;"F"),SUMIF($F$13:$J$13,BU$13,$F34:$J34),"")</f>
        <v>#REF!</v>
      </c>
      <c r="BV34" s="103" t="e">
        <f>IF(AND(LEN($D34)&gt;0,SUMIF($F$13:$J$13,BV$13,$F34:$J34)&gt;0,ASISTENCIA!#REF!&lt;&gt;"X",ASISTENCIA!#REF!&lt;&gt;"L",ASISTENCIA!#REF!&lt;&gt;"J",ASISTENCIA!#REF!&lt;&gt;"F"),SUMIF($F$13:$J$13,BV$13,$F34:$J34),"")</f>
        <v>#REF!</v>
      </c>
      <c r="BW34" s="103" t="e">
        <f>IF(AND(LEN($D34)&gt;0,SUMIF($F$13:$J$13,BW$13,$F34:$J34)&gt;0,ASISTENCIA!#REF!&lt;&gt;"X",ASISTENCIA!#REF!&lt;&gt;"L",ASISTENCIA!#REF!&lt;&gt;"J",ASISTENCIA!#REF!&lt;&gt;"F"),SUMIF($F$13:$J$13,BW$13,$F34:$J34),"")</f>
        <v>#REF!</v>
      </c>
      <c r="BX34" s="103" t="e">
        <f>IF(AND(LEN($D34)&gt;0,SUMIF($F$13:$J$13,BX$13,$F34:$J34)&gt;0,ASISTENCIA!#REF!&lt;&gt;"X",ASISTENCIA!#REF!&lt;&gt;"L",ASISTENCIA!#REF!&lt;&gt;"J",ASISTENCIA!#REF!&lt;&gt;"F"),SUMIF($F$13:$J$13,BX$13,$F34:$J34),"")</f>
        <v>#REF!</v>
      </c>
      <c r="BY34" s="103" t="e">
        <f>IF(AND(LEN($D34)&gt;0,SUMIF($F$13:$J$13,BY$13,$F34:$J34)&gt;0,ASISTENCIA!#REF!&lt;&gt;"X",ASISTENCIA!#REF!&lt;&gt;"L",ASISTENCIA!#REF!&lt;&gt;"J",ASISTENCIA!#REF!&lt;&gt;"F"),SUMIF($F$13:$J$13,BY$13,$F34:$J34),"")</f>
        <v>#REF!</v>
      </c>
      <c r="BZ34" s="103" t="e">
        <f>IF(AND(LEN($D34)&gt;0,SUMIF($F$13:$J$13,BZ$13,$F34:$J34)&gt;0,ASISTENCIA!#REF!&lt;&gt;"X",ASISTENCIA!#REF!&lt;&gt;"L",ASISTENCIA!#REF!&lt;&gt;"J",ASISTENCIA!#REF!&lt;&gt;"F"),SUMIF($F$13:$J$13,BZ$13,$F34:$J34),"")</f>
        <v>#REF!</v>
      </c>
      <c r="CA34" s="103" t="e">
        <f>IF(AND(LEN($D34)&gt;0,SUMIF($F$13:$J$13,CA$13,$F34:$J34)&gt;0,ASISTENCIA!#REF!&lt;&gt;"X",ASISTENCIA!#REF!&lt;&gt;"L",ASISTENCIA!#REF!&lt;&gt;"J",ASISTENCIA!#REF!&lt;&gt;"F"),SUMIF($F$13:$J$13,CA$13,$F34:$J34),"")</f>
        <v>#REF!</v>
      </c>
      <c r="CB34" s="103" t="e">
        <f>IF(AND(LEN($D34)&gt;0,SUMIF($F$13:$J$13,CB$13,$F34:$J34)&gt;0,ASISTENCIA!#REF!&lt;&gt;"X",ASISTENCIA!#REF!&lt;&gt;"L",ASISTENCIA!#REF!&lt;&gt;"J",ASISTENCIA!#REF!&lt;&gt;"F"),SUMIF($F$13:$J$13,CB$13,$F34:$J34),"")</f>
        <v>#REF!</v>
      </c>
      <c r="CC34" s="108" t="e">
        <f t="shared" si="4"/>
        <v>#REF!</v>
      </c>
    </row>
    <row r="35" spans="1:81" ht="15" x14ac:dyDescent="0.2">
      <c r="A35" s="18" t="e">
        <f t="shared" si="5"/>
        <v>#REF!</v>
      </c>
      <c r="B35" s="14" t="e">
        <f>IF(LEN(C35)&gt;0,VLOOKUP($O$4,DATA!$A$1:$S$1,2,FALSE),"")</f>
        <v>#REF!</v>
      </c>
      <c r="C35" s="15" t="e">
        <f t="shared" si="2"/>
        <v>#REF!</v>
      </c>
      <c r="D35" s="21" t="e">
        <f>IF(LEN(ASISTENCIA!#REF!)&gt;0,ASISTENCIA!#REF!,"")</f>
        <v>#REF!</v>
      </c>
      <c r="E35" s="110" t="e">
        <f>IF(LEN(D35)&gt;0,ASISTENCIA!#REF!,"")</f>
        <v>#REF!</v>
      </c>
      <c r="F35" s="26"/>
      <c r="G35" s="26"/>
      <c r="H35" s="26"/>
      <c r="I35" s="26"/>
      <c r="J35" s="26"/>
      <c r="K35" s="103" t="str">
        <f t="shared" si="0"/>
        <v/>
      </c>
      <c r="L35" s="6"/>
      <c r="M35" s="5"/>
      <c r="N35" s="103" t="e">
        <f t="shared" si="6"/>
        <v>#REF!</v>
      </c>
      <c r="O35" s="28" t="e">
        <f>IF(AND(LEN($D35)&gt;0,SUMIF($F$13:$J$13,O$13,$F35:$J35)&gt;0,ASISTENCIA!#REF!&lt;&gt;"X",ASISTENCIA!#REF!&lt;&gt;"L",ASISTENCIA!#REF!&lt;&gt;"J",ASISTENCIA!#REF!&lt;&gt;"V",ASISTENCIA!#REF!&lt;&gt;"F",ASISTENCIA!#REF!&lt;&gt;""),SUMIF($F$13:$J$13,O$13,$F35:$J35),"")</f>
        <v>#REF!</v>
      </c>
      <c r="P35" s="28" t="e">
        <f>IF(AND(LEN($D35)&gt;0,SUMIF($F$13:$J$13,P$13,$F35:$J35)&gt;0,ASISTENCIA!#REF!&lt;&gt;"X",ASISTENCIA!#REF!&lt;&gt;"L",ASISTENCIA!#REF!&lt;&gt;"J",ASISTENCIA!#REF!&lt;&gt;"V",ASISTENCIA!#REF!&lt;&gt;"F",ASISTENCIA!#REF!&lt;&gt;""),SUMIF($F$13:$J$13,P$13,$F35:$J35),"")</f>
        <v>#REF!</v>
      </c>
      <c r="Q35" s="28" t="e">
        <f>IF(AND(LEN($D35)&gt;0,SUMIF($F$13:$J$13,Q$13,$F35:$J35)&gt;0,ASISTENCIA!#REF!&lt;&gt;"X",ASISTENCIA!#REF!&lt;&gt;"L",ASISTENCIA!#REF!&lt;&gt;"J",ASISTENCIA!#REF!&lt;&gt;"V",ASISTENCIA!#REF!&lt;&gt;"F",ASISTENCIA!#REF!&lt;&gt;""),SUMIF($F$13:$J$13,Q$13,$F35:$J35),"")</f>
        <v>#REF!</v>
      </c>
      <c r="R35" s="28" t="e">
        <f>IF(AND(LEN($D35)&gt;0,SUMIF($F$13:$J$13,R$13,$F35:$J35)&gt;0,ASISTENCIA!#REF!&lt;&gt;"X",ASISTENCIA!#REF!&lt;&gt;"L",ASISTENCIA!#REF!&lt;&gt;"J",ASISTENCIA!#REF!&lt;&gt;"V",ASISTENCIA!#REF!&lt;&gt;"F",ASISTENCIA!#REF!&lt;&gt;""),SUMIF($F$13:$J$13,R$13,$F35:$J35),"")</f>
        <v>#REF!</v>
      </c>
      <c r="S35" s="28" t="e">
        <f>IF(AND(LEN($D35)&gt;0,SUMIF($F$13:$J$13,S$13,$F35:$J35)&gt;0,ASISTENCIA!#REF!&lt;&gt;"X",ASISTENCIA!#REF!&lt;&gt;"L",ASISTENCIA!#REF!&lt;&gt;"J",ASISTENCIA!#REF!&lt;&gt;"V",ASISTENCIA!#REF!&lt;&gt;"F",ASISTENCIA!#REF!&lt;&gt;""),SUMIF($F$13:$J$13,S$13,$F35:$J35),"")</f>
        <v>#REF!</v>
      </c>
      <c r="T35" s="28" t="e">
        <f>IF(AND(LEN($D35)&gt;0,SUMIF($F$13:$J$13,T$13,$F35:$J35)&gt;0,ASISTENCIA!#REF!&lt;&gt;"X",ASISTENCIA!#REF!&lt;&gt;"L",ASISTENCIA!#REF!&lt;&gt;"J",ASISTENCIA!#REF!&lt;&gt;"V",ASISTENCIA!#REF!&lt;&gt;"F",ASISTENCIA!#REF!&lt;&gt;""),SUMIF($F$13:$J$13,T$13,$F35:$J35),"")</f>
        <v>#REF!</v>
      </c>
      <c r="U35" s="28" t="e">
        <f>IF(AND(LEN($D35)&gt;0,SUMIF($F$13:$J$13,U$13,$F35:$J35)&gt;0,ASISTENCIA!#REF!&lt;&gt;"X",ASISTENCIA!#REF!&lt;&gt;"L",ASISTENCIA!#REF!&lt;&gt;"J",ASISTENCIA!#REF!&lt;&gt;"V",ASISTENCIA!#REF!&lt;&gt;"F",ASISTENCIA!#REF!&lt;&gt;""),SUMIF($F$13:$J$13,U$13,$F35:$J35),"")</f>
        <v>#REF!</v>
      </c>
      <c r="V35" s="28" t="e">
        <f>IF(AND(LEN($D35)&gt;0,SUMIF($F$13:$J$13,V$13,$F35:$J35)&gt;0,ASISTENCIA!#REF!&lt;&gt;"X",ASISTENCIA!#REF!&lt;&gt;"L",ASISTENCIA!#REF!&lt;&gt;"J",ASISTENCIA!#REF!&lt;&gt;"V",ASISTENCIA!#REF!&lt;&gt;"F",ASISTENCIA!#REF!&lt;&gt;""),SUMIF($F$13:$J$13,V$13,$F35:$J35),"")</f>
        <v>#REF!</v>
      </c>
      <c r="W35" s="28" t="e">
        <f>IF(AND(LEN($D35)&gt;0,SUMIF($F$13:$J$13,W$13,$F35:$J35)&gt;0,ASISTENCIA!#REF!&lt;&gt;"X",ASISTENCIA!#REF!&lt;&gt;"L",ASISTENCIA!#REF!&lt;&gt;"J",ASISTENCIA!#REF!&lt;&gt;"V",ASISTENCIA!#REF!&lt;&gt;"F",ASISTENCIA!#REF!&lt;&gt;""),SUMIF($F$13:$J$13,W$13,$F35:$J35),"")</f>
        <v>#REF!</v>
      </c>
      <c r="X35" s="28" t="e">
        <f>IF(AND(LEN($D35)&gt;0,SUMIF($F$13:$J$13,X$13,$F35:$J35)&gt;0,ASISTENCIA!#REF!&lt;&gt;"X",ASISTENCIA!#REF!&lt;&gt;"L",ASISTENCIA!#REF!&lt;&gt;"J",ASISTENCIA!#REF!&lt;&gt;"V",ASISTENCIA!#REF!&lt;&gt;"F",ASISTENCIA!#REF!&lt;&gt;""),SUMIF($F$13:$J$13,X$13,$F35:$J35),"")</f>
        <v>#REF!</v>
      </c>
      <c r="Y35" s="28" t="e">
        <f>IF(AND(LEN($D35)&gt;0,SUMIF($F$13:$J$13,Y$13,$F35:$J35)&gt;0,ASISTENCIA!#REF!&lt;&gt;"X",ASISTENCIA!#REF!&lt;&gt;"L",ASISTENCIA!#REF!&lt;&gt;"J",ASISTENCIA!#REF!&lt;&gt;"V",ASISTENCIA!#REF!&lt;&gt;"F",ASISTENCIA!#REF!&lt;&gt;""),SUMIF($F$13:$J$13,Y$13,$F35:$J35),"")</f>
        <v>#REF!</v>
      </c>
      <c r="Z35" s="28" t="e">
        <f>IF(AND(LEN($D35)&gt;0,SUMIF($F$13:$J$13,Z$13,$F35:$J35)&gt;0,ASISTENCIA!#REF!&lt;&gt;"X",ASISTENCIA!#REF!&lt;&gt;"L",ASISTENCIA!#REF!&lt;&gt;"J",ASISTENCIA!#REF!&lt;&gt;"V",ASISTENCIA!#REF!&lt;&gt;"F",ASISTENCIA!#REF!&lt;&gt;""),SUMIF($F$13:$J$13,Z$13,$F35:$J35),"")</f>
        <v>#REF!</v>
      </c>
      <c r="AA35" s="28" t="e">
        <f>IF(AND(LEN($D35)&gt;0,SUMIF($F$13:$J$13,AA$13,$F35:$J35)&gt;0,ASISTENCIA!#REF!&lt;&gt;"X",ASISTENCIA!#REF!&lt;&gt;"L",ASISTENCIA!#REF!&lt;&gt;"J",ASISTENCIA!#REF!&lt;&gt;"V",ASISTENCIA!#REF!&lt;&gt;"F",ASISTENCIA!#REF!&lt;&gt;""),SUMIF($F$13:$J$13,AA$13,$F35:$J35),"")</f>
        <v>#REF!</v>
      </c>
      <c r="AB35" s="28" t="e">
        <f>IF(AND(LEN($D35)&gt;0,SUMIF($F$13:$J$13,AB$13,$F35:$J35)&gt;0,ASISTENCIA!#REF!&lt;&gt;"X",ASISTENCIA!#REF!&lt;&gt;"L",ASISTENCIA!#REF!&lt;&gt;"J",ASISTENCIA!#REF!&lt;&gt;"V",ASISTENCIA!#REF!&lt;&gt;"F",ASISTENCIA!#REF!&lt;&gt;""),SUMIF($F$13:$J$13,AB$13,$F35:$J35),"")</f>
        <v>#REF!</v>
      </c>
      <c r="AC35" s="28" t="e">
        <f>IF(AND(LEN($D35)&gt;0,SUMIF($F$13:$J$13,AC$13,$F35:$J35)&gt;0,ASISTENCIA!#REF!&lt;&gt;"X",ASISTENCIA!#REF!&lt;&gt;"L",ASISTENCIA!#REF!&lt;&gt;"J",ASISTENCIA!#REF!&lt;&gt;"V",ASISTENCIA!#REF!&lt;&gt;"F",ASISTENCIA!#REF!&lt;&gt;""),SUMIF($F$13:$J$13,AC$13,$F35:$J35),"")</f>
        <v>#REF!</v>
      </c>
      <c r="AD35" s="28" t="e">
        <f>IF(AND(LEN($D35)&gt;0,SUMIF($F$13:$J$13,AD$13,$F35:$J35)&gt;0,ASISTENCIA!#REF!&lt;&gt;"X",ASISTENCIA!#REF!&lt;&gt;"L",ASISTENCIA!#REF!&lt;&gt;"J",ASISTENCIA!#REF!&lt;&gt;"V",ASISTENCIA!#REF!&lt;&gt;"F",ASISTENCIA!#REF!&lt;&gt;""),SUMIF($F$13:$J$13,AD$13,$F35:$J35),"")</f>
        <v>#REF!</v>
      </c>
      <c r="AE35" s="28" t="e">
        <f>IF(AND(LEN($D35)&gt;0,SUMIF($F$13:$J$13,AE$13,$F35:$J35)&gt;0,ASISTENCIA!#REF!&lt;&gt;"X",ASISTENCIA!#REF!&lt;&gt;"L",ASISTENCIA!#REF!&lt;&gt;"J",ASISTENCIA!#REF!&lt;&gt;"V",ASISTENCIA!#REF!&lt;&gt;"F",ASISTENCIA!#REF!&lt;&gt;""),SUMIF($F$13:$J$13,AE$13,$F35:$J35),"")</f>
        <v>#REF!</v>
      </c>
      <c r="AF35" s="28" t="e">
        <f>IF(AND(LEN($D35)&gt;0,SUMIF($F$13:$J$13,AF$13,$F35:$J35)&gt;0,ASISTENCIA!#REF!&lt;&gt;"X",ASISTENCIA!#REF!&lt;&gt;"L",ASISTENCIA!#REF!&lt;&gt;"J",ASISTENCIA!#REF!&lt;&gt;"V",ASISTENCIA!#REF!&lt;&gt;"F",ASISTENCIA!#REF!&lt;&gt;""),SUMIF($F$13:$J$13,AF$13,$F35:$J35),"")</f>
        <v>#REF!</v>
      </c>
      <c r="AG35" s="28" t="e">
        <f>IF(AND(LEN($D35)&gt;0,SUMIF($F$13:$J$13,AG$13,$F35:$J35)&gt;0,ASISTENCIA!#REF!&lt;&gt;"X",ASISTENCIA!#REF!&lt;&gt;"L",ASISTENCIA!#REF!&lt;&gt;"J",ASISTENCIA!#REF!&lt;&gt;"V",ASISTENCIA!#REF!&lt;&gt;"F",ASISTENCIA!#REF!&lt;&gt;""),SUMIF($F$13:$J$13,AG$13,$F35:$J35),"")</f>
        <v>#REF!</v>
      </c>
      <c r="AH35" s="28" t="e">
        <f>IF(AND(LEN($D35)&gt;0,SUMIF($F$13:$J$13,AH$13,$F35:$J35)&gt;0,ASISTENCIA!#REF!&lt;&gt;"X",ASISTENCIA!#REF!&lt;&gt;"L",ASISTENCIA!#REF!&lt;&gt;"J",ASISTENCIA!#REF!&lt;&gt;"V",ASISTENCIA!#REF!&lt;&gt;"F",ASISTENCIA!#REF!&lt;&gt;""),SUMIF($F$13:$J$13,AH$13,$F35:$J35),"")</f>
        <v>#REF!</v>
      </c>
      <c r="AI35" s="28" t="e">
        <f>IF(AND(LEN($D35)&gt;0,SUMIF($F$13:$J$13,AI$13,$F35:$J35)&gt;0,ASISTENCIA!#REF!&lt;&gt;"X",ASISTENCIA!#REF!&lt;&gt;"L",ASISTENCIA!#REF!&lt;&gt;"J",ASISTENCIA!#REF!&lt;&gt;"V",ASISTENCIA!#REF!&lt;&gt;"F",ASISTENCIA!#REF!&lt;&gt;""),SUMIF($F$13:$J$13,AI$13,$F35:$J35),"")</f>
        <v>#REF!</v>
      </c>
      <c r="AJ35" s="28" t="e">
        <f>IF(AND(LEN($D35)&gt;0,SUMIF($F$13:$J$13,AJ$13,$F35:$J35)&gt;0,ASISTENCIA!#REF!&lt;&gt;"X",ASISTENCIA!#REF!&lt;&gt;"L",ASISTENCIA!#REF!&lt;&gt;"J",ASISTENCIA!#REF!&lt;&gt;"V",ASISTENCIA!#REF!&lt;&gt;"F",ASISTENCIA!#REF!&lt;&gt;""),SUMIF($F$13:$J$13,AJ$13,$F35:$J35),"")</f>
        <v>#REF!</v>
      </c>
      <c r="AK35" s="28" t="e">
        <f>IF(AND(LEN($D35)&gt;0,SUMIF($F$13:$J$13,AK$13,$F35:$J35)&gt;0,ASISTENCIA!#REF!&lt;&gt;"X",ASISTENCIA!#REF!&lt;&gt;"L",ASISTENCIA!#REF!&lt;&gt;"J",ASISTENCIA!#REF!&lt;&gt;"V",ASISTENCIA!#REF!&lt;&gt;"F",ASISTENCIA!#REF!&lt;&gt;""),SUMIF($F$13:$J$13,AK$13,$F35:$J35),"")</f>
        <v>#REF!</v>
      </c>
      <c r="AL35" s="28" t="e">
        <f>IF(AND(LEN($D35)&gt;0,SUMIF($F$13:$J$13,AL$13,$F35:$J35)&gt;0,ASISTENCIA!#REF!&lt;&gt;"X",ASISTENCIA!#REF!&lt;&gt;"L",ASISTENCIA!#REF!&lt;&gt;"J",ASISTENCIA!#REF!&lt;&gt;"V",ASISTENCIA!#REF!&lt;&gt;"F",ASISTENCIA!#REF!&lt;&gt;""),SUMIF($F$13:$J$13,AL$13,$F35:$J35),"")</f>
        <v>#REF!</v>
      </c>
      <c r="AM35" s="28" t="e">
        <f>IF(AND(LEN($D35)&gt;0,SUMIF($F$13:$J$13,AM$13,$F35:$J35)&gt;0,ASISTENCIA!#REF!&lt;&gt;"X",ASISTENCIA!#REF!&lt;&gt;"L",ASISTENCIA!#REF!&lt;&gt;"J",ASISTENCIA!#REF!&lt;&gt;"V",ASISTENCIA!#REF!&lt;&gt;"F",ASISTENCIA!#REF!&lt;&gt;""),SUMIF($F$13:$J$13,AM$13,$F35:$J35),"")</f>
        <v>#REF!</v>
      </c>
      <c r="AN35" s="28" t="e">
        <f>IF(AND(LEN($D35)&gt;0,SUMIF($F$13:$J$13,AN$13,$F35:$J35)&gt;0,ASISTENCIA!#REF!&lt;&gt;"X",ASISTENCIA!#REF!&lt;&gt;"L",ASISTENCIA!#REF!&lt;&gt;"J",ASISTENCIA!#REF!&lt;&gt;"V",ASISTENCIA!#REF!&lt;&gt;"F",ASISTENCIA!#REF!&lt;&gt;""),SUMIF($F$13:$J$13,AN$13,$F35:$J35),"")</f>
        <v>#REF!</v>
      </c>
      <c r="AO35" s="28" t="e">
        <f>IF(AND(LEN($D35)&gt;0,SUMIF($F$13:$J$13,AO$13,$F35:$J35)&gt;0,ASISTENCIA!#REF!&lt;&gt;"X",ASISTENCIA!#REF!&lt;&gt;"L",ASISTENCIA!#REF!&lt;&gt;"J",ASISTENCIA!#REF!&lt;&gt;"V",ASISTENCIA!#REF!&lt;&gt;"F",ASISTENCIA!#REF!&lt;&gt;""),SUMIF($F$13:$J$13,AO$13,$F35:$J35),"")</f>
        <v>#REF!</v>
      </c>
      <c r="AP35" s="28" t="e">
        <f>IF(AND(LEN($D35)&gt;0,SUMIF($F$13:$J$13,AP$13,$F35:$J35)&gt;0,ASISTENCIA!#REF!&lt;&gt;"X",ASISTENCIA!#REF!&lt;&gt;"L",ASISTENCIA!#REF!&lt;&gt;"J",ASISTENCIA!#REF!&lt;&gt;"V",ASISTENCIA!#REF!&lt;&gt;"F",ASISTENCIA!#REF!&lt;&gt;""),SUMIF($F$13:$J$13,AP$13,$F35:$J35),"")</f>
        <v>#REF!</v>
      </c>
      <c r="AQ35" s="28" t="e">
        <f>IF(AND(LEN($D35)&gt;0,SUMIF($F$13:$J$13,AQ$13,$F35:$J35)&gt;0,ASISTENCIA!#REF!&lt;&gt;"X",ASISTENCIA!#REF!&lt;&gt;"L",ASISTENCIA!#REF!&lt;&gt;"J",ASISTENCIA!#REF!&lt;&gt;"V",ASISTENCIA!#REF!&lt;&gt;"F",ASISTENCIA!#REF!&lt;&gt;""),SUMIF($F$13:$J$13,AQ$13,$F35:$J35),"")</f>
        <v>#REF!</v>
      </c>
      <c r="AR35" s="28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28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08" t="e">
        <f t="shared" si="3"/>
        <v>#REF!</v>
      </c>
      <c r="AX35" s="103" t="e">
        <f>IF(AND(LEN($D35)&gt;0,SUMIF($F$13:$J$13,AX$13,$F35:$J35)&gt;0,ASISTENCIA!#REF!&lt;&gt;"X",ASISTENCIA!#REF!&lt;&gt;"L",ASISTENCIA!#REF!&lt;&gt;"J",ASISTENCIA!#REF!&lt;&gt;"F"),SUMIF($F$13:$J$13,AX$13,$F35:$J35),"")</f>
        <v>#REF!</v>
      </c>
      <c r="AY35" s="103" t="e">
        <f>IF(AND(LEN($D35)&gt;0,SUMIF($F$13:$J$13,AY$13,$F35:$J35)&gt;0,ASISTENCIA!#REF!&lt;&gt;"X",ASISTENCIA!#REF!&lt;&gt;"L",ASISTENCIA!#REF!&lt;&gt;"J",ASISTENCIA!#REF!&lt;&gt;"F"),SUMIF($F$13:$J$13,AY$13,$F35:$J35),"")</f>
        <v>#REF!</v>
      </c>
      <c r="AZ35" s="103" t="e">
        <f>IF(AND(LEN($D35)&gt;0,SUMIF($F$13:$J$13,AZ$13,$F35:$J35)&gt;0,ASISTENCIA!#REF!&lt;&gt;"X",ASISTENCIA!#REF!&lt;&gt;"L",ASISTENCIA!#REF!&lt;&gt;"J",ASISTENCIA!#REF!&lt;&gt;"F"),SUMIF($F$13:$J$13,AZ$13,$F35:$J35),"")</f>
        <v>#REF!</v>
      </c>
      <c r="BA35" s="103" t="e">
        <f>IF(AND(LEN($D35)&gt;0,SUMIF($F$13:$J$13,BA$13,$F35:$J35)&gt;0,ASISTENCIA!#REF!&lt;&gt;"X",ASISTENCIA!#REF!&lt;&gt;"L",ASISTENCIA!#REF!&lt;&gt;"J",ASISTENCIA!#REF!&lt;&gt;"F"),SUMIF($F$13:$J$13,BA$13,$F35:$J35),"")</f>
        <v>#REF!</v>
      </c>
      <c r="BB35" s="103" t="e">
        <f>IF(AND(LEN($D35)&gt;0,SUMIF($F$13:$J$13,BB$13,$F35:$J35)&gt;0,ASISTENCIA!#REF!&lt;&gt;"X",ASISTENCIA!#REF!&lt;&gt;"L",ASISTENCIA!#REF!&lt;&gt;"J",ASISTENCIA!#REF!&lt;&gt;"F"),SUMIF($F$13:$J$13,BB$13,$F35:$J35),"")</f>
        <v>#REF!</v>
      </c>
      <c r="BC35" s="103" t="e">
        <f>IF(AND(LEN($D35)&gt;0,SUMIF($F$13:$J$13,BC$13,$F35:$J35)&gt;0,ASISTENCIA!#REF!&lt;&gt;"X",ASISTENCIA!#REF!&lt;&gt;"L",ASISTENCIA!#REF!&lt;&gt;"J",ASISTENCIA!#REF!&lt;&gt;"F"),SUMIF($F$13:$J$13,BC$13,$F35:$J35),"")</f>
        <v>#REF!</v>
      </c>
      <c r="BD35" s="103" t="e">
        <f>IF(AND(LEN($D35)&gt;0,SUMIF($F$13:$J$13,BD$13,$F35:$J35)&gt;0,ASISTENCIA!#REF!&lt;&gt;"X",ASISTENCIA!#REF!&lt;&gt;"L",ASISTENCIA!#REF!&lt;&gt;"J",ASISTENCIA!#REF!&lt;&gt;"F"),SUMIF($F$13:$J$13,BD$13,$F35:$J35),"")</f>
        <v>#REF!</v>
      </c>
      <c r="BE35" s="103" t="e">
        <f>IF(AND(LEN($D35)&gt;0,SUMIF($F$13:$J$13,BE$13,$F35:$J35)&gt;0,ASISTENCIA!#REF!&lt;&gt;"X",ASISTENCIA!#REF!&lt;&gt;"L",ASISTENCIA!#REF!&lt;&gt;"J",ASISTENCIA!#REF!&lt;&gt;"F"),SUMIF($F$13:$J$13,BE$13,$F35:$J35),"")</f>
        <v>#REF!</v>
      </c>
      <c r="BF35" s="103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03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03" t="e">
        <f>IF(AND(LEN($D35)&gt;0,SUMIF($F$13:$J$13,BH$13,$F35:$J35)&gt;0,ASISTENCIA!#REF!&lt;&gt;"X",ASISTENCIA!#REF!&lt;&gt;"L",ASISTENCIA!#REF!&lt;&gt;"J",ASISTENCIA!#REF!&lt;&gt;"F"),SUMIF($F$13:$J$13,BH$13,$F35:$J35),"")</f>
        <v>#REF!</v>
      </c>
      <c r="BI35" s="103" t="e">
        <f>IF(AND(LEN($D35)&gt;0,SUMIF($F$13:$J$13,BI$13,$F35:$J35)&gt;0,ASISTENCIA!#REF!&lt;&gt;"X",ASISTENCIA!#REF!&lt;&gt;"L",ASISTENCIA!#REF!&lt;&gt;"J",ASISTENCIA!#REF!&lt;&gt;"F"),SUMIF($F$13:$J$13,BI$13,$F35:$J35),"")</f>
        <v>#REF!</v>
      </c>
      <c r="BJ35" s="103" t="e">
        <f>IF(AND(LEN($D35)&gt;0,SUMIF($F$13:$J$13,BJ$13,$F35:$J35)&gt;0,ASISTENCIA!#REF!&lt;&gt;"X",ASISTENCIA!#REF!&lt;&gt;"L",ASISTENCIA!#REF!&lt;&gt;"J",ASISTENCIA!#REF!&lt;&gt;"F"),SUMIF($F$13:$J$13,BJ$13,$F35:$J35),"")</f>
        <v>#REF!</v>
      </c>
      <c r="BK35" s="103" t="e">
        <f>IF(AND(LEN($D35)&gt;0,SUMIF($F$13:$J$13,BK$13,$F35:$J35)&gt;0,ASISTENCIA!#REF!&lt;&gt;"X",ASISTENCIA!#REF!&lt;&gt;"L",ASISTENCIA!#REF!&lt;&gt;"J",ASISTENCIA!#REF!&lt;&gt;"F"),SUMIF($F$13:$J$13,BK$13,$F35:$J35),"")</f>
        <v>#REF!</v>
      </c>
      <c r="BL35" s="103" t="e">
        <f>IF(AND(LEN($D35)&gt;0,SUMIF($F$13:$J$13,BL$13,$F35:$J35)&gt;0,ASISTENCIA!#REF!&lt;&gt;"X",ASISTENCIA!#REF!&lt;&gt;"L",ASISTENCIA!#REF!&lt;&gt;"J",ASISTENCIA!#REF!&lt;&gt;"F"),SUMIF($F$13:$J$13,BL$13,$F35:$J35),"")</f>
        <v>#REF!</v>
      </c>
      <c r="BM35" s="103" t="e">
        <f>IF(AND(LEN($D35)&gt;0,SUMIF($F$13:$J$13,BM$13,$F35:$J35)&gt;0,ASISTENCIA!#REF!&lt;&gt;"X",ASISTENCIA!#REF!&lt;&gt;"L",ASISTENCIA!#REF!&lt;&gt;"J",ASISTENCIA!#REF!&lt;&gt;"F"),SUMIF($F$13:$J$13,BM$13,$F35:$J35),"")</f>
        <v>#REF!</v>
      </c>
      <c r="BN35" s="103" t="e">
        <f>IF(AND(LEN($D35)&gt;0,SUMIF($F$13:$J$13,BN$13,$F35:$J35)&gt;0,ASISTENCIA!#REF!&lt;&gt;"X",ASISTENCIA!#REF!&lt;&gt;"L",ASISTENCIA!#REF!&lt;&gt;"J",ASISTENCIA!#REF!&lt;&gt;"F"),SUMIF($F$13:$J$13,BN$13,$F35:$J35),"")</f>
        <v>#REF!</v>
      </c>
      <c r="BO35" s="103" t="e">
        <f>IF(AND(LEN($D35)&gt;0,SUMIF($F$13:$J$13,BO$13,$F35:$J35)&gt;0,ASISTENCIA!#REF!&lt;&gt;"X",ASISTENCIA!#REF!&lt;&gt;"L",ASISTENCIA!#REF!&lt;&gt;"J",ASISTENCIA!#REF!&lt;&gt;"F"),SUMIF($F$13:$J$13,BO$13,$F35:$J35),"")</f>
        <v>#REF!</v>
      </c>
      <c r="BP35" s="103" t="e">
        <f>IF(AND(LEN($D35)&gt;0,SUMIF($F$13:$J$13,BP$13,$F35:$J35)&gt;0,ASISTENCIA!#REF!&lt;&gt;"X",ASISTENCIA!#REF!&lt;&gt;"L",ASISTENCIA!#REF!&lt;&gt;"J",ASISTENCIA!#REF!&lt;&gt;"F"),SUMIF($F$13:$J$13,BP$13,$F35:$J35),"")</f>
        <v>#REF!</v>
      </c>
      <c r="BQ35" s="103" t="e">
        <f>IF(AND(LEN($D35)&gt;0,SUMIF($F$13:$J$13,BQ$13,$F35:$J35)&gt;0,ASISTENCIA!#REF!&lt;&gt;"X",ASISTENCIA!#REF!&lt;&gt;"L",ASISTENCIA!#REF!&lt;&gt;"J",ASISTENCIA!#REF!&lt;&gt;"F"),SUMIF($F$13:$J$13,BQ$13,$F35:$J35),"")</f>
        <v>#REF!</v>
      </c>
      <c r="BR35" s="103" t="e">
        <f>IF(AND(LEN($D35)&gt;0,SUMIF($F$13:$J$13,BR$13,$F35:$J35)&gt;0,ASISTENCIA!#REF!&lt;&gt;"X",ASISTENCIA!#REF!&lt;&gt;"L",ASISTENCIA!#REF!&lt;&gt;"J",ASISTENCIA!#REF!&lt;&gt;"F"),SUMIF($F$13:$J$13,BR$13,$F35:$J35),"")</f>
        <v>#REF!</v>
      </c>
      <c r="BS35" s="103" t="e">
        <f>IF(AND(LEN($D35)&gt;0,SUMIF($F$13:$J$13,BS$13,$F35:$J35)&gt;0,ASISTENCIA!#REF!&lt;&gt;"X",ASISTENCIA!#REF!&lt;&gt;"L",ASISTENCIA!#REF!&lt;&gt;"J",ASISTENCIA!#REF!&lt;&gt;"F"),SUMIF($F$13:$J$13,BS$13,$F35:$J35),"")</f>
        <v>#REF!</v>
      </c>
      <c r="BT35" s="103" t="e">
        <f>IF(AND(LEN($D35)&gt;0,SUMIF($F$13:$J$13,BT$13,$F35:$J35)&gt;0,ASISTENCIA!#REF!&lt;&gt;"X",ASISTENCIA!#REF!&lt;&gt;"L",ASISTENCIA!#REF!&lt;&gt;"J",ASISTENCIA!#REF!&lt;&gt;"F"),SUMIF($F$13:$J$13,BT$13,$F35:$J35),"")</f>
        <v>#REF!</v>
      </c>
      <c r="BU35" s="103" t="e">
        <f>IF(AND(LEN($D35)&gt;0,SUMIF($F$13:$J$13,BU$13,$F35:$J35)&gt;0,ASISTENCIA!#REF!&lt;&gt;"X",ASISTENCIA!#REF!&lt;&gt;"L",ASISTENCIA!#REF!&lt;&gt;"J",ASISTENCIA!#REF!&lt;&gt;"F"),SUMIF($F$13:$J$13,BU$13,$F35:$J35),"")</f>
        <v>#REF!</v>
      </c>
      <c r="BV35" s="103" t="e">
        <f>IF(AND(LEN($D35)&gt;0,SUMIF($F$13:$J$13,BV$13,$F35:$J35)&gt;0,ASISTENCIA!#REF!&lt;&gt;"X",ASISTENCIA!#REF!&lt;&gt;"L",ASISTENCIA!#REF!&lt;&gt;"J",ASISTENCIA!#REF!&lt;&gt;"F"),SUMIF($F$13:$J$13,BV$13,$F35:$J35),"")</f>
        <v>#REF!</v>
      </c>
      <c r="BW35" s="103" t="e">
        <f>IF(AND(LEN($D35)&gt;0,SUMIF($F$13:$J$13,BW$13,$F35:$J35)&gt;0,ASISTENCIA!#REF!&lt;&gt;"X",ASISTENCIA!#REF!&lt;&gt;"L",ASISTENCIA!#REF!&lt;&gt;"J",ASISTENCIA!#REF!&lt;&gt;"F"),SUMIF($F$13:$J$13,BW$13,$F35:$J35),"")</f>
        <v>#REF!</v>
      </c>
      <c r="BX35" s="103" t="e">
        <f>IF(AND(LEN($D35)&gt;0,SUMIF($F$13:$J$13,BX$13,$F35:$J35)&gt;0,ASISTENCIA!#REF!&lt;&gt;"X",ASISTENCIA!#REF!&lt;&gt;"L",ASISTENCIA!#REF!&lt;&gt;"J",ASISTENCIA!#REF!&lt;&gt;"F"),SUMIF($F$13:$J$13,BX$13,$F35:$J35),"")</f>
        <v>#REF!</v>
      </c>
      <c r="BY35" s="103" t="e">
        <f>IF(AND(LEN($D35)&gt;0,SUMIF($F$13:$J$13,BY$13,$F35:$J35)&gt;0,ASISTENCIA!#REF!&lt;&gt;"X",ASISTENCIA!#REF!&lt;&gt;"L",ASISTENCIA!#REF!&lt;&gt;"J",ASISTENCIA!#REF!&lt;&gt;"F"),SUMIF($F$13:$J$13,BY$13,$F35:$J35),"")</f>
        <v>#REF!</v>
      </c>
      <c r="BZ35" s="103" t="e">
        <f>IF(AND(LEN($D35)&gt;0,SUMIF($F$13:$J$13,BZ$13,$F35:$J35)&gt;0,ASISTENCIA!#REF!&lt;&gt;"X",ASISTENCIA!#REF!&lt;&gt;"L",ASISTENCIA!#REF!&lt;&gt;"J",ASISTENCIA!#REF!&lt;&gt;"F"),SUMIF($F$13:$J$13,BZ$13,$F35:$J35),"")</f>
        <v>#REF!</v>
      </c>
      <c r="CA35" s="103" t="e">
        <f>IF(AND(LEN($D35)&gt;0,SUMIF($F$13:$J$13,CA$13,$F35:$J35)&gt;0,ASISTENCIA!#REF!&lt;&gt;"X",ASISTENCIA!#REF!&lt;&gt;"L",ASISTENCIA!#REF!&lt;&gt;"J",ASISTENCIA!#REF!&lt;&gt;"F"),SUMIF($F$13:$J$13,CA$13,$F35:$J35),"")</f>
        <v>#REF!</v>
      </c>
      <c r="CB35" s="103" t="e">
        <f>IF(AND(LEN($D35)&gt;0,SUMIF($F$13:$J$13,CB$13,$F35:$J35)&gt;0,ASISTENCIA!#REF!&lt;&gt;"X",ASISTENCIA!#REF!&lt;&gt;"L",ASISTENCIA!#REF!&lt;&gt;"J",ASISTENCIA!#REF!&lt;&gt;"F"),SUMIF($F$13:$J$13,CB$13,$F35:$J35),"")</f>
        <v>#REF!</v>
      </c>
      <c r="CC35" s="108" t="e">
        <f t="shared" si="4"/>
        <v>#REF!</v>
      </c>
    </row>
    <row r="36" spans="1:81" ht="15" x14ac:dyDescent="0.2">
      <c r="A36" s="18" t="e">
        <f t="shared" si="5"/>
        <v>#REF!</v>
      </c>
      <c r="B36" s="14" t="e">
        <f>IF(LEN(C36)&gt;0,VLOOKUP($O$4,DATA!$A$1:$S$1,2,FALSE),"")</f>
        <v>#REF!</v>
      </c>
      <c r="C36" s="15" t="e">
        <f t="shared" si="2"/>
        <v>#REF!</v>
      </c>
      <c r="D36" s="21" t="e">
        <f>IF(LEN(ASISTENCIA!#REF!)&gt;0,ASISTENCIA!#REF!,"")</f>
        <v>#REF!</v>
      </c>
      <c r="E36" s="110" t="e">
        <f>IF(LEN(D36)&gt;0,ASISTENCIA!#REF!,"")</f>
        <v>#REF!</v>
      </c>
      <c r="F36" s="19"/>
      <c r="G36" s="19"/>
      <c r="H36" s="19"/>
      <c r="I36" s="19"/>
      <c r="J36" s="19"/>
      <c r="K36" s="103" t="str">
        <f t="shared" si="0"/>
        <v/>
      </c>
      <c r="L36" s="6"/>
      <c r="M36" s="5"/>
      <c r="N36" s="103" t="e">
        <f t="shared" si="6"/>
        <v>#REF!</v>
      </c>
      <c r="O36" s="28" t="e">
        <f>IF(AND(LEN($D36)&gt;0,SUMIF($F$13:$J$13,O$13,$F36:$J36)&gt;0,ASISTENCIA!#REF!&lt;&gt;"X",ASISTENCIA!#REF!&lt;&gt;"L",ASISTENCIA!#REF!&lt;&gt;"J",ASISTENCIA!#REF!&lt;&gt;"V",ASISTENCIA!#REF!&lt;&gt;"F",ASISTENCIA!#REF!&lt;&gt;""),SUMIF($F$13:$J$13,O$13,$F36:$J36),"")</f>
        <v>#REF!</v>
      </c>
      <c r="P36" s="28" t="e">
        <f>IF(AND(LEN($D36)&gt;0,SUMIF($F$13:$J$13,P$13,$F36:$J36)&gt;0,ASISTENCIA!#REF!&lt;&gt;"X",ASISTENCIA!#REF!&lt;&gt;"L",ASISTENCIA!#REF!&lt;&gt;"J",ASISTENCIA!#REF!&lt;&gt;"V",ASISTENCIA!#REF!&lt;&gt;"F",ASISTENCIA!#REF!&lt;&gt;""),SUMIF($F$13:$J$13,P$13,$F36:$J36),"")</f>
        <v>#REF!</v>
      </c>
      <c r="Q36" s="28" t="e">
        <f>IF(AND(LEN($D36)&gt;0,SUMIF($F$13:$J$13,Q$13,$F36:$J36)&gt;0,ASISTENCIA!#REF!&lt;&gt;"X",ASISTENCIA!#REF!&lt;&gt;"L",ASISTENCIA!#REF!&lt;&gt;"J",ASISTENCIA!#REF!&lt;&gt;"V",ASISTENCIA!#REF!&lt;&gt;"F",ASISTENCIA!#REF!&lt;&gt;""),SUMIF($F$13:$J$13,Q$13,$F36:$J36),"")</f>
        <v>#REF!</v>
      </c>
      <c r="R36" s="28" t="e">
        <f>IF(AND(LEN($D36)&gt;0,SUMIF($F$13:$J$13,R$13,$F36:$J36)&gt;0,ASISTENCIA!#REF!&lt;&gt;"X",ASISTENCIA!#REF!&lt;&gt;"L",ASISTENCIA!#REF!&lt;&gt;"J",ASISTENCIA!#REF!&lt;&gt;"V",ASISTENCIA!#REF!&lt;&gt;"F",ASISTENCIA!#REF!&lt;&gt;""),SUMIF($F$13:$J$13,R$13,$F36:$J36),"")</f>
        <v>#REF!</v>
      </c>
      <c r="S36" s="28" t="e">
        <f>IF(AND(LEN($D36)&gt;0,SUMIF($F$13:$J$13,S$13,$F36:$J36)&gt;0,ASISTENCIA!#REF!&lt;&gt;"X",ASISTENCIA!#REF!&lt;&gt;"L",ASISTENCIA!#REF!&lt;&gt;"J",ASISTENCIA!#REF!&lt;&gt;"V",ASISTENCIA!#REF!&lt;&gt;"F",ASISTENCIA!#REF!&lt;&gt;""),SUMIF($F$13:$J$13,S$13,$F36:$J36),"")</f>
        <v>#REF!</v>
      </c>
      <c r="T36" s="28" t="e">
        <f>IF(AND(LEN($D36)&gt;0,SUMIF($F$13:$J$13,T$13,$F36:$J36)&gt;0,ASISTENCIA!#REF!&lt;&gt;"X",ASISTENCIA!#REF!&lt;&gt;"L",ASISTENCIA!#REF!&lt;&gt;"J",ASISTENCIA!#REF!&lt;&gt;"V",ASISTENCIA!#REF!&lt;&gt;"F",ASISTENCIA!#REF!&lt;&gt;""),SUMIF($F$13:$J$13,T$13,$F36:$J36),"")</f>
        <v>#REF!</v>
      </c>
      <c r="U36" s="28" t="e">
        <f>IF(AND(LEN($D36)&gt;0,SUMIF($F$13:$J$13,U$13,$F36:$J36)&gt;0,ASISTENCIA!#REF!&lt;&gt;"X",ASISTENCIA!#REF!&lt;&gt;"L",ASISTENCIA!#REF!&lt;&gt;"J",ASISTENCIA!#REF!&lt;&gt;"V",ASISTENCIA!#REF!&lt;&gt;"F",ASISTENCIA!#REF!&lt;&gt;""),SUMIF($F$13:$J$13,U$13,$F36:$J36),"")</f>
        <v>#REF!</v>
      </c>
      <c r="V36" s="28" t="e">
        <f>IF(AND(LEN($D36)&gt;0,SUMIF($F$13:$J$13,V$13,$F36:$J36)&gt;0,ASISTENCIA!#REF!&lt;&gt;"X",ASISTENCIA!#REF!&lt;&gt;"L",ASISTENCIA!#REF!&lt;&gt;"J",ASISTENCIA!#REF!&lt;&gt;"V",ASISTENCIA!#REF!&lt;&gt;"F",ASISTENCIA!#REF!&lt;&gt;""),SUMIF($F$13:$J$13,V$13,$F36:$J36),"")</f>
        <v>#REF!</v>
      </c>
      <c r="W36" s="28" t="e">
        <f>IF(AND(LEN($D36)&gt;0,SUMIF($F$13:$J$13,W$13,$F36:$J36)&gt;0,ASISTENCIA!#REF!&lt;&gt;"X",ASISTENCIA!#REF!&lt;&gt;"L",ASISTENCIA!#REF!&lt;&gt;"J",ASISTENCIA!#REF!&lt;&gt;"V",ASISTENCIA!#REF!&lt;&gt;"F",ASISTENCIA!#REF!&lt;&gt;""),SUMIF($F$13:$J$13,W$13,$F36:$J36),"")</f>
        <v>#REF!</v>
      </c>
      <c r="X36" s="28" t="e">
        <f>IF(AND(LEN($D36)&gt;0,SUMIF($F$13:$J$13,X$13,$F36:$J36)&gt;0,ASISTENCIA!#REF!&lt;&gt;"X",ASISTENCIA!#REF!&lt;&gt;"L",ASISTENCIA!#REF!&lt;&gt;"J",ASISTENCIA!#REF!&lt;&gt;"V",ASISTENCIA!#REF!&lt;&gt;"F",ASISTENCIA!#REF!&lt;&gt;""),SUMIF($F$13:$J$13,X$13,$F36:$J36),"")</f>
        <v>#REF!</v>
      </c>
      <c r="Y36" s="28" t="e">
        <f>IF(AND(LEN($D36)&gt;0,SUMIF($F$13:$J$13,Y$13,$F36:$J36)&gt;0,ASISTENCIA!#REF!&lt;&gt;"X",ASISTENCIA!#REF!&lt;&gt;"L",ASISTENCIA!#REF!&lt;&gt;"J",ASISTENCIA!#REF!&lt;&gt;"V",ASISTENCIA!#REF!&lt;&gt;"F",ASISTENCIA!#REF!&lt;&gt;""),SUMIF($F$13:$J$13,Y$13,$F36:$J36),"")</f>
        <v>#REF!</v>
      </c>
      <c r="Z36" s="28" t="e">
        <f>IF(AND(LEN($D36)&gt;0,SUMIF($F$13:$J$13,Z$13,$F36:$J36)&gt;0,ASISTENCIA!#REF!&lt;&gt;"X",ASISTENCIA!#REF!&lt;&gt;"L",ASISTENCIA!#REF!&lt;&gt;"J",ASISTENCIA!#REF!&lt;&gt;"V",ASISTENCIA!#REF!&lt;&gt;"F",ASISTENCIA!#REF!&lt;&gt;""),SUMIF($F$13:$J$13,Z$13,$F36:$J36),"")</f>
        <v>#REF!</v>
      </c>
      <c r="AA36" s="28" t="e">
        <f>IF(AND(LEN($D36)&gt;0,SUMIF($F$13:$J$13,AA$13,$F36:$J36)&gt;0,ASISTENCIA!#REF!&lt;&gt;"X",ASISTENCIA!#REF!&lt;&gt;"L",ASISTENCIA!#REF!&lt;&gt;"J",ASISTENCIA!#REF!&lt;&gt;"V",ASISTENCIA!#REF!&lt;&gt;"F",ASISTENCIA!#REF!&lt;&gt;""),SUMIF($F$13:$J$13,AA$13,$F36:$J36),"")</f>
        <v>#REF!</v>
      </c>
      <c r="AB36" s="28" t="e">
        <f>IF(AND(LEN($D36)&gt;0,SUMIF($F$13:$J$13,AB$13,$F36:$J36)&gt;0,ASISTENCIA!#REF!&lt;&gt;"X",ASISTENCIA!#REF!&lt;&gt;"L",ASISTENCIA!#REF!&lt;&gt;"J",ASISTENCIA!#REF!&lt;&gt;"V",ASISTENCIA!#REF!&lt;&gt;"F",ASISTENCIA!#REF!&lt;&gt;""),SUMIF($F$13:$J$13,AB$13,$F36:$J36),"")</f>
        <v>#REF!</v>
      </c>
      <c r="AC36" s="28" t="e">
        <f>IF(AND(LEN($D36)&gt;0,SUMIF($F$13:$J$13,AC$13,$F36:$J36)&gt;0,ASISTENCIA!#REF!&lt;&gt;"X",ASISTENCIA!#REF!&lt;&gt;"L",ASISTENCIA!#REF!&lt;&gt;"J",ASISTENCIA!#REF!&lt;&gt;"V",ASISTENCIA!#REF!&lt;&gt;"F",ASISTENCIA!#REF!&lt;&gt;""),SUMIF($F$13:$J$13,AC$13,$F36:$J36),"")</f>
        <v>#REF!</v>
      </c>
      <c r="AD36" s="28" t="e">
        <f>IF(AND(LEN($D36)&gt;0,SUMIF($F$13:$J$13,AD$13,$F36:$J36)&gt;0,ASISTENCIA!#REF!&lt;&gt;"X",ASISTENCIA!#REF!&lt;&gt;"L",ASISTENCIA!#REF!&lt;&gt;"J",ASISTENCIA!#REF!&lt;&gt;"V",ASISTENCIA!#REF!&lt;&gt;"F",ASISTENCIA!#REF!&lt;&gt;""),SUMIF($F$13:$J$13,AD$13,$F36:$J36),"")</f>
        <v>#REF!</v>
      </c>
      <c r="AE36" s="28" t="e">
        <f>IF(AND(LEN($D36)&gt;0,SUMIF($F$13:$J$13,AE$13,$F36:$J36)&gt;0,ASISTENCIA!#REF!&lt;&gt;"X",ASISTENCIA!#REF!&lt;&gt;"L",ASISTENCIA!#REF!&lt;&gt;"J",ASISTENCIA!#REF!&lt;&gt;"V",ASISTENCIA!#REF!&lt;&gt;"F",ASISTENCIA!#REF!&lt;&gt;""),SUMIF($F$13:$J$13,AE$13,$F36:$J36),"")</f>
        <v>#REF!</v>
      </c>
      <c r="AF36" s="28" t="e">
        <f>IF(AND(LEN($D36)&gt;0,SUMIF($F$13:$J$13,AF$13,$F36:$J36)&gt;0,ASISTENCIA!#REF!&lt;&gt;"X",ASISTENCIA!#REF!&lt;&gt;"L",ASISTENCIA!#REF!&lt;&gt;"J",ASISTENCIA!#REF!&lt;&gt;"V",ASISTENCIA!#REF!&lt;&gt;"F",ASISTENCIA!#REF!&lt;&gt;""),SUMIF($F$13:$J$13,AF$13,$F36:$J36),"")</f>
        <v>#REF!</v>
      </c>
      <c r="AG36" s="28" t="e">
        <f>IF(AND(LEN($D36)&gt;0,SUMIF($F$13:$J$13,AG$13,$F36:$J36)&gt;0,ASISTENCIA!#REF!&lt;&gt;"X",ASISTENCIA!#REF!&lt;&gt;"L",ASISTENCIA!#REF!&lt;&gt;"J",ASISTENCIA!#REF!&lt;&gt;"V",ASISTENCIA!#REF!&lt;&gt;"F",ASISTENCIA!#REF!&lt;&gt;""),SUMIF($F$13:$J$13,AG$13,$F36:$J36),"")</f>
        <v>#REF!</v>
      </c>
      <c r="AH36" s="28" t="e">
        <f>IF(AND(LEN($D36)&gt;0,SUMIF($F$13:$J$13,AH$13,$F36:$J36)&gt;0,ASISTENCIA!#REF!&lt;&gt;"X",ASISTENCIA!#REF!&lt;&gt;"L",ASISTENCIA!#REF!&lt;&gt;"J",ASISTENCIA!#REF!&lt;&gt;"V",ASISTENCIA!#REF!&lt;&gt;"F",ASISTENCIA!#REF!&lt;&gt;""),SUMIF($F$13:$J$13,AH$13,$F36:$J36),"")</f>
        <v>#REF!</v>
      </c>
      <c r="AI36" s="28" t="e">
        <f>IF(AND(LEN($D36)&gt;0,SUMIF($F$13:$J$13,AI$13,$F36:$J36)&gt;0,ASISTENCIA!#REF!&lt;&gt;"X",ASISTENCIA!#REF!&lt;&gt;"L",ASISTENCIA!#REF!&lt;&gt;"J",ASISTENCIA!#REF!&lt;&gt;"V",ASISTENCIA!#REF!&lt;&gt;"F",ASISTENCIA!#REF!&lt;&gt;""),SUMIF($F$13:$J$13,AI$13,$F36:$J36),"")</f>
        <v>#REF!</v>
      </c>
      <c r="AJ36" s="28" t="e">
        <f>IF(AND(LEN($D36)&gt;0,SUMIF($F$13:$J$13,AJ$13,$F36:$J36)&gt;0,ASISTENCIA!#REF!&lt;&gt;"X",ASISTENCIA!#REF!&lt;&gt;"L",ASISTENCIA!#REF!&lt;&gt;"J",ASISTENCIA!#REF!&lt;&gt;"V",ASISTENCIA!#REF!&lt;&gt;"F",ASISTENCIA!#REF!&lt;&gt;""),SUMIF($F$13:$J$13,AJ$13,$F36:$J36),"")</f>
        <v>#REF!</v>
      </c>
      <c r="AK36" s="28" t="e">
        <f>IF(AND(LEN($D36)&gt;0,SUMIF($F$13:$J$13,AK$13,$F36:$J36)&gt;0,ASISTENCIA!#REF!&lt;&gt;"X",ASISTENCIA!#REF!&lt;&gt;"L",ASISTENCIA!#REF!&lt;&gt;"J",ASISTENCIA!#REF!&lt;&gt;"V",ASISTENCIA!#REF!&lt;&gt;"F",ASISTENCIA!#REF!&lt;&gt;""),SUMIF($F$13:$J$13,AK$13,$F36:$J36),"")</f>
        <v>#REF!</v>
      </c>
      <c r="AL36" s="28" t="e">
        <f>IF(AND(LEN($D36)&gt;0,SUMIF($F$13:$J$13,AL$13,$F36:$J36)&gt;0,ASISTENCIA!#REF!&lt;&gt;"X",ASISTENCIA!#REF!&lt;&gt;"L",ASISTENCIA!#REF!&lt;&gt;"J",ASISTENCIA!#REF!&lt;&gt;"V",ASISTENCIA!#REF!&lt;&gt;"F",ASISTENCIA!#REF!&lt;&gt;""),SUMIF($F$13:$J$13,AL$13,$F36:$J36),"")</f>
        <v>#REF!</v>
      </c>
      <c r="AM36" s="28" t="e">
        <f>IF(AND(LEN($D36)&gt;0,SUMIF($F$13:$J$13,AM$13,$F36:$J36)&gt;0,ASISTENCIA!#REF!&lt;&gt;"X",ASISTENCIA!#REF!&lt;&gt;"L",ASISTENCIA!#REF!&lt;&gt;"J",ASISTENCIA!#REF!&lt;&gt;"V",ASISTENCIA!#REF!&lt;&gt;"F",ASISTENCIA!#REF!&lt;&gt;""),SUMIF($F$13:$J$13,AM$13,$F36:$J36),"")</f>
        <v>#REF!</v>
      </c>
      <c r="AN36" s="28" t="e">
        <f>IF(AND(LEN($D36)&gt;0,SUMIF($F$13:$J$13,AN$13,$F36:$J36)&gt;0,ASISTENCIA!#REF!&lt;&gt;"X",ASISTENCIA!#REF!&lt;&gt;"L",ASISTENCIA!#REF!&lt;&gt;"J",ASISTENCIA!#REF!&lt;&gt;"V",ASISTENCIA!#REF!&lt;&gt;"F",ASISTENCIA!#REF!&lt;&gt;""),SUMIF($F$13:$J$13,AN$13,$F36:$J36),"")</f>
        <v>#REF!</v>
      </c>
      <c r="AO36" s="28" t="e">
        <f>IF(AND(LEN($D36)&gt;0,SUMIF($F$13:$J$13,AO$13,$F36:$J36)&gt;0,ASISTENCIA!#REF!&lt;&gt;"X",ASISTENCIA!#REF!&lt;&gt;"L",ASISTENCIA!#REF!&lt;&gt;"J",ASISTENCIA!#REF!&lt;&gt;"V",ASISTENCIA!#REF!&lt;&gt;"F",ASISTENCIA!#REF!&lt;&gt;""),SUMIF($F$13:$J$13,AO$13,$F36:$J36),"")</f>
        <v>#REF!</v>
      </c>
      <c r="AP36" s="28" t="e">
        <f>IF(AND(LEN($D36)&gt;0,SUMIF($F$13:$J$13,AP$13,$F36:$J36)&gt;0,ASISTENCIA!#REF!&lt;&gt;"X",ASISTENCIA!#REF!&lt;&gt;"L",ASISTENCIA!#REF!&lt;&gt;"J",ASISTENCIA!#REF!&lt;&gt;"V",ASISTENCIA!#REF!&lt;&gt;"F",ASISTENCIA!#REF!&lt;&gt;""),SUMIF($F$13:$J$13,AP$13,$F36:$J36),"")</f>
        <v>#REF!</v>
      </c>
      <c r="AQ36" s="28" t="e">
        <f>IF(AND(LEN($D36)&gt;0,SUMIF($F$13:$J$13,AQ$13,$F36:$J36)&gt;0,ASISTENCIA!#REF!&lt;&gt;"X",ASISTENCIA!#REF!&lt;&gt;"L",ASISTENCIA!#REF!&lt;&gt;"J",ASISTENCIA!#REF!&lt;&gt;"V",ASISTENCIA!#REF!&lt;&gt;"F",ASISTENCIA!#REF!&lt;&gt;""),SUMIF($F$13:$J$13,AQ$13,$F36:$J36),"")</f>
        <v>#REF!</v>
      </c>
      <c r="AR36" s="28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28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08" t="e">
        <f t="shared" si="3"/>
        <v>#REF!</v>
      </c>
      <c r="AX36" s="103" t="e">
        <f>IF(AND(LEN($D36)&gt;0,SUMIF($F$13:$J$13,AX$13,$F36:$J36)&gt;0,ASISTENCIA!#REF!&lt;&gt;"X",ASISTENCIA!#REF!&lt;&gt;"L",ASISTENCIA!#REF!&lt;&gt;"J",ASISTENCIA!#REF!&lt;&gt;"F"),SUMIF($F$13:$J$13,AX$13,$F36:$J36),"")</f>
        <v>#REF!</v>
      </c>
      <c r="AY36" s="103" t="e">
        <f>IF(AND(LEN($D36)&gt;0,SUMIF($F$13:$J$13,AY$13,$F36:$J36)&gt;0,ASISTENCIA!#REF!&lt;&gt;"X",ASISTENCIA!#REF!&lt;&gt;"L",ASISTENCIA!#REF!&lt;&gt;"J",ASISTENCIA!#REF!&lt;&gt;"F"),SUMIF($F$13:$J$13,AY$13,$F36:$J36),"")</f>
        <v>#REF!</v>
      </c>
      <c r="AZ36" s="103" t="e">
        <f>IF(AND(LEN($D36)&gt;0,SUMIF($F$13:$J$13,AZ$13,$F36:$J36)&gt;0,ASISTENCIA!#REF!&lt;&gt;"X",ASISTENCIA!#REF!&lt;&gt;"L",ASISTENCIA!#REF!&lt;&gt;"J",ASISTENCIA!#REF!&lt;&gt;"F"),SUMIF($F$13:$J$13,AZ$13,$F36:$J36),"")</f>
        <v>#REF!</v>
      </c>
      <c r="BA36" s="103" t="e">
        <f>IF(AND(LEN($D36)&gt;0,SUMIF($F$13:$J$13,BA$13,$F36:$J36)&gt;0,ASISTENCIA!#REF!&lt;&gt;"X",ASISTENCIA!#REF!&lt;&gt;"L",ASISTENCIA!#REF!&lt;&gt;"J",ASISTENCIA!#REF!&lt;&gt;"F"),SUMIF($F$13:$J$13,BA$13,$F36:$J36),"")</f>
        <v>#REF!</v>
      </c>
      <c r="BB36" s="103" t="e">
        <f>IF(AND(LEN($D36)&gt;0,SUMIF($F$13:$J$13,BB$13,$F36:$J36)&gt;0,ASISTENCIA!#REF!&lt;&gt;"X",ASISTENCIA!#REF!&lt;&gt;"L",ASISTENCIA!#REF!&lt;&gt;"J",ASISTENCIA!#REF!&lt;&gt;"F"),SUMIF($F$13:$J$13,BB$13,$F36:$J36),"")</f>
        <v>#REF!</v>
      </c>
      <c r="BC36" s="103" t="e">
        <f>IF(AND(LEN($D36)&gt;0,SUMIF($F$13:$J$13,BC$13,$F36:$J36)&gt;0,ASISTENCIA!#REF!&lt;&gt;"X",ASISTENCIA!#REF!&lt;&gt;"L",ASISTENCIA!#REF!&lt;&gt;"J",ASISTENCIA!#REF!&lt;&gt;"F"),SUMIF($F$13:$J$13,BC$13,$F36:$J36),"")</f>
        <v>#REF!</v>
      </c>
      <c r="BD36" s="103" t="e">
        <f>IF(AND(LEN($D36)&gt;0,SUMIF($F$13:$J$13,BD$13,$F36:$J36)&gt;0,ASISTENCIA!#REF!&lt;&gt;"X",ASISTENCIA!#REF!&lt;&gt;"L",ASISTENCIA!#REF!&lt;&gt;"J",ASISTENCIA!#REF!&lt;&gt;"F"),SUMIF($F$13:$J$13,BD$13,$F36:$J36),"")</f>
        <v>#REF!</v>
      </c>
      <c r="BE36" s="103" t="e">
        <f>IF(AND(LEN($D36)&gt;0,SUMIF($F$13:$J$13,BE$13,$F36:$J36)&gt;0,ASISTENCIA!#REF!&lt;&gt;"X",ASISTENCIA!#REF!&lt;&gt;"L",ASISTENCIA!#REF!&lt;&gt;"J",ASISTENCIA!#REF!&lt;&gt;"F"),SUMIF($F$13:$J$13,BE$13,$F36:$J36),"")</f>
        <v>#REF!</v>
      </c>
      <c r="BF36" s="103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03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03" t="e">
        <f>IF(AND(LEN($D36)&gt;0,SUMIF($F$13:$J$13,BH$13,$F36:$J36)&gt;0,ASISTENCIA!#REF!&lt;&gt;"X",ASISTENCIA!#REF!&lt;&gt;"L",ASISTENCIA!#REF!&lt;&gt;"J",ASISTENCIA!#REF!&lt;&gt;"F"),SUMIF($F$13:$J$13,BH$13,$F36:$J36),"")</f>
        <v>#REF!</v>
      </c>
      <c r="BI36" s="103" t="e">
        <f>IF(AND(LEN($D36)&gt;0,SUMIF($F$13:$J$13,BI$13,$F36:$J36)&gt;0,ASISTENCIA!#REF!&lt;&gt;"X",ASISTENCIA!#REF!&lt;&gt;"L",ASISTENCIA!#REF!&lt;&gt;"J",ASISTENCIA!#REF!&lt;&gt;"F"),SUMIF($F$13:$J$13,BI$13,$F36:$J36),"")</f>
        <v>#REF!</v>
      </c>
      <c r="BJ36" s="103" t="e">
        <f>IF(AND(LEN($D36)&gt;0,SUMIF($F$13:$J$13,BJ$13,$F36:$J36)&gt;0,ASISTENCIA!#REF!&lt;&gt;"X",ASISTENCIA!#REF!&lt;&gt;"L",ASISTENCIA!#REF!&lt;&gt;"J",ASISTENCIA!#REF!&lt;&gt;"F"),SUMIF($F$13:$J$13,BJ$13,$F36:$J36),"")</f>
        <v>#REF!</v>
      </c>
      <c r="BK36" s="103" t="e">
        <f>IF(AND(LEN($D36)&gt;0,SUMIF($F$13:$J$13,BK$13,$F36:$J36)&gt;0,ASISTENCIA!#REF!&lt;&gt;"X",ASISTENCIA!#REF!&lt;&gt;"L",ASISTENCIA!#REF!&lt;&gt;"J",ASISTENCIA!#REF!&lt;&gt;"F"),SUMIF($F$13:$J$13,BK$13,$F36:$J36),"")</f>
        <v>#REF!</v>
      </c>
      <c r="BL36" s="103" t="e">
        <f>IF(AND(LEN($D36)&gt;0,SUMIF($F$13:$J$13,BL$13,$F36:$J36)&gt;0,ASISTENCIA!#REF!&lt;&gt;"X",ASISTENCIA!#REF!&lt;&gt;"L",ASISTENCIA!#REF!&lt;&gt;"J",ASISTENCIA!#REF!&lt;&gt;"F"),SUMIF($F$13:$J$13,BL$13,$F36:$J36),"")</f>
        <v>#REF!</v>
      </c>
      <c r="BM36" s="103" t="e">
        <f>IF(AND(LEN($D36)&gt;0,SUMIF($F$13:$J$13,BM$13,$F36:$J36)&gt;0,ASISTENCIA!#REF!&lt;&gt;"X",ASISTENCIA!#REF!&lt;&gt;"L",ASISTENCIA!#REF!&lt;&gt;"J",ASISTENCIA!#REF!&lt;&gt;"F"),SUMIF($F$13:$J$13,BM$13,$F36:$J36),"")</f>
        <v>#REF!</v>
      </c>
      <c r="BN36" s="103" t="e">
        <f>IF(AND(LEN($D36)&gt;0,SUMIF($F$13:$J$13,BN$13,$F36:$J36)&gt;0,ASISTENCIA!#REF!&lt;&gt;"X",ASISTENCIA!#REF!&lt;&gt;"L",ASISTENCIA!#REF!&lt;&gt;"J",ASISTENCIA!#REF!&lt;&gt;"F"),SUMIF($F$13:$J$13,BN$13,$F36:$J36),"")</f>
        <v>#REF!</v>
      </c>
      <c r="BO36" s="103" t="e">
        <f>IF(AND(LEN($D36)&gt;0,SUMIF($F$13:$J$13,BO$13,$F36:$J36)&gt;0,ASISTENCIA!#REF!&lt;&gt;"X",ASISTENCIA!#REF!&lt;&gt;"L",ASISTENCIA!#REF!&lt;&gt;"J",ASISTENCIA!#REF!&lt;&gt;"F"),SUMIF($F$13:$J$13,BO$13,$F36:$J36),"")</f>
        <v>#REF!</v>
      </c>
      <c r="BP36" s="103" t="e">
        <f>IF(AND(LEN($D36)&gt;0,SUMIF($F$13:$J$13,BP$13,$F36:$J36)&gt;0,ASISTENCIA!#REF!&lt;&gt;"X",ASISTENCIA!#REF!&lt;&gt;"L",ASISTENCIA!#REF!&lt;&gt;"J",ASISTENCIA!#REF!&lt;&gt;"F"),SUMIF($F$13:$J$13,BP$13,$F36:$J36),"")</f>
        <v>#REF!</v>
      </c>
      <c r="BQ36" s="103" t="e">
        <f>IF(AND(LEN($D36)&gt;0,SUMIF($F$13:$J$13,BQ$13,$F36:$J36)&gt;0,ASISTENCIA!#REF!&lt;&gt;"X",ASISTENCIA!#REF!&lt;&gt;"L",ASISTENCIA!#REF!&lt;&gt;"J",ASISTENCIA!#REF!&lt;&gt;"F"),SUMIF($F$13:$J$13,BQ$13,$F36:$J36),"")</f>
        <v>#REF!</v>
      </c>
      <c r="BR36" s="103" t="e">
        <f>IF(AND(LEN($D36)&gt;0,SUMIF($F$13:$J$13,BR$13,$F36:$J36)&gt;0,ASISTENCIA!#REF!&lt;&gt;"X",ASISTENCIA!#REF!&lt;&gt;"L",ASISTENCIA!#REF!&lt;&gt;"J",ASISTENCIA!#REF!&lt;&gt;"F"),SUMIF($F$13:$J$13,BR$13,$F36:$J36),"")</f>
        <v>#REF!</v>
      </c>
      <c r="BS36" s="103" t="e">
        <f>IF(AND(LEN($D36)&gt;0,SUMIF($F$13:$J$13,BS$13,$F36:$J36)&gt;0,ASISTENCIA!#REF!&lt;&gt;"X",ASISTENCIA!#REF!&lt;&gt;"L",ASISTENCIA!#REF!&lt;&gt;"J",ASISTENCIA!#REF!&lt;&gt;"F"),SUMIF($F$13:$J$13,BS$13,$F36:$J36),"")</f>
        <v>#REF!</v>
      </c>
      <c r="BT36" s="103" t="e">
        <f>IF(AND(LEN($D36)&gt;0,SUMIF($F$13:$J$13,BT$13,$F36:$J36)&gt;0,ASISTENCIA!#REF!&lt;&gt;"X",ASISTENCIA!#REF!&lt;&gt;"L",ASISTENCIA!#REF!&lt;&gt;"J",ASISTENCIA!#REF!&lt;&gt;"F"),SUMIF($F$13:$J$13,BT$13,$F36:$J36),"")</f>
        <v>#REF!</v>
      </c>
      <c r="BU36" s="103" t="e">
        <f>IF(AND(LEN($D36)&gt;0,SUMIF($F$13:$J$13,BU$13,$F36:$J36)&gt;0,ASISTENCIA!#REF!&lt;&gt;"X",ASISTENCIA!#REF!&lt;&gt;"L",ASISTENCIA!#REF!&lt;&gt;"J",ASISTENCIA!#REF!&lt;&gt;"F"),SUMIF($F$13:$J$13,BU$13,$F36:$J36),"")</f>
        <v>#REF!</v>
      </c>
      <c r="BV36" s="103" t="e">
        <f>IF(AND(LEN($D36)&gt;0,SUMIF($F$13:$J$13,BV$13,$F36:$J36)&gt;0,ASISTENCIA!#REF!&lt;&gt;"X",ASISTENCIA!#REF!&lt;&gt;"L",ASISTENCIA!#REF!&lt;&gt;"J",ASISTENCIA!#REF!&lt;&gt;"F"),SUMIF($F$13:$J$13,BV$13,$F36:$J36),"")</f>
        <v>#REF!</v>
      </c>
      <c r="BW36" s="103" t="e">
        <f>IF(AND(LEN($D36)&gt;0,SUMIF($F$13:$J$13,BW$13,$F36:$J36)&gt;0,ASISTENCIA!#REF!&lt;&gt;"X",ASISTENCIA!#REF!&lt;&gt;"L",ASISTENCIA!#REF!&lt;&gt;"J",ASISTENCIA!#REF!&lt;&gt;"F"),SUMIF($F$13:$J$13,BW$13,$F36:$J36),"")</f>
        <v>#REF!</v>
      </c>
      <c r="BX36" s="103" t="e">
        <f>IF(AND(LEN($D36)&gt;0,SUMIF($F$13:$J$13,BX$13,$F36:$J36)&gt;0,ASISTENCIA!#REF!&lt;&gt;"X",ASISTENCIA!#REF!&lt;&gt;"L",ASISTENCIA!#REF!&lt;&gt;"J",ASISTENCIA!#REF!&lt;&gt;"F"),SUMIF($F$13:$J$13,BX$13,$F36:$J36),"")</f>
        <v>#REF!</v>
      </c>
      <c r="BY36" s="103" t="e">
        <f>IF(AND(LEN($D36)&gt;0,SUMIF($F$13:$J$13,BY$13,$F36:$J36)&gt;0,ASISTENCIA!#REF!&lt;&gt;"X",ASISTENCIA!#REF!&lt;&gt;"L",ASISTENCIA!#REF!&lt;&gt;"J",ASISTENCIA!#REF!&lt;&gt;"F"),SUMIF($F$13:$J$13,BY$13,$F36:$J36),"")</f>
        <v>#REF!</v>
      </c>
      <c r="BZ36" s="103" t="e">
        <f>IF(AND(LEN($D36)&gt;0,SUMIF($F$13:$J$13,BZ$13,$F36:$J36)&gt;0,ASISTENCIA!#REF!&lt;&gt;"X",ASISTENCIA!#REF!&lt;&gt;"L",ASISTENCIA!#REF!&lt;&gt;"J",ASISTENCIA!#REF!&lt;&gt;"F"),SUMIF($F$13:$J$13,BZ$13,$F36:$J36),"")</f>
        <v>#REF!</v>
      </c>
      <c r="CA36" s="103" t="e">
        <f>IF(AND(LEN($D36)&gt;0,SUMIF($F$13:$J$13,CA$13,$F36:$J36)&gt;0,ASISTENCIA!#REF!&lt;&gt;"X",ASISTENCIA!#REF!&lt;&gt;"L",ASISTENCIA!#REF!&lt;&gt;"J",ASISTENCIA!#REF!&lt;&gt;"F"),SUMIF($F$13:$J$13,CA$13,$F36:$J36),"")</f>
        <v>#REF!</v>
      </c>
      <c r="CB36" s="103" t="e">
        <f>IF(AND(LEN($D36)&gt;0,SUMIF($F$13:$J$13,CB$13,$F36:$J36)&gt;0,ASISTENCIA!#REF!&lt;&gt;"X",ASISTENCIA!#REF!&lt;&gt;"L",ASISTENCIA!#REF!&lt;&gt;"J",ASISTENCIA!#REF!&lt;&gt;"F"),SUMIF($F$13:$J$13,CB$13,$F36:$J36),"")</f>
        <v>#REF!</v>
      </c>
      <c r="CC36" s="108" t="e">
        <f t="shared" si="4"/>
        <v>#REF!</v>
      </c>
    </row>
    <row r="37" spans="1:81" ht="15" x14ac:dyDescent="0.2">
      <c r="A37" s="18" t="e">
        <f t="shared" si="5"/>
        <v>#REF!</v>
      </c>
      <c r="B37" s="14" t="e">
        <f>IF(LEN(C37)&gt;0,VLOOKUP($O$4,DATA!$A$1:$S$1,2,FALSE),"")</f>
        <v>#REF!</v>
      </c>
      <c r="C37" s="15" t="e">
        <f t="shared" si="2"/>
        <v>#REF!</v>
      </c>
      <c r="D37" s="21" t="e">
        <f>IF(LEN(ASISTENCIA!#REF!)&gt;0,ASISTENCIA!#REF!,"")</f>
        <v>#REF!</v>
      </c>
      <c r="E37" s="110" t="e">
        <f>IF(LEN(D37)&gt;0,ASISTENCIA!#REF!,"")</f>
        <v>#REF!</v>
      </c>
      <c r="F37" s="19"/>
      <c r="G37" s="19"/>
      <c r="H37" s="19"/>
      <c r="I37" s="19"/>
      <c r="J37" s="19"/>
      <c r="K37" s="103" t="str">
        <f t="shared" si="0"/>
        <v/>
      </c>
      <c r="L37" s="6"/>
      <c r="M37" s="5"/>
      <c r="N37" s="103" t="e">
        <f t="shared" si="6"/>
        <v>#REF!</v>
      </c>
      <c r="O37" s="28" t="e">
        <f>IF(AND(LEN($D37)&gt;0,SUMIF($F$13:$J$13,O$13,$F37:$J37)&gt;0,ASISTENCIA!#REF!&lt;&gt;"X",ASISTENCIA!#REF!&lt;&gt;"L",ASISTENCIA!#REF!&lt;&gt;"J",ASISTENCIA!#REF!&lt;&gt;"V",ASISTENCIA!#REF!&lt;&gt;"F",ASISTENCIA!#REF!&lt;&gt;""),SUMIF($F$13:$J$13,O$13,$F37:$J37),"")</f>
        <v>#REF!</v>
      </c>
      <c r="P37" s="28" t="e">
        <f>IF(AND(LEN($D37)&gt;0,SUMIF($F$13:$J$13,P$13,$F37:$J37)&gt;0,ASISTENCIA!#REF!&lt;&gt;"X",ASISTENCIA!#REF!&lt;&gt;"L",ASISTENCIA!#REF!&lt;&gt;"J",ASISTENCIA!#REF!&lt;&gt;"V",ASISTENCIA!#REF!&lt;&gt;"F",ASISTENCIA!#REF!&lt;&gt;""),SUMIF($F$13:$J$13,P$13,$F37:$J37),"")</f>
        <v>#REF!</v>
      </c>
      <c r="Q37" s="28" t="e">
        <f>IF(AND(LEN($D37)&gt;0,SUMIF($F$13:$J$13,Q$13,$F37:$J37)&gt;0,ASISTENCIA!#REF!&lt;&gt;"X",ASISTENCIA!#REF!&lt;&gt;"L",ASISTENCIA!#REF!&lt;&gt;"J",ASISTENCIA!#REF!&lt;&gt;"V",ASISTENCIA!#REF!&lt;&gt;"F",ASISTENCIA!#REF!&lt;&gt;""),SUMIF($F$13:$J$13,Q$13,$F37:$J37),"")</f>
        <v>#REF!</v>
      </c>
      <c r="R37" s="28" t="e">
        <f>IF(AND(LEN($D37)&gt;0,SUMIF($F$13:$J$13,R$13,$F37:$J37)&gt;0,ASISTENCIA!#REF!&lt;&gt;"X",ASISTENCIA!#REF!&lt;&gt;"L",ASISTENCIA!#REF!&lt;&gt;"J",ASISTENCIA!#REF!&lt;&gt;"V",ASISTENCIA!#REF!&lt;&gt;"F",ASISTENCIA!#REF!&lt;&gt;""),SUMIF($F$13:$J$13,R$13,$F37:$J37),"")</f>
        <v>#REF!</v>
      </c>
      <c r="S37" s="28" t="e">
        <f>IF(AND(LEN($D37)&gt;0,SUMIF($F$13:$J$13,S$13,$F37:$J37)&gt;0,ASISTENCIA!#REF!&lt;&gt;"X",ASISTENCIA!#REF!&lt;&gt;"L",ASISTENCIA!#REF!&lt;&gt;"J",ASISTENCIA!#REF!&lt;&gt;"V",ASISTENCIA!#REF!&lt;&gt;"F",ASISTENCIA!#REF!&lt;&gt;""),SUMIF($F$13:$J$13,S$13,$F37:$J37),"")</f>
        <v>#REF!</v>
      </c>
      <c r="T37" s="28" t="e">
        <f>IF(AND(LEN($D37)&gt;0,SUMIF($F$13:$J$13,T$13,$F37:$J37)&gt;0,ASISTENCIA!#REF!&lt;&gt;"X",ASISTENCIA!#REF!&lt;&gt;"L",ASISTENCIA!#REF!&lt;&gt;"J",ASISTENCIA!#REF!&lt;&gt;"V",ASISTENCIA!#REF!&lt;&gt;"F",ASISTENCIA!#REF!&lt;&gt;""),SUMIF($F$13:$J$13,T$13,$F37:$J37),"")</f>
        <v>#REF!</v>
      </c>
      <c r="U37" s="28" t="e">
        <f>IF(AND(LEN($D37)&gt;0,SUMIF($F$13:$J$13,U$13,$F37:$J37)&gt;0,ASISTENCIA!#REF!&lt;&gt;"X",ASISTENCIA!#REF!&lt;&gt;"L",ASISTENCIA!#REF!&lt;&gt;"J",ASISTENCIA!#REF!&lt;&gt;"V",ASISTENCIA!#REF!&lt;&gt;"F",ASISTENCIA!#REF!&lt;&gt;""),SUMIF($F$13:$J$13,U$13,$F37:$J37),"")</f>
        <v>#REF!</v>
      </c>
      <c r="V37" s="28" t="e">
        <f>IF(AND(LEN($D37)&gt;0,SUMIF($F$13:$J$13,V$13,$F37:$J37)&gt;0,ASISTENCIA!#REF!&lt;&gt;"X",ASISTENCIA!#REF!&lt;&gt;"L",ASISTENCIA!#REF!&lt;&gt;"J",ASISTENCIA!#REF!&lt;&gt;"V",ASISTENCIA!#REF!&lt;&gt;"F",ASISTENCIA!#REF!&lt;&gt;""),SUMIF($F$13:$J$13,V$13,$F37:$J37),"")</f>
        <v>#REF!</v>
      </c>
      <c r="W37" s="28" t="e">
        <f>IF(AND(LEN($D37)&gt;0,SUMIF($F$13:$J$13,W$13,$F37:$J37)&gt;0,ASISTENCIA!#REF!&lt;&gt;"X",ASISTENCIA!#REF!&lt;&gt;"L",ASISTENCIA!#REF!&lt;&gt;"J",ASISTENCIA!#REF!&lt;&gt;"V",ASISTENCIA!#REF!&lt;&gt;"F",ASISTENCIA!#REF!&lt;&gt;""),SUMIF($F$13:$J$13,W$13,$F37:$J37),"")</f>
        <v>#REF!</v>
      </c>
      <c r="X37" s="28" t="e">
        <f>IF(AND(LEN($D37)&gt;0,SUMIF($F$13:$J$13,X$13,$F37:$J37)&gt;0,ASISTENCIA!#REF!&lt;&gt;"X",ASISTENCIA!#REF!&lt;&gt;"L",ASISTENCIA!#REF!&lt;&gt;"J",ASISTENCIA!#REF!&lt;&gt;"V",ASISTENCIA!#REF!&lt;&gt;"F",ASISTENCIA!#REF!&lt;&gt;""),SUMIF($F$13:$J$13,X$13,$F37:$J37),"")</f>
        <v>#REF!</v>
      </c>
      <c r="Y37" s="28" t="e">
        <f>IF(AND(LEN($D37)&gt;0,SUMIF($F$13:$J$13,Y$13,$F37:$J37)&gt;0,ASISTENCIA!#REF!&lt;&gt;"X",ASISTENCIA!#REF!&lt;&gt;"L",ASISTENCIA!#REF!&lt;&gt;"J",ASISTENCIA!#REF!&lt;&gt;"V",ASISTENCIA!#REF!&lt;&gt;"F",ASISTENCIA!#REF!&lt;&gt;""),SUMIF($F$13:$J$13,Y$13,$F37:$J37),"")</f>
        <v>#REF!</v>
      </c>
      <c r="Z37" s="28" t="e">
        <f>IF(AND(LEN($D37)&gt;0,SUMIF($F$13:$J$13,Z$13,$F37:$J37)&gt;0,ASISTENCIA!#REF!&lt;&gt;"X",ASISTENCIA!#REF!&lt;&gt;"L",ASISTENCIA!#REF!&lt;&gt;"J",ASISTENCIA!#REF!&lt;&gt;"V",ASISTENCIA!#REF!&lt;&gt;"F",ASISTENCIA!#REF!&lt;&gt;""),SUMIF($F$13:$J$13,Z$13,$F37:$J37),"")</f>
        <v>#REF!</v>
      </c>
      <c r="AA37" s="28" t="e">
        <f>IF(AND(LEN($D37)&gt;0,SUMIF($F$13:$J$13,AA$13,$F37:$J37)&gt;0,ASISTENCIA!#REF!&lt;&gt;"X",ASISTENCIA!#REF!&lt;&gt;"L",ASISTENCIA!#REF!&lt;&gt;"J",ASISTENCIA!#REF!&lt;&gt;"V",ASISTENCIA!#REF!&lt;&gt;"F",ASISTENCIA!#REF!&lt;&gt;""),SUMIF($F$13:$J$13,AA$13,$F37:$J37),"")</f>
        <v>#REF!</v>
      </c>
      <c r="AB37" s="28" t="e">
        <f>IF(AND(LEN($D37)&gt;0,SUMIF($F$13:$J$13,AB$13,$F37:$J37)&gt;0,ASISTENCIA!#REF!&lt;&gt;"X",ASISTENCIA!#REF!&lt;&gt;"L",ASISTENCIA!#REF!&lt;&gt;"J",ASISTENCIA!#REF!&lt;&gt;"V",ASISTENCIA!#REF!&lt;&gt;"F",ASISTENCIA!#REF!&lt;&gt;""),SUMIF($F$13:$J$13,AB$13,$F37:$J37),"")</f>
        <v>#REF!</v>
      </c>
      <c r="AC37" s="28" t="e">
        <f>IF(AND(LEN($D37)&gt;0,SUMIF($F$13:$J$13,AC$13,$F37:$J37)&gt;0,ASISTENCIA!#REF!&lt;&gt;"X",ASISTENCIA!#REF!&lt;&gt;"L",ASISTENCIA!#REF!&lt;&gt;"J",ASISTENCIA!#REF!&lt;&gt;"V",ASISTENCIA!#REF!&lt;&gt;"F",ASISTENCIA!#REF!&lt;&gt;""),SUMIF($F$13:$J$13,AC$13,$F37:$J37),"")</f>
        <v>#REF!</v>
      </c>
      <c r="AD37" s="28" t="e">
        <f>IF(AND(LEN($D37)&gt;0,SUMIF($F$13:$J$13,AD$13,$F37:$J37)&gt;0,ASISTENCIA!#REF!&lt;&gt;"X",ASISTENCIA!#REF!&lt;&gt;"L",ASISTENCIA!#REF!&lt;&gt;"J",ASISTENCIA!#REF!&lt;&gt;"V",ASISTENCIA!#REF!&lt;&gt;"F",ASISTENCIA!#REF!&lt;&gt;""),SUMIF($F$13:$J$13,AD$13,$F37:$J37),"")</f>
        <v>#REF!</v>
      </c>
      <c r="AE37" s="28" t="e">
        <f>IF(AND(LEN($D37)&gt;0,SUMIF($F$13:$J$13,AE$13,$F37:$J37)&gt;0,ASISTENCIA!#REF!&lt;&gt;"X",ASISTENCIA!#REF!&lt;&gt;"L",ASISTENCIA!#REF!&lt;&gt;"J",ASISTENCIA!#REF!&lt;&gt;"V",ASISTENCIA!#REF!&lt;&gt;"F",ASISTENCIA!#REF!&lt;&gt;""),SUMIF($F$13:$J$13,AE$13,$F37:$J37),"")</f>
        <v>#REF!</v>
      </c>
      <c r="AF37" s="28" t="e">
        <f>IF(AND(LEN($D37)&gt;0,SUMIF($F$13:$J$13,AF$13,$F37:$J37)&gt;0,ASISTENCIA!#REF!&lt;&gt;"X",ASISTENCIA!#REF!&lt;&gt;"L",ASISTENCIA!#REF!&lt;&gt;"J",ASISTENCIA!#REF!&lt;&gt;"V",ASISTENCIA!#REF!&lt;&gt;"F",ASISTENCIA!#REF!&lt;&gt;""),SUMIF($F$13:$J$13,AF$13,$F37:$J37),"")</f>
        <v>#REF!</v>
      </c>
      <c r="AG37" s="28" t="e">
        <f>IF(AND(LEN($D37)&gt;0,SUMIF($F$13:$J$13,AG$13,$F37:$J37)&gt;0,ASISTENCIA!#REF!&lt;&gt;"X",ASISTENCIA!#REF!&lt;&gt;"L",ASISTENCIA!#REF!&lt;&gt;"J",ASISTENCIA!#REF!&lt;&gt;"V",ASISTENCIA!#REF!&lt;&gt;"F",ASISTENCIA!#REF!&lt;&gt;""),SUMIF($F$13:$J$13,AG$13,$F37:$J37),"")</f>
        <v>#REF!</v>
      </c>
      <c r="AH37" s="28" t="e">
        <f>IF(AND(LEN($D37)&gt;0,SUMIF($F$13:$J$13,AH$13,$F37:$J37)&gt;0,ASISTENCIA!#REF!&lt;&gt;"X",ASISTENCIA!#REF!&lt;&gt;"L",ASISTENCIA!#REF!&lt;&gt;"J",ASISTENCIA!#REF!&lt;&gt;"V",ASISTENCIA!#REF!&lt;&gt;"F",ASISTENCIA!#REF!&lt;&gt;""),SUMIF($F$13:$J$13,AH$13,$F37:$J37),"")</f>
        <v>#REF!</v>
      </c>
      <c r="AI37" s="28" t="e">
        <f>IF(AND(LEN($D37)&gt;0,SUMIF($F$13:$J$13,AI$13,$F37:$J37)&gt;0,ASISTENCIA!#REF!&lt;&gt;"X",ASISTENCIA!#REF!&lt;&gt;"L",ASISTENCIA!#REF!&lt;&gt;"J",ASISTENCIA!#REF!&lt;&gt;"V",ASISTENCIA!#REF!&lt;&gt;"F",ASISTENCIA!#REF!&lt;&gt;""),SUMIF($F$13:$J$13,AI$13,$F37:$J37),"")</f>
        <v>#REF!</v>
      </c>
      <c r="AJ37" s="28" t="e">
        <f>IF(AND(LEN($D37)&gt;0,SUMIF($F$13:$J$13,AJ$13,$F37:$J37)&gt;0,ASISTENCIA!#REF!&lt;&gt;"X",ASISTENCIA!#REF!&lt;&gt;"L",ASISTENCIA!#REF!&lt;&gt;"J",ASISTENCIA!#REF!&lt;&gt;"V",ASISTENCIA!#REF!&lt;&gt;"F",ASISTENCIA!#REF!&lt;&gt;""),SUMIF($F$13:$J$13,AJ$13,$F37:$J37),"")</f>
        <v>#REF!</v>
      </c>
      <c r="AK37" s="28" t="e">
        <f>IF(AND(LEN($D37)&gt;0,SUMIF($F$13:$J$13,AK$13,$F37:$J37)&gt;0,ASISTENCIA!#REF!&lt;&gt;"X",ASISTENCIA!#REF!&lt;&gt;"L",ASISTENCIA!#REF!&lt;&gt;"J",ASISTENCIA!#REF!&lt;&gt;"V",ASISTENCIA!#REF!&lt;&gt;"F",ASISTENCIA!#REF!&lt;&gt;""),SUMIF($F$13:$J$13,AK$13,$F37:$J37),"")</f>
        <v>#REF!</v>
      </c>
      <c r="AL37" s="28" t="e">
        <f>IF(AND(LEN($D37)&gt;0,SUMIF($F$13:$J$13,AL$13,$F37:$J37)&gt;0,ASISTENCIA!#REF!&lt;&gt;"X",ASISTENCIA!#REF!&lt;&gt;"L",ASISTENCIA!#REF!&lt;&gt;"J",ASISTENCIA!#REF!&lt;&gt;"V",ASISTENCIA!#REF!&lt;&gt;"F",ASISTENCIA!#REF!&lt;&gt;""),SUMIF($F$13:$J$13,AL$13,$F37:$J37),"")</f>
        <v>#REF!</v>
      </c>
      <c r="AM37" s="28" t="e">
        <f>IF(AND(LEN($D37)&gt;0,SUMIF($F$13:$J$13,AM$13,$F37:$J37)&gt;0,ASISTENCIA!#REF!&lt;&gt;"X",ASISTENCIA!#REF!&lt;&gt;"L",ASISTENCIA!#REF!&lt;&gt;"J",ASISTENCIA!#REF!&lt;&gt;"V",ASISTENCIA!#REF!&lt;&gt;"F",ASISTENCIA!#REF!&lt;&gt;""),SUMIF($F$13:$J$13,AM$13,$F37:$J37),"")</f>
        <v>#REF!</v>
      </c>
      <c r="AN37" s="28" t="e">
        <f>IF(AND(LEN($D37)&gt;0,SUMIF($F$13:$J$13,AN$13,$F37:$J37)&gt;0,ASISTENCIA!#REF!&lt;&gt;"X",ASISTENCIA!#REF!&lt;&gt;"L",ASISTENCIA!#REF!&lt;&gt;"J",ASISTENCIA!#REF!&lt;&gt;"V",ASISTENCIA!#REF!&lt;&gt;"F",ASISTENCIA!#REF!&lt;&gt;""),SUMIF($F$13:$J$13,AN$13,$F37:$J37),"")</f>
        <v>#REF!</v>
      </c>
      <c r="AO37" s="28" t="e">
        <f>IF(AND(LEN($D37)&gt;0,SUMIF($F$13:$J$13,AO$13,$F37:$J37)&gt;0,ASISTENCIA!#REF!&lt;&gt;"X",ASISTENCIA!#REF!&lt;&gt;"L",ASISTENCIA!#REF!&lt;&gt;"J",ASISTENCIA!#REF!&lt;&gt;"V",ASISTENCIA!#REF!&lt;&gt;"F",ASISTENCIA!#REF!&lt;&gt;""),SUMIF($F$13:$J$13,AO$13,$F37:$J37),"")</f>
        <v>#REF!</v>
      </c>
      <c r="AP37" s="28" t="e">
        <f>IF(AND(LEN($D37)&gt;0,SUMIF($F$13:$J$13,AP$13,$F37:$J37)&gt;0,ASISTENCIA!#REF!&lt;&gt;"X",ASISTENCIA!#REF!&lt;&gt;"L",ASISTENCIA!#REF!&lt;&gt;"J",ASISTENCIA!#REF!&lt;&gt;"V",ASISTENCIA!#REF!&lt;&gt;"F",ASISTENCIA!#REF!&lt;&gt;""),SUMIF($F$13:$J$13,AP$13,$F37:$J37),"")</f>
        <v>#REF!</v>
      </c>
      <c r="AQ37" s="28" t="e">
        <f>IF(AND(LEN($D37)&gt;0,SUMIF($F$13:$J$13,AQ$13,$F37:$J37)&gt;0,ASISTENCIA!#REF!&lt;&gt;"X",ASISTENCIA!#REF!&lt;&gt;"L",ASISTENCIA!#REF!&lt;&gt;"J",ASISTENCIA!#REF!&lt;&gt;"V",ASISTENCIA!#REF!&lt;&gt;"F",ASISTENCIA!#REF!&lt;&gt;""),SUMIF($F$13:$J$13,AQ$13,$F37:$J37),"")</f>
        <v>#REF!</v>
      </c>
      <c r="AR37" s="28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28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08" t="e">
        <f t="shared" si="3"/>
        <v>#REF!</v>
      </c>
      <c r="AX37" s="103" t="e">
        <f>IF(AND(LEN($D37)&gt;0,SUMIF($F$13:$J$13,AX$13,$F37:$J37)&gt;0,ASISTENCIA!#REF!&lt;&gt;"X",ASISTENCIA!#REF!&lt;&gt;"L",ASISTENCIA!#REF!&lt;&gt;"J",ASISTENCIA!#REF!&lt;&gt;"F"),SUMIF($F$13:$J$13,AX$13,$F37:$J37),"")</f>
        <v>#REF!</v>
      </c>
      <c r="AY37" s="103" t="e">
        <f>IF(AND(LEN($D37)&gt;0,SUMIF($F$13:$J$13,AY$13,$F37:$J37)&gt;0,ASISTENCIA!#REF!&lt;&gt;"X",ASISTENCIA!#REF!&lt;&gt;"L",ASISTENCIA!#REF!&lt;&gt;"J",ASISTENCIA!#REF!&lt;&gt;"F"),SUMIF($F$13:$J$13,AY$13,$F37:$J37),"")</f>
        <v>#REF!</v>
      </c>
      <c r="AZ37" s="103" t="e">
        <f>IF(AND(LEN($D37)&gt;0,SUMIF($F$13:$J$13,AZ$13,$F37:$J37)&gt;0,ASISTENCIA!#REF!&lt;&gt;"X",ASISTENCIA!#REF!&lt;&gt;"L",ASISTENCIA!#REF!&lt;&gt;"J",ASISTENCIA!#REF!&lt;&gt;"F"),SUMIF($F$13:$J$13,AZ$13,$F37:$J37),"")</f>
        <v>#REF!</v>
      </c>
      <c r="BA37" s="103" t="e">
        <f>IF(AND(LEN($D37)&gt;0,SUMIF($F$13:$J$13,BA$13,$F37:$J37)&gt;0,ASISTENCIA!#REF!&lt;&gt;"X",ASISTENCIA!#REF!&lt;&gt;"L",ASISTENCIA!#REF!&lt;&gt;"J",ASISTENCIA!#REF!&lt;&gt;"F"),SUMIF($F$13:$J$13,BA$13,$F37:$J37),"")</f>
        <v>#REF!</v>
      </c>
      <c r="BB37" s="103" t="e">
        <f>IF(AND(LEN($D37)&gt;0,SUMIF($F$13:$J$13,BB$13,$F37:$J37)&gt;0,ASISTENCIA!#REF!&lt;&gt;"X",ASISTENCIA!#REF!&lt;&gt;"L",ASISTENCIA!#REF!&lt;&gt;"J",ASISTENCIA!#REF!&lt;&gt;"F"),SUMIF($F$13:$J$13,BB$13,$F37:$J37),"")</f>
        <v>#REF!</v>
      </c>
      <c r="BC37" s="103" t="e">
        <f>IF(AND(LEN($D37)&gt;0,SUMIF($F$13:$J$13,BC$13,$F37:$J37)&gt;0,ASISTENCIA!#REF!&lt;&gt;"X",ASISTENCIA!#REF!&lt;&gt;"L",ASISTENCIA!#REF!&lt;&gt;"J",ASISTENCIA!#REF!&lt;&gt;"F"),SUMIF($F$13:$J$13,BC$13,$F37:$J37),"")</f>
        <v>#REF!</v>
      </c>
      <c r="BD37" s="103" t="e">
        <f>IF(AND(LEN($D37)&gt;0,SUMIF($F$13:$J$13,BD$13,$F37:$J37)&gt;0,ASISTENCIA!#REF!&lt;&gt;"X",ASISTENCIA!#REF!&lt;&gt;"L",ASISTENCIA!#REF!&lt;&gt;"J",ASISTENCIA!#REF!&lt;&gt;"F"),SUMIF($F$13:$J$13,BD$13,$F37:$J37),"")</f>
        <v>#REF!</v>
      </c>
      <c r="BE37" s="103" t="e">
        <f>IF(AND(LEN($D37)&gt;0,SUMIF($F$13:$J$13,BE$13,$F37:$J37)&gt;0,ASISTENCIA!#REF!&lt;&gt;"X",ASISTENCIA!#REF!&lt;&gt;"L",ASISTENCIA!#REF!&lt;&gt;"J",ASISTENCIA!#REF!&lt;&gt;"F"),SUMIF($F$13:$J$13,BE$13,$F37:$J37),"")</f>
        <v>#REF!</v>
      </c>
      <c r="BF37" s="103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03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03" t="e">
        <f>IF(AND(LEN($D37)&gt;0,SUMIF($F$13:$J$13,BH$13,$F37:$J37)&gt;0,ASISTENCIA!#REF!&lt;&gt;"X",ASISTENCIA!#REF!&lt;&gt;"L",ASISTENCIA!#REF!&lt;&gt;"J",ASISTENCIA!#REF!&lt;&gt;"F"),SUMIF($F$13:$J$13,BH$13,$F37:$J37),"")</f>
        <v>#REF!</v>
      </c>
      <c r="BI37" s="103" t="e">
        <f>IF(AND(LEN($D37)&gt;0,SUMIF($F$13:$J$13,BI$13,$F37:$J37)&gt;0,ASISTENCIA!#REF!&lt;&gt;"X",ASISTENCIA!#REF!&lt;&gt;"L",ASISTENCIA!#REF!&lt;&gt;"J",ASISTENCIA!#REF!&lt;&gt;"F"),SUMIF($F$13:$J$13,BI$13,$F37:$J37),"")</f>
        <v>#REF!</v>
      </c>
      <c r="BJ37" s="103" t="e">
        <f>IF(AND(LEN($D37)&gt;0,SUMIF($F$13:$J$13,BJ$13,$F37:$J37)&gt;0,ASISTENCIA!#REF!&lt;&gt;"X",ASISTENCIA!#REF!&lt;&gt;"L",ASISTENCIA!#REF!&lt;&gt;"J",ASISTENCIA!#REF!&lt;&gt;"F"),SUMIF($F$13:$J$13,BJ$13,$F37:$J37),"")</f>
        <v>#REF!</v>
      </c>
      <c r="BK37" s="103" t="e">
        <f>IF(AND(LEN($D37)&gt;0,SUMIF($F$13:$J$13,BK$13,$F37:$J37)&gt;0,ASISTENCIA!#REF!&lt;&gt;"X",ASISTENCIA!#REF!&lt;&gt;"L",ASISTENCIA!#REF!&lt;&gt;"J",ASISTENCIA!#REF!&lt;&gt;"F"),SUMIF($F$13:$J$13,BK$13,$F37:$J37),"")</f>
        <v>#REF!</v>
      </c>
      <c r="BL37" s="103" t="e">
        <f>IF(AND(LEN($D37)&gt;0,SUMIF($F$13:$J$13,BL$13,$F37:$J37)&gt;0,ASISTENCIA!#REF!&lt;&gt;"X",ASISTENCIA!#REF!&lt;&gt;"L",ASISTENCIA!#REF!&lt;&gt;"J",ASISTENCIA!#REF!&lt;&gt;"F"),SUMIF($F$13:$J$13,BL$13,$F37:$J37),"")</f>
        <v>#REF!</v>
      </c>
      <c r="BM37" s="103" t="e">
        <f>IF(AND(LEN($D37)&gt;0,SUMIF($F$13:$J$13,BM$13,$F37:$J37)&gt;0,ASISTENCIA!#REF!&lt;&gt;"X",ASISTENCIA!#REF!&lt;&gt;"L",ASISTENCIA!#REF!&lt;&gt;"J",ASISTENCIA!#REF!&lt;&gt;"F"),SUMIF($F$13:$J$13,BM$13,$F37:$J37),"")</f>
        <v>#REF!</v>
      </c>
      <c r="BN37" s="103" t="e">
        <f>IF(AND(LEN($D37)&gt;0,SUMIF($F$13:$J$13,BN$13,$F37:$J37)&gt;0,ASISTENCIA!#REF!&lt;&gt;"X",ASISTENCIA!#REF!&lt;&gt;"L",ASISTENCIA!#REF!&lt;&gt;"J",ASISTENCIA!#REF!&lt;&gt;"F"),SUMIF($F$13:$J$13,BN$13,$F37:$J37),"")</f>
        <v>#REF!</v>
      </c>
      <c r="BO37" s="103" t="e">
        <f>IF(AND(LEN($D37)&gt;0,SUMIF($F$13:$J$13,BO$13,$F37:$J37)&gt;0,ASISTENCIA!#REF!&lt;&gt;"X",ASISTENCIA!#REF!&lt;&gt;"L",ASISTENCIA!#REF!&lt;&gt;"J",ASISTENCIA!#REF!&lt;&gt;"F"),SUMIF($F$13:$J$13,BO$13,$F37:$J37),"")</f>
        <v>#REF!</v>
      </c>
      <c r="BP37" s="103" t="e">
        <f>IF(AND(LEN($D37)&gt;0,SUMIF($F$13:$J$13,BP$13,$F37:$J37)&gt;0,ASISTENCIA!#REF!&lt;&gt;"X",ASISTENCIA!#REF!&lt;&gt;"L",ASISTENCIA!#REF!&lt;&gt;"J",ASISTENCIA!#REF!&lt;&gt;"F"),SUMIF($F$13:$J$13,BP$13,$F37:$J37),"")</f>
        <v>#REF!</v>
      </c>
      <c r="BQ37" s="103" t="e">
        <f>IF(AND(LEN($D37)&gt;0,SUMIF($F$13:$J$13,BQ$13,$F37:$J37)&gt;0,ASISTENCIA!#REF!&lt;&gt;"X",ASISTENCIA!#REF!&lt;&gt;"L",ASISTENCIA!#REF!&lt;&gt;"J",ASISTENCIA!#REF!&lt;&gt;"F"),SUMIF($F$13:$J$13,BQ$13,$F37:$J37),"")</f>
        <v>#REF!</v>
      </c>
      <c r="BR37" s="103" t="e">
        <f>IF(AND(LEN($D37)&gt;0,SUMIF($F$13:$J$13,BR$13,$F37:$J37)&gt;0,ASISTENCIA!#REF!&lt;&gt;"X",ASISTENCIA!#REF!&lt;&gt;"L",ASISTENCIA!#REF!&lt;&gt;"J",ASISTENCIA!#REF!&lt;&gt;"F"),SUMIF($F$13:$J$13,BR$13,$F37:$J37),"")</f>
        <v>#REF!</v>
      </c>
      <c r="BS37" s="103" t="e">
        <f>IF(AND(LEN($D37)&gt;0,SUMIF($F$13:$J$13,BS$13,$F37:$J37)&gt;0,ASISTENCIA!#REF!&lt;&gt;"X",ASISTENCIA!#REF!&lt;&gt;"L",ASISTENCIA!#REF!&lt;&gt;"J",ASISTENCIA!#REF!&lt;&gt;"F"),SUMIF($F$13:$J$13,BS$13,$F37:$J37),"")</f>
        <v>#REF!</v>
      </c>
      <c r="BT37" s="103" t="e">
        <f>IF(AND(LEN($D37)&gt;0,SUMIF($F$13:$J$13,BT$13,$F37:$J37)&gt;0,ASISTENCIA!#REF!&lt;&gt;"X",ASISTENCIA!#REF!&lt;&gt;"L",ASISTENCIA!#REF!&lt;&gt;"J",ASISTENCIA!#REF!&lt;&gt;"F"),SUMIF($F$13:$J$13,BT$13,$F37:$J37),"")</f>
        <v>#REF!</v>
      </c>
      <c r="BU37" s="103" t="e">
        <f>IF(AND(LEN($D37)&gt;0,SUMIF($F$13:$J$13,BU$13,$F37:$J37)&gt;0,ASISTENCIA!#REF!&lt;&gt;"X",ASISTENCIA!#REF!&lt;&gt;"L",ASISTENCIA!#REF!&lt;&gt;"J",ASISTENCIA!#REF!&lt;&gt;"F"),SUMIF($F$13:$J$13,BU$13,$F37:$J37),"")</f>
        <v>#REF!</v>
      </c>
      <c r="BV37" s="103" t="e">
        <f>IF(AND(LEN($D37)&gt;0,SUMIF($F$13:$J$13,BV$13,$F37:$J37)&gt;0,ASISTENCIA!#REF!&lt;&gt;"X",ASISTENCIA!#REF!&lt;&gt;"L",ASISTENCIA!#REF!&lt;&gt;"J",ASISTENCIA!#REF!&lt;&gt;"F"),SUMIF($F$13:$J$13,BV$13,$F37:$J37),"")</f>
        <v>#REF!</v>
      </c>
      <c r="BW37" s="103" t="e">
        <f>IF(AND(LEN($D37)&gt;0,SUMIF($F$13:$J$13,BW$13,$F37:$J37)&gt;0,ASISTENCIA!#REF!&lt;&gt;"X",ASISTENCIA!#REF!&lt;&gt;"L",ASISTENCIA!#REF!&lt;&gt;"J",ASISTENCIA!#REF!&lt;&gt;"F"),SUMIF($F$13:$J$13,BW$13,$F37:$J37),"")</f>
        <v>#REF!</v>
      </c>
      <c r="BX37" s="103" t="e">
        <f>IF(AND(LEN($D37)&gt;0,SUMIF($F$13:$J$13,BX$13,$F37:$J37)&gt;0,ASISTENCIA!#REF!&lt;&gt;"X",ASISTENCIA!#REF!&lt;&gt;"L",ASISTENCIA!#REF!&lt;&gt;"J",ASISTENCIA!#REF!&lt;&gt;"F"),SUMIF($F$13:$J$13,BX$13,$F37:$J37),"")</f>
        <v>#REF!</v>
      </c>
      <c r="BY37" s="103" t="e">
        <f>IF(AND(LEN($D37)&gt;0,SUMIF($F$13:$J$13,BY$13,$F37:$J37)&gt;0,ASISTENCIA!#REF!&lt;&gt;"X",ASISTENCIA!#REF!&lt;&gt;"L",ASISTENCIA!#REF!&lt;&gt;"J",ASISTENCIA!#REF!&lt;&gt;"F"),SUMIF($F$13:$J$13,BY$13,$F37:$J37),"")</f>
        <v>#REF!</v>
      </c>
      <c r="BZ37" s="103" t="e">
        <f>IF(AND(LEN($D37)&gt;0,SUMIF($F$13:$J$13,BZ$13,$F37:$J37)&gt;0,ASISTENCIA!#REF!&lt;&gt;"X",ASISTENCIA!#REF!&lt;&gt;"L",ASISTENCIA!#REF!&lt;&gt;"J",ASISTENCIA!#REF!&lt;&gt;"F"),SUMIF($F$13:$J$13,BZ$13,$F37:$J37),"")</f>
        <v>#REF!</v>
      </c>
      <c r="CA37" s="103" t="e">
        <f>IF(AND(LEN($D37)&gt;0,SUMIF($F$13:$J$13,CA$13,$F37:$J37)&gt;0,ASISTENCIA!#REF!&lt;&gt;"X",ASISTENCIA!#REF!&lt;&gt;"L",ASISTENCIA!#REF!&lt;&gt;"J",ASISTENCIA!#REF!&lt;&gt;"F"),SUMIF($F$13:$J$13,CA$13,$F37:$J37),"")</f>
        <v>#REF!</v>
      </c>
      <c r="CB37" s="103" t="e">
        <f>IF(AND(LEN($D37)&gt;0,SUMIF($F$13:$J$13,CB$13,$F37:$J37)&gt;0,ASISTENCIA!#REF!&lt;&gt;"X",ASISTENCIA!#REF!&lt;&gt;"L",ASISTENCIA!#REF!&lt;&gt;"J",ASISTENCIA!#REF!&lt;&gt;"F"),SUMIF($F$13:$J$13,CB$13,$F37:$J37),"")</f>
        <v>#REF!</v>
      </c>
      <c r="CC37" s="108" t="e">
        <f t="shared" si="4"/>
        <v>#REF!</v>
      </c>
    </row>
    <row r="38" spans="1:81" ht="15" x14ac:dyDescent="0.2">
      <c r="A38" s="18" t="e">
        <f t="shared" si="5"/>
        <v>#REF!</v>
      </c>
      <c r="B38" s="14" t="e">
        <f>IF(LEN(C38)&gt;0,VLOOKUP($O$4,DATA!$A$1:$S$1,2,FALSE),"")</f>
        <v>#REF!</v>
      </c>
      <c r="C38" s="15" t="e">
        <f t="shared" si="2"/>
        <v>#REF!</v>
      </c>
      <c r="D38" s="21" t="e">
        <f>IF(LEN(ASISTENCIA!#REF!)&gt;0,ASISTENCIA!#REF!,"")</f>
        <v>#REF!</v>
      </c>
      <c r="E38" s="110" t="e">
        <f>IF(LEN(D38)&gt;0,ASISTENCIA!#REF!,"")</f>
        <v>#REF!</v>
      </c>
      <c r="F38" s="19"/>
      <c r="G38" s="19"/>
      <c r="H38" s="19"/>
      <c r="I38" s="19"/>
      <c r="J38" s="19"/>
      <c r="K38" s="103" t="str">
        <f t="shared" si="0"/>
        <v/>
      </c>
      <c r="L38" s="6"/>
      <c r="M38" s="5"/>
      <c r="N38" s="103" t="e">
        <f t="shared" si="6"/>
        <v>#REF!</v>
      </c>
      <c r="O38" s="28" t="e">
        <f>IF(AND(LEN($D38)&gt;0,SUMIF($F$13:$J$13,O$13,$F38:$J38)&gt;0,ASISTENCIA!#REF!&lt;&gt;"X",ASISTENCIA!#REF!&lt;&gt;"L",ASISTENCIA!#REF!&lt;&gt;"J",ASISTENCIA!#REF!&lt;&gt;"V",ASISTENCIA!#REF!&lt;&gt;"F",ASISTENCIA!#REF!&lt;&gt;""),SUMIF($F$13:$J$13,O$13,$F38:$J38),"")</f>
        <v>#REF!</v>
      </c>
      <c r="P38" s="28" t="e">
        <f>IF(AND(LEN($D38)&gt;0,SUMIF($F$13:$J$13,P$13,$F38:$J38)&gt;0,ASISTENCIA!#REF!&lt;&gt;"X",ASISTENCIA!#REF!&lt;&gt;"L",ASISTENCIA!#REF!&lt;&gt;"J",ASISTENCIA!#REF!&lt;&gt;"V",ASISTENCIA!#REF!&lt;&gt;"F",ASISTENCIA!#REF!&lt;&gt;""),SUMIF($F$13:$J$13,P$13,$F38:$J38),"")</f>
        <v>#REF!</v>
      </c>
      <c r="Q38" s="28" t="e">
        <f>IF(AND(LEN($D38)&gt;0,SUMIF($F$13:$J$13,Q$13,$F38:$J38)&gt;0,ASISTENCIA!#REF!&lt;&gt;"X",ASISTENCIA!#REF!&lt;&gt;"L",ASISTENCIA!#REF!&lt;&gt;"J",ASISTENCIA!#REF!&lt;&gt;"V",ASISTENCIA!#REF!&lt;&gt;"F",ASISTENCIA!#REF!&lt;&gt;""),SUMIF($F$13:$J$13,Q$13,$F38:$J38),"")</f>
        <v>#REF!</v>
      </c>
      <c r="R38" s="28" t="e">
        <f>IF(AND(LEN($D38)&gt;0,SUMIF($F$13:$J$13,R$13,$F38:$J38)&gt;0,ASISTENCIA!#REF!&lt;&gt;"X",ASISTENCIA!#REF!&lt;&gt;"L",ASISTENCIA!#REF!&lt;&gt;"J",ASISTENCIA!#REF!&lt;&gt;"V",ASISTENCIA!#REF!&lt;&gt;"F",ASISTENCIA!#REF!&lt;&gt;""),SUMIF($F$13:$J$13,R$13,$F38:$J38),"")</f>
        <v>#REF!</v>
      </c>
      <c r="S38" s="28" t="e">
        <f>IF(AND(LEN($D38)&gt;0,SUMIF($F$13:$J$13,S$13,$F38:$J38)&gt;0,ASISTENCIA!#REF!&lt;&gt;"X",ASISTENCIA!#REF!&lt;&gt;"L",ASISTENCIA!#REF!&lt;&gt;"J",ASISTENCIA!#REF!&lt;&gt;"V",ASISTENCIA!#REF!&lt;&gt;"F",ASISTENCIA!#REF!&lt;&gt;""),SUMIF($F$13:$J$13,S$13,$F38:$J38),"")</f>
        <v>#REF!</v>
      </c>
      <c r="T38" s="28" t="e">
        <f>IF(AND(LEN($D38)&gt;0,SUMIF($F$13:$J$13,T$13,$F38:$J38)&gt;0,ASISTENCIA!#REF!&lt;&gt;"X",ASISTENCIA!#REF!&lt;&gt;"L",ASISTENCIA!#REF!&lt;&gt;"J",ASISTENCIA!#REF!&lt;&gt;"V",ASISTENCIA!#REF!&lt;&gt;"F",ASISTENCIA!#REF!&lt;&gt;""),SUMIF($F$13:$J$13,T$13,$F38:$J38),"")</f>
        <v>#REF!</v>
      </c>
      <c r="U38" s="28" t="e">
        <f>IF(AND(LEN($D38)&gt;0,SUMIF($F$13:$J$13,U$13,$F38:$J38)&gt;0,ASISTENCIA!#REF!&lt;&gt;"X",ASISTENCIA!#REF!&lt;&gt;"L",ASISTENCIA!#REF!&lt;&gt;"J",ASISTENCIA!#REF!&lt;&gt;"V",ASISTENCIA!#REF!&lt;&gt;"F",ASISTENCIA!#REF!&lt;&gt;""),SUMIF($F$13:$J$13,U$13,$F38:$J38),"")</f>
        <v>#REF!</v>
      </c>
      <c r="V38" s="28" t="e">
        <f>IF(AND(LEN($D38)&gt;0,SUMIF($F$13:$J$13,V$13,$F38:$J38)&gt;0,ASISTENCIA!#REF!&lt;&gt;"X",ASISTENCIA!#REF!&lt;&gt;"L",ASISTENCIA!#REF!&lt;&gt;"J",ASISTENCIA!#REF!&lt;&gt;"V",ASISTENCIA!#REF!&lt;&gt;"F",ASISTENCIA!#REF!&lt;&gt;""),SUMIF($F$13:$J$13,V$13,$F38:$J38),"")</f>
        <v>#REF!</v>
      </c>
      <c r="W38" s="28" t="e">
        <f>IF(AND(LEN($D38)&gt;0,SUMIF($F$13:$J$13,W$13,$F38:$J38)&gt;0,ASISTENCIA!#REF!&lt;&gt;"X",ASISTENCIA!#REF!&lt;&gt;"L",ASISTENCIA!#REF!&lt;&gt;"J",ASISTENCIA!#REF!&lt;&gt;"V",ASISTENCIA!#REF!&lt;&gt;"F",ASISTENCIA!#REF!&lt;&gt;""),SUMIF($F$13:$J$13,W$13,$F38:$J38),"")</f>
        <v>#REF!</v>
      </c>
      <c r="X38" s="28" t="e">
        <f>IF(AND(LEN($D38)&gt;0,SUMIF($F$13:$J$13,X$13,$F38:$J38)&gt;0,ASISTENCIA!#REF!&lt;&gt;"X",ASISTENCIA!#REF!&lt;&gt;"L",ASISTENCIA!#REF!&lt;&gt;"J",ASISTENCIA!#REF!&lt;&gt;"V",ASISTENCIA!#REF!&lt;&gt;"F",ASISTENCIA!#REF!&lt;&gt;""),SUMIF($F$13:$J$13,X$13,$F38:$J38),"")</f>
        <v>#REF!</v>
      </c>
      <c r="Y38" s="28" t="e">
        <f>IF(AND(LEN($D38)&gt;0,SUMIF($F$13:$J$13,Y$13,$F38:$J38)&gt;0,ASISTENCIA!#REF!&lt;&gt;"X",ASISTENCIA!#REF!&lt;&gt;"L",ASISTENCIA!#REF!&lt;&gt;"J",ASISTENCIA!#REF!&lt;&gt;"V",ASISTENCIA!#REF!&lt;&gt;"F",ASISTENCIA!#REF!&lt;&gt;""),SUMIF($F$13:$J$13,Y$13,$F38:$J38),"")</f>
        <v>#REF!</v>
      </c>
      <c r="Z38" s="28" t="e">
        <f>IF(AND(LEN($D38)&gt;0,SUMIF($F$13:$J$13,Z$13,$F38:$J38)&gt;0,ASISTENCIA!#REF!&lt;&gt;"X",ASISTENCIA!#REF!&lt;&gt;"L",ASISTENCIA!#REF!&lt;&gt;"J",ASISTENCIA!#REF!&lt;&gt;"V",ASISTENCIA!#REF!&lt;&gt;"F",ASISTENCIA!#REF!&lt;&gt;""),SUMIF($F$13:$J$13,Z$13,$F38:$J38),"")</f>
        <v>#REF!</v>
      </c>
      <c r="AA38" s="28" t="e">
        <f>IF(AND(LEN($D38)&gt;0,SUMIF($F$13:$J$13,AA$13,$F38:$J38)&gt;0,ASISTENCIA!#REF!&lt;&gt;"X",ASISTENCIA!#REF!&lt;&gt;"L",ASISTENCIA!#REF!&lt;&gt;"J",ASISTENCIA!#REF!&lt;&gt;"V",ASISTENCIA!#REF!&lt;&gt;"F",ASISTENCIA!#REF!&lt;&gt;""),SUMIF($F$13:$J$13,AA$13,$F38:$J38),"")</f>
        <v>#REF!</v>
      </c>
      <c r="AB38" s="28" t="e">
        <f>IF(AND(LEN($D38)&gt;0,SUMIF($F$13:$J$13,AB$13,$F38:$J38)&gt;0,ASISTENCIA!#REF!&lt;&gt;"X",ASISTENCIA!#REF!&lt;&gt;"L",ASISTENCIA!#REF!&lt;&gt;"J",ASISTENCIA!#REF!&lt;&gt;"V",ASISTENCIA!#REF!&lt;&gt;"F",ASISTENCIA!#REF!&lt;&gt;""),SUMIF($F$13:$J$13,AB$13,$F38:$J38),"")</f>
        <v>#REF!</v>
      </c>
      <c r="AC38" s="28" t="e">
        <f>IF(AND(LEN($D38)&gt;0,SUMIF($F$13:$J$13,AC$13,$F38:$J38)&gt;0,ASISTENCIA!#REF!&lt;&gt;"X",ASISTENCIA!#REF!&lt;&gt;"L",ASISTENCIA!#REF!&lt;&gt;"J",ASISTENCIA!#REF!&lt;&gt;"V",ASISTENCIA!#REF!&lt;&gt;"F",ASISTENCIA!#REF!&lt;&gt;""),SUMIF($F$13:$J$13,AC$13,$F38:$J38),"")</f>
        <v>#REF!</v>
      </c>
      <c r="AD38" s="28" t="e">
        <f>IF(AND(LEN($D38)&gt;0,SUMIF($F$13:$J$13,AD$13,$F38:$J38)&gt;0,ASISTENCIA!#REF!&lt;&gt;"X",ASISTENCIA!#REF!&lt;&gt;"L",ASISTENCIA!#REF!&lt;&gt;"J",ASISTENCIA!#REF!&lt;&gt;"V",ASISTENCIA!#REF!&lt;&gt;"F",ASISTENCIA!#REF!&lt;&gt;""),SUMIF($F$13:$J$13,AD$13,$F38:$J38),"")</f>
        <v>#REF!</v>
      </c>
      <c r="AE38" s="28" t="e">
        <f>IF(AND(LEN($D38)&gt;0,SUMIF($F$13:$J$13,AE$13,$F38:$J38)&gt;0,ASISTENCIA!#REF!&lt;&gt;"X",ASISTENCIA!#REF!&lt;&gt;"L",ASISTENCIA!#REF!&lt;&gt;"J",ASISTENCIA!#REF!&lt;&gt;"V",ASISTENCIA!#REF!&lt;&gt;"F",ASISTENCIA!#REF!&lt;&gt;""),SUMIF($F$13:$J$13,AE$13,$F38:$J38),"")</f>
        <v>#REF!</v>
      </c>
      <c r="AF38" s="28" t="e">
        <f>IF(AND(LEN($D38)&gt;0,SUMIF($F$13:$J$13,AF$13,$F38:$J38)&gt;0,ASISTENCIA!#REF!&lt;&gt;"X",ASISTENCIA!#REF!&lt;&gt;"L",ASISTENCIA!#REF!&lt;&gt;"J",ASISTENCIA!#REF!&lt;&gt;"V",ASISTENCIA!#REF!&lt;&gt;"F",ASISTENCIA!#REF!&lt;&gt;""),SUMIF($F$13:$J$13,AF$13,$F38:$J38),"")</f>
        <v>#REF!</v>
      </c>
      <c r="AG38" s="28" t="e">
        <f>IF(AND(LEN($D38)&gt;0,SUMIF($F$13:$J$13,AG$13,$F38:$J38)&gt;0,ASISTENCIA!#REF!&lt;&gt;"X",ASISTENCIA!#REF!&lt;&gt;"L",ASISTENCIA!#REF!&lt;&gt;"J",ASISTENCIA!#REF!&lt;&gt;"V",ASISTENCIA!#REF!&lt;&gt;"F",ASISTENCIA!#REF!&lt;&gt;""),SUMIF($F$13:$J$13,AG$13,$F38:$J38),"")</f>
        <v>#REF!</v>
      </c>
      <c r="AH38" s="28" t="e">
        <f>IF(AND(LEN($D38)&gt;0,SUMIF($F$13:$J$13,AH$13,$F38:$J38)&gt;0,ASISTENCIA!#REF!&lt;&gt;"X",ASISTENCIA!#REF!&lt;&gt;"L",ASISTENCIA!#REF!&lt;&gt;"J",ASISTENCIA!#REF!&lt;&gt;"V",ASISTENCIA!#REF!&lt;&gt;"F",ASISTENCIA!#REF!&lt;&gt;""),SUMIF($F$13:$J$13,AH$13,$F38:$J38),"")</f>
        <v>#REF!</v>
      </c>
      <c r="AI38" s="28" t="e">
        <f>IF(AND(LEN($D38)&gt;0,SUMIF($F$13:$J$13,AI$13,$F38:$J38)&gt;0,ASISTENCIA!#REF!&lt;&gt;"X",ASISTENCIA!#REF!&lt;&gt;"L",ASISTENCIA!#REF!&lt;&gt;"J",ASISTENCIA!#REF!&lt;&gt;"V",ASISTENCIA!#REF!&lt;&gt;"F",ASISTENCIA!#REF!&lt;&gt;""),SUMIF($F$13:$J$13,AI$13,$F38:$J38),"")</f>
        <v>#REF!</v>
      </c>
      <c r="AJ38" s="28" t="e">
        <f>IF(AND(LEN($D38)&gt;0,SUMIF($F$13:$J$13,AJ$13,$F38:$J38)&gt;0,ASISTENCIA!#REF!&lt;&gt;"X",ASISTENCIA!#REF!&lt;&gt;"L",ASISTENCIA!#REF!&lt;&gt;"J",ASISTENCIA!#REF!&lt;&gt;"V",ASISTENCIA!#REF!&lt;&gt;"F",ASISTENCIA!#REF!&lt;&gt;""),SUMIF($F$13:$J$13,AJ$13,$F38:$J38),"")</f>
        <v>#REF!</v>
      </c>
      <c r="AK38" s="28" t="e">
        <f>IF(AND(LEN($D38)&gt;0,SUMIF($F$13:$J$13,AK$13,$F38:$J38)&gt;0,ASISTENCIA!#REF!&lt;&gt;"X",ASISTENCIA!#REF!&lt;&gt;"L",ASISTENCIA!#REF!&lt;&gt;"J",ASISTENCIA!#REF!&lt;&gt;"V",ASISTENCIA!#REF!&lt;&gt;"F",ASISTENCIA!#REF!&lt;&gt;""),SUMIF($F$13:$J$13,AK$13,$F38:$J38),"")</f>
        <v>#REF!</v>
      </c>
      <c r="AL38" s="28" t="e">
        <f>IF(AND(LEN($D38)&gt;0,SUMIF($F$13:$J$13,AL$13,$F38:$J38)&gt;0,ASISTENCIA!#REF!&lt;&gt;"X",ASISTENCIA!#REF!&lt;&gt;"L",ASISTENCIA!#REF!&lt;&gt;"J",ASISTENCIA!#REF!&lt;&gt;"V",ASISTENCIA!#REF!&lt;&gt;"F",ASISTENCIA!#REF!&lt;&gt;""),SUMIF($F$13:$J$13,AL$13,$F38:$J38),"")</f>
        <v>#REF!</v>
      </c>
      <c r="AM38" s="28" t="e">
        <f>IF(AND(LEN($D38)&gt;0,SUMIF($F$13:$J$13,AM$13,$F38:$J38)&gt;0,ASISTENCIA!#REF!&lt;&gt;"X",ASISTENCIA!#REF!&lt;&gt;"L",ASISTENCIA!#REF!&lt;&gt;"J",ASISTENCIA!#REF!&lt;&gt;"V",ASISTENCIA!#REF!&lt;&gt;"F",ASISTENCIA!#REF!&lt;&gt;""),SUMIF($F$13:$J$13,AM$13,$F38:$J38),"")</f>
        <v>#REF!</v>
      </c>
      <c r="AN38" s="28" t="e">
        <f>IF(AND(LEN($D38)&gt;0,SUMIF($F$13:$J$13,AN$13,$F38:$J38)&gt;0,ASISTENCIA!#REF!&lt;&gt;"X",ASISTENCIA!#REF!&lt;&gt;"L",ASISTENCIA!#REF!&lt;&gt;"J",ASISTENCIA!#REF!&lt;&gt;"V",ASISTENCIA!#REF!&lt;&gt;"F",ASISTENCIA!#REF!&lt;&gt;""),SUMIF($F$13:$J$13,AN$13,$F38:$J38),"")</f>
        <v>#REF!</v>
      </c>
      <c r="AO38" s="28" t="e">
        <f>IF(AND(LEN($D38)&gt;0,SUMIF($F$13:$J$13,AO$13,$F38:$J38)&gt;0,ASISTENCIA!#REF!&lt;&gt;"X",ASISTENCIA!#REF!&lt;&gt;"L",ASISTENCIA!#REF!&lt;&gt;"J",ASISTENCIA!#REF!&lt;&gt;"V",ASISTENCIA!#REF!&lt;&gt;"F",ASISTENCIA!#REF!&lt;&gt;""),SUMIF($F$13:$J$13,AO$13,$F38:$J38),"")</f>
        <v>#REF!</v>
      </c>
      <c r="AP38" s="28" t="e">
        <f>IF(AND(LEN($D38)&gt;0,SUMIF($F$13:$J$13,AP$13,$F38:$J38)&gt;0,ASISTENCIA!#REF!&lt;&gt;"X",ASISTENCIA!#REF!&lt;&gt;"L",ASISTENCIA!#REF!&lt;&gt;"J",ASISTENCIA!#REF!&lt;&gt;"V",ASISTENCIA!#REF!&lt;&gt;"F",ASISTENCIA!#REF!&lt;&gt;""),SUMIF($F$13:$J$13,AP$13,$F38:$J38),"")</f>
        <v>#REF!</v>
      </c>
      <c r="AQ38" s="28" t="e">
        <f>IF(AND(LEN($D38)&gt;0,SUMIF($F$13:$J$13,AQ$13,$F38:$J38)&gt;0,ASISTENCIA!#REF!&lt;&gt;"X",ASISTENCIA!#REF!&lt;&gt;"L",ASISTENCIA!#REF!&lt;&gt;"J",ASISTENCIA!#REF!&lt;&gt;"V",ASISTENCIA!#REF!&lt;&gt;"F",ASISTENCIA!#REF!&lt;&gt;""),SUMIF($F$13:$J$13,AQ$13,$F38:$J38),"")</f>
        <v>#REF!</v>
      </c>
      <c r="AR38" s="28" t="e">
        <f>IF(AND(LEN($D38)&gt;0,SUMIF($F$13:$J$13,AR$13,$F38:$J38)&gt;0,ASISTENCIA!#REF!&lt;&gt;"X",ASISTENCIA!#REF!&lt;&gt;"L",ASISTENCIA!#REF!&lt;&gt;"J",ASISTENCIA!#REF!&lt;&gt;"V",ASISTENCIA!#REF!&lt;&gt;"F",ASISTENCIA!#REF!&lt;&gt;""),SUMIF($F$13:$J$13,AR$13,$F38:$J38),"")</f>
        <v>#REF!</v>
      </c>
      <c r="AS38" s="28" t="e">
        <f>IF(AND(LEN($D38)&gt;0,SUMIF($F$13:$J$13,AS$13,$F38:$J38)&gt;0,ASISTENCIA!#REF!&lt;&gt;"X",ASISTENCIA!#REF!&lt;&gt;"L",ASISTENCIA!#REF!&lt;&gt;"J",ASISTENCIA!#REF!&lt;&gt;"V",ASISTENCIA!#REF!&lt;&gt;"F",ASISTENCIA!#REF!&lt;&gt;""),SUMIF($F$13:$J$13,AS$13,$F38:$J38),"")</f>
        <v>#REF!</v>
      </c>
      <c r="AT38" s="108" t="e">
        <f t="shared" si="3"/>
        <v>#REF!</v>
      </c>
      <c r="AX38" s="103" t="e">
        <f>IF(AND(LEN($D38)&gt;0,SUMIF($F$13:$J$13,AX$13,$F38:$J38)&gt;0,ASISTENCIA!#REF!&lt;&gt;"X",ASISTENCIA!#REF!&lt;&gt;"L",ASISTENCIA!#REF!&lt;&gt;"J",ASISTENCIA!#REF!&lt;&gt;"F"),SUMIF($F$13:$J$13,AX$13,$F38:$J38),"")</f>
        <v>#REF!</v>
      </c>
      <c r="AY38" s="103" t="e">
        <f>IF(AND(LEN($D38)&gt;0,SUMIF($F$13:$J$13,AY$13,$F38:$J38)&gt;0,ASISTENCIA!#REF!&lt;&gt;"X",ASISTENCIA!#REF!&lt;&gt;"L",ASISTENCIA!#REF!&lt;&gt;"J",ASISTENCIA!#REF!&lt;&gt;"F"),SUMIF($F$13:$J$13,AY$13,$F38:$J38),"")</f>
        <v>#REF!</v>
      </c>
      <c r="AZ38" s="103" t="e">
        <f>IF(AND(LEN($D38)&gt;0,SUMIF($F$13:$J$13,AZ$13,$F38:$J38)&gt;0,ASISTENCIA!#REF!&lt;&gt;"X",ASISTENCIA!#REF!&lt;&gt;"L",ASISTENCIA!#REF!&lt;&gt;"J",ASISTENCIA!#REF!&lt;&gt;"F"),SUMIF($F$13:$J$13,AZ$13,$F38:$J38),"")</f>
        <v>#REF!</v>
      </c>
      <c r="BA38" s="103" t="e">
        <f>IF(AND(LEN($D38)&gt;0,SUMIF($F$13:$J$13,BA$13,$F38:$J38)&gt;0,ASISTENCIA!#REF!&lt;&gt;"X",ASISTENCIA!#REF!&lt;&gt;"L",ASISTENCIA!#REF!&lt;&gt;"J",ASISTENCIA!#REF!&lt;&gt;"F"),SUMIF($F$13:$J$13,BA$13,$F38:$J38),"")</f>
        <v>#REF!</v>
      </c>
      <c r="BB38" s="103" t="e">
        <f>IF(AND(LEN($D38)&gt;0,SUMIF($F$13:$J$13,BB$13,$F38:$J38)&gt;0,ASISTENCIA!#REF!&lt;&gt;"X",ASISTENCIA!#REF!&lt;&gt;"L",ASISTENCIA!#REF!&lt;&gt;"J",ASISTENCIA!#REF!&lt;&gt;"F"),SUMIF($F$13:$J$13,BB$13,$F38:$J38),"")</f>
        <v>#REF!</v>
      </c>
      <c r="BC38" s="103" t="e">
        <f>IF(AND(LEN($D38)&gt;0,SUMIF($F$13:$J$13,BC$13,$F38:$J38)&gt;0,ASISTENCIA!#REF!&lt;&gt;"X",ASISTENCIA!#REF!&lt;&gt;"L",ASISTENCIA!#REF!&lt;&gt;"J",ASISTENCIA!#REF!&lt;&gt;"F"),SUMIF($F$13:$J$13,BC$13,$F38:$J38),"")</f>
        <v>#REF!</v>
      </c>
      <c r="BD38" s="103" t="e">
        <f>IF(AND(LEN($D38)&gt;0,SUMIF($F$13:$J$13,BD$13,$F38:$J38)&gt;0,ASISTENCIA!#REF!&lt;&gt;"X",ASISTENCIA!#REF!&lt;&gt;"L",ASISTENCIA!#REF!&lt;&gt;"J",ASISTENCIA!#REF!&lt;&gt;"F"),SUMIF($F$13:$J$13,BD$13,$F38:$J38),"")</f>
        <v>#REF!</v>
      </c>
      <c r="BE38" s="103" t="e">
        <f>IF(AND(LEN($D38)&gt;0,SUMIF($F$13:$J$13,BE$13,$F38:$J38)&gt;0,ASISTENCIA!#REF!&lt;&gt;"X",ASISTENCIA!#REF!&lt;&gt;"L",ASISTENCIA!#REF!&lt;&gt;"J",ASISTENCIA!#REF!&lt;&gt;"F"),SUMIF($F$13:$J$13,BE$13,$F38:$J38),"")</f>
        <v>#REF!</v>
      </c>
      <c r="BF38" s="103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03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03" t="e">
        <f>IF(AND(LEN($D38)&gt;0,SUMIF($F$13:$J$13,BH$13,$F38:$J38)&gt;0,ASISTENCIA!#REF!&lt;&gt;"X",ASISTENCIA!#REF!&lt;&gt;"L",ASISTENCIA!#REF!&lt;&gt;"J",ASISTENCIA!#REF!&lt;&gt;"F"),SUMIF($F$13:$J$13,BH$13,$F38:$J38),"")</f>
        <v>#REF!</v>
      </c>
      <c r="BI38" s="103" t="e">
        <f>IF(AND(LEN($D38)&gt;0,SUMIF($F$13:$J$13,BI$13,$F38:$J38)&gt;0,ASISTENCIA!#REF!&lt;&gt;"X",ASISTENCIA!#REF!&lt;&gt;"L",ASISTENCIA!#REF!&lt;&gt;"J",ASISTENCIA!#REF!&lt;&gt;"F"),SUMIF($F$13:$J$13,BI$13,$F38:$J38),"")</f>
        <v>#REF!</v>
      </c>
      <c r="BJ38" s="103" t="e">
        <f>IF(AND(LEN($D38)&gt;0,SUMIF($F$13:$J$13,BJ$13,$F38:$J38)&gt;0,ASISTENCIA!#REF!&lt;&gt;"X",ASISTENCIA!#REF!&lt;&gt;"L",ASISTENCIA!#REF!&lt;&gt;"J",ASISTENCIA!#REF!&lt;&gt;"F"),SUMIF($F$13:$J$13,BJ$13,$F38:$J38),"")</f>
        <v>#REF!</v>
      </c>
      <c r="BK38" s="103" t="e">
        <f>IF(AND(LEN($D38)&gt;0,SUMIF($F$13:$J$13,BK$13,$F38:$J38)&gt;0,ASISTENCIA!#REF!&lt;&gt;"X",ASISTENCIA!#REF!&lt;&gt;"L",ASISTENCIA!#REF!&lt;&gt;"J",ASISTENCIA!#REF!&lt;&gt;"F"),SUMIF($F$13:$J$13,BK$13,$F38:$J38),"")</f>
        <v>#REF!</v>
      </c>
      <c r="BL38" s="103" t="e">
        <f>IF(AND(LEN($D38)&gt;0,SUMIF($F$13:$J$13,BL$13,$F38:$J38)&gt;0,ASISTENCIA!#REF!&lt;&gt;"X",ASISTENCIA!#REF!&lt;&gt;"L",ASISTENCIA!#REF!&lt;&gt;"J",ASISTENCIA!#REF!&lt;&gt;"F"),SUMIF($F$13:$J$13,BL$13,$F38:$J38),"")</f>
        <v>#REF!</v>
      </c>
      <c r="BM38" s="103" t="e">
        <f>IF(AND(LEN($D38)&gt;0,SUMIF($F$13:$J$13,BM$13,$F38:$J38)&gt;0,ASISTENCIA!#REF!&lt;&gt;"X",ASISTENCIA!#REF!&lt;&gt;"L",ASISTENCIA!#REF!&lt;&gt;"J",ASISTENCIA!#REF!&lt;&gt;"F"),SUMIF($F$13:$J$13,BM$13,$F38:$J38),"")</f>
        <v>#REF!</v>
      </c>
      <c r="BN38" s="103" t="e">
        <f>IF(AND(LEN($D38)&gt;0,SUMIF($F$13:$J$13,BN$13,$F38:$J38)&gt;0,ASISTENCIA!#REF!&lt;&gt;"X",ASISTENCIA!#REF!&lt;&gt;"L",ASISTENCIA!#REF!&lt;&gt;"J",ASISTENCIA!#REF!&lt;&gt;"F"),SUMIF($F$13:$J$13,BN$13,$F38:$J38),"")</f>
        <v>#REF!</v>
      </c>
      <c r="BO38" s="103" t="e">
        <f>IF(AND(LEN($D38)&gt;0,SUMIF($F$13:$J$13,BO$13,$F38:$J38)&gt;0,ASISTENCIA!#REF!&lt;&gt;"X",ASISTENCIA!#REF!&lt;&gt;"L",ASISTENCIA!#REF!&lt;&gt;"J",ASISTENCIA!#REF!&lt;&gt;"F"),SUMIF($F$13:$J$13,BO$13,$F38:$J38),"")</f>
        <v>#REF!</v>
      </c>
      <c r="BP38" s="103" t="e">
        <f>IF(AND(LEN($D38)&gt;0,SUMIF($F$13:$J$13,BP$13,$F38:$J38)&gt;0,ASISTENCIA!#REF!&lt;&gt;"X",ASISTENCIA!#REF!&lt;&gt;"L",ASISTENCIA!#REF!&lt;&gt;"J",ASISTENCIA!#REF!&lt;&gt;"F"),SUMIF($F$13:$J$13,BP$13,$F38:$J38),"")</f>
        <v>#REF!</v>
      </c>
      <c r="BQ38" s="103" t="e">
        <f>IF(AND(LEN($D38)&gt;0,SUMIF($F$13:$J$13,BQ$13,$F38:$J38)&gt;0,ASISTENCIA!#REF!&lt;&gt;"X",ASISTENCIA!#REF!&lt;&gt;"L",ASISTENCIA!#REF!&lt;&gt;"J",ASISTENCIA!#REF!&lt;&gt;"F"),SUMIF($F$13:$J$13,BQ$13,$F38:$J38),"")</f>
        <v>#REF!</v>
      </c>
      <c r="BR38" s="103" t="e">
        <f>IF(AND(LEN($D38)&gt;0,SUMIF($F$13:$J$13,BR$13,$F38:$J38)&gt;0,ASISTENCIA!#REF!&lt;&gt;"X",ASISTENCIA!#REF!&lt;&gt;"L",ASISTENCIA!#REF!&lt;&gt;"J",ASISTENCIA!#REF!&lt;&gt;"F"),SUMIF($F$13:$J$13,BR$13,$F38:$J38),"")</f>
        <v>#REF!</v>
      </c>
      <c r="BS38" s="103" t="e">
        <f>IF(AND(LEN($D38)&gt;0,SUMIF($F$13:$J$13,BS$13,$F38:$J38)&gt;0,ASISTENCIA!#REF!&lt;&gt;"X",ASISTENCIA!#REF!&lt;&gt;"L",ASISTENCIA!#REF!&lt;&gt;"J",ASISTENCIA!#REF!&lt;&gt;"F"),SUMIF($F$13:$J$13,BS$13,$F38:$J38),"")</f>
        <v>#REF!</v>
      </c>
      <c r="BT38" s="103" t="e">
        <f>IF(AND(LEN($D38)&gt;0,SUMIF($F$13:$J$13,BT$13,$F38:$J38)&gt;0,ASISTENCIA!#REF!&lt;&gt;"X",ASISTENCIA!#REF!&lt;&gt;"L",ASISTENCIA!#REF!&lt;&gt;"J",ASISTENCIA!#REF!&lt;&gt;"F"),SUMIF($F$13:$J$13,BT$13,$F38:$J38),"")</f>
        <v>#REF!</v>
      </c>
      <c r="BU38" s="103" t="e">
        <f>IF(AND(LEN($D38)&gt;0,SUMIF($F$13:$J$13,BU$13,$F38:$J38)&gt;0,ASISTENCIA!#REF!&lt;&gt;"X",ASISTENCIA!#REF!&lt;&gt;"L",ASISTENCIA!#REF!&lt;&gt;"J",ASISTENCIA!#REF!&lt;&gt;"F"),SUMIF($F$13:$J$13,BU$13,$F38:$J38),"")</f>
        <v>#REF!</v>
      </c>
      <c r="BV38" s="103" t="e">
        <f>IF(AND(LEN($D38)&gt;0,SUMIF($F$13:$J$13,BV$13,$F38:$J38)&gt;0,ASISTENCIA!#REF!&lt;&gt;"X",ASISTENCIA!#REF!&lt;&gt;"L",ASISTENCIA!#REF!&lt;&gt;"J",ASISTENCIA!#REF!&lt;&gt;"F"),SUMIF($F$13:$J$13,BV$13,$F38:$J38),"")</f>
        <v>#REF!</v>
      </c>
      <c r="BW38" s="103" t="e">
        <f>IF(AND(LEN($D38)&gt;0,SUMIF($F$13:$J$13,BW$13,$F38:$J38)&gt;0,ASISTENCIA!#REF!&lt;&gt;"X",ASISTENCIA!#REF!&lt;&gt;"L",ASISTENCIA!#REF!&lt;&gt;"J",ASISTENCIA!#REF!&lt;&gt;"F"),SUMIF($F$13:$J$13,BW$13,$F38:$J38),"")</f>
        <v>#REF!</v>
      </c>
      <c r="BX38" s="103" t="e">
        <f>IF(AND(LEN($D38)&gt;0,SUMIF($F$13:$J$13,BX$13,$F38:$J38)&gt;0,ASISTENCIA!#REF!&lt;&gt;"X",ASISTENCIA!#REF!&lt;&gt;"L",ASISTENCIA!#REF!&lt;&gt;"J",ASISTENCIA!#REF!&lt;&gt;"F"),SUMIF($F$13:$J$13,BX$13,$F38:$J38),"")</f>
        <v>#REF!</v>
      </c>
      <c r="BY38" s="103" t="e">
        <f>IF(AND(LEN($D38)&gt;0,SUMIF($F$13:$J$13,BY$13,$F38:$J38)&gt;0,ASISTENCIA!#REF!&lt;&gt;"X",ASISTENCIA!#REF!&lt;&gt;"L",ASISTENCIA!#REF!&lt;&gt;"J",ASISTENCIA!#REF!&lt;&gt;"F"),SUMIF($F$13:$J$13,BY$13,$F38:$J38),"")</f>
        <v>#REF!</v>
      </c>
      <c r="BZ38" s="103" t="e">
        <f>IF(AND(LEN($D38)&gt;0,SUMIF($F$13:$J$13,BZ$13,$F38:$J38)&gt;0,ASISTENCIA!#REF!&lt;&gt;"X",ASISTENCIA!#REF!&lt;&gt;"L",ASISTENCIA!#REF!&lt;&gt;"J",ASISTENCIA!#REF!&lt;&gt;"F"),SUMIF($F$13:$J$13,BZ$13,$F38:$J38),"")</f>
        <v>#REF!</v>
      </c>
      <c r="CA38" s="103" t="e">
        <f>IF(AND(LEN($D38)&gt;0,SUMIF($F$13:$J$13,CA$13,$F38:$J38)&gt;0,ASISTENCIA!#REF!&lt;&gt;"X",ASISTENCIA!#REF!&lt;&gt;"L",ASISTENCIA!#REF!&lt;&gt;"J",ASISTENCIA!#REF!&lt;&gt;"F"),SUMIF($F$13:$J$13,CA$13,$F38:$J38),"")</f>
        <v>#REF!</v>
      </c>
      <c r="CB38" s="103" t="e">
        <f>IF(AND(LEN($D38)&gt;0,SUMIF($F$13:$J$13,CB$13,$F38:$J38)&gt;0,ASISTENCIA!#REF!&lt;&gt;"X",ASISTENCIA!#REF!&lt;&gt;"L",ASISTENCIA!#REF!&lt;&gt;"J",ASISTENCIA!#REF!&lt;&gt;"F"),SUMIF($F$13:$J$13,CB$13,$F38:$J38),"")</f>
        <v>#REF!</v>
      </c>
      <c r="CC38" s="108" t="e">
        <f t="shared" si="4"/>
        <v>#REF!</v>
      </c>
    </row>
    <row r="39" spans="1:81" ht="15" x14ac:dyDescent="0.2">
      <c r="A39" s="18" t="e">
        <f t="shared" si="5"/>
        <v>#REF!</v>
      </c>
      <c r="B39" s="14" t="e">
        <f>IF(LEN(C39)&gt;0,VLOOKUP($O$4,DATA!$A$1:$S$1,2,FALSE),"")</f>
        <v>#REF!</v>
      </c>
      <c r="C39" s="15" t="e">
        <f t="shared" si="2"/>
        <v>#REF!</v>
      </c>
      <c r="D39" s="21" t="e">
        <f>IF(LEN(ASISTENCIA!#REF!)&gt;0,ASISTENCIA!#REF!,"")</f>
        <v>#REF!</v>
      </c>
      <c r="E39" s="110" t="e">
        <f>IF(LEN(D39)&gt;0,ASISTENCIA!#REF!,"")</f>
        <v>#REF!</v>
      </c>
      <c r="F39" s="19"/>
      <c r="G39" s="19"/>
      <c r="H39" s="19"/>
      <c r="I39" s="19"/>
      <c r="J39" s="19"/>
      <c r="K39" s="103" t="str">
        <f t="shared" si="0"/>
        <v/>
      </c>
      <c r="L39" s="6"/>
      <c r="M39" s="5"/>
      <c r="N39" s="103" t="e">
        <f t="shared" si="6"/>
        <v>#REF!</v>
      </c>
      <c r="O39" s="28" t="e">
        <f>IF(AND(LEN($D39)&gt;0,SUMIF($F$13:$J$13,O$13,$F39:$J39)&gt;0,ASISTENCIA!#REF!&lt;&gt;"X",ASISTENCIA!#REF!&lt;&gt;"L",ASISTENCIA!#REF!&lt;&gt;"J",ASISTENCIA!#REF!&lt;&gt;"V",ASISTENCIA!#REF!&lt;&gt;"F",ASISTENCIA!#REF!&lt;&gt;""),SUMIF($F$13:$J$13,O$13,$F39:$J39),"")</f>
        <v>#REF!</v>
      </c>
      <c r="P39" s="28" t="e">
        <f>IF(AND(LEN($D39)&gt;0,SUMIF($F$13:$J$13,P$13,$F39:$J39)&gt;0,ASISTENCIA!#REF!&lt;&gt;"X",ASISTENCIA!#REF!&lt;&gt;"L",ASISTENCIA!#REF!&lt;&gt;"J",ASISTENCIA!#REF!&lt;&gt;"V",ASISTENCIA!#REF!&lt;&gt;"F",ASISTENCIA!#REF!&lt;&gt;""),SUMIF($F$13:$J$13,P$13,$F39:$J39),"")</f>
        <v>#REF!</v>
      </c>
      <c r="Q39" s="28" t="e">
        <f>IF(AND(LEN($D39)&gt;0,SUMIF($F$13:$J$13,Q$13,$F39:$J39)&gt;0,ASISTENCIA!#REF!&lt;&gt;"X",ASISTENCIA!#REF!&lt;&gt;"L",ASISTENCIA!#REF!&lt;&gt;"J",ASISTENCIA!#REF!&lt;&gt;"V",ASISTENCIA!#REF!&lt;&gt;"F",ASISTENCIA!#REF!&lt;&gt;""),SUMIF($F$13:$J$13,Q$13,$F39:$J39),"")</f>
        <v>#REF!</v>
      </c>
      <c r="R39" s="28" t="e">
        <f>IF(AND(LEN($D39)&gt;0,SUMIF($F$13:$J$13,R$13,$F39:$J39)&gt;0,ASISTENCIA!#REF!&lt;&gt;"X",ASISTENCIA!#REF!&lt;&gt;"L",ASISTENCIA!#REF!&lt;&gt;"J",ASISTENCIA!#REF!&lt;&gt;"V",ASISTENCIA!#REF!&lt;&gt;"F",ASISTENCIA!#REF!&lt;&gt;""),SUMIF($F$13:$J$13,R$13,$F39:$J39),"")</f>
        <v>#REF!</v>
      </c>
      <c r="S39" s="28" t="e">
        <f>IF(AND(LEN($D39)&gt;0,SUMIF($F$13:$J$13,S$13,$F39:$J39)&gt;0,ASISTENCIA!#REF!&lt;&gt;"X",ASISTENCIA!#REF!&lt;&gt;"L",ASISTENCIA!#REF!&lt;&gt;"J",ASISTENCIA!#REF!&lt;&gt;"V",ASISTENCIA!#REF!&lt;&gt;"F",ASISTENCIA!#REF!&lt;&gt;""),SUMIF($F$13:$J$13,S$13,$F39:$J39),"")</f>
        <v>#REF!</v>
      </c>
      <c r="T39" s="28" t="e">
        <f>IF(AND(LEN($D39)&gt;0,SUMIF($F$13:$J$13,T$13,$F39:$J39)&gt;0,ASISTENCIA!#REF!&lt;&gt;"X",ASISTENCIA!#REF!&lt;&gt;"L",ASISTENCIA!#REF!&lt;&gt;"J",ASISTENCIA!#REF!&lt;&gt;"V",ASISTENCIA!#REF!&lt;&gt;"F",ASISTENCIA!#REF!&lt;&gt;""),SUMIF($F$13:$J$13,T$13,$F39:$J39),"")</f>
        <v>#REF!</v>
      </c>
      <c r="U39" s="28" t="e">
        <f>IF(AND(LEN($D39)&gt;0,SUMIF($F$13:$J$13,U$13,$F39:$J39)&gt;0,ASISTENCIA!#REF!&lt;&gt;"X",ASISTENCIA!#REF!&lt;&gt;"L",ASISTENCIA!#REF!&lt;&gt;"J",ASISTENCIA!#REF!&lt;&gt;"V",ASISTENCIA!#REF!&lt;&gt;"F",ASISTENCIA!#REF!&lt;&gt;""),SUMIF($F$13:$J$13,U$13,$F39:$J39),"")</f>
        <v>#REF!</v>
      </c>
      <c r="V39" s="28" t="e">
        <f>IF(AND(LEN($D39)&gt;0,SUMIF($F$13:$J$13,V$13,$F39:$J39)&gt;0,ASISTENCIA!#REF!&lt;&gt;"X",ASISTENCIA!#REF!&lt;&gt;"L",ASISTENCIA!#REF!&lt;&gt;"J",ASISTENCIA!#REF!&lt;&gt;"V",ASISTENCIA!#REF!&lt;&gt;"F",ASISTENCIA!#REF!&lt;&gt;""),SUMIF($F$13:$J$13,V$13,$F39:$J39),"")</f>
        <v>#REF!</v>
      </c>
      <c r="W39" s="28" t="e">
        <f>IF(AND(LEN($D39)&gt;0,SUMIF($F$13:$J$13,W$13,$F39:$J39)&gt;0,ASISTENCIA!#REF!&lt;&gt;"X",ASISTENCIA!#REF!&lt;&gt;"L",ASISTENCIA!#REF!&lt;&gt;"J",ASISTENCIA!#REF!&lt;&gt;"V",ASISTENCIA!#REF!&lt;&gt;"F",ASISTENCIA!#REF!&lt;&gt;""),SUMIF($F$13:$J$13,W$13,$F39:$J39),"")</f>
        <v>#REF!</v>
      </c>
      <c r="X39" s="28" t="e">
        <f>IF(AND(LEN($D39)&gt;0,SUMIF($F$13:$J$13,X$13,$F39:$J39)&gt;0,ASISTENCIA!#REF!&lt;&gt;"X",ASISTENCIA!#REF!&lt;&gt;"L",ASISTENCIA!#REF!&lt;&gt;"J",ASISTENCIA!#REF!&lt;&gt;"V",ASISTENCIA!#REF!&lt;&gt;"F",ASISTENCIA!#REF!&lt;&gt;""),SUMIF($F$13:$J$13,X$13,$F39:$J39),"")</f>
        <v>#REF!</v>
      </c>
      <c r="Y39" s="28" t="e">
        <f>IF(AND(LEN($D39)&gt;0,SUMIF($F$13:$J$13,Y$13,$F39:$J39)&gt;0,ASISTENCIA!#REF!&lt;&gt;"X",ASISTENCIA!#REF!&lt;&gt;"L",ASISTENCIA!#REF!&lt;&gt;"J",ASISTENCIA!#REF!&lt;&gt;"V",ASISTENCIA!#REF!&lt;&gt;"F",ASISTENCIA!#REF!&lt;&gt;""),SUMIF($F$13:$J$13,Y$13,$F39:$J39),"")</f>
        <v>#REF!</v>
      </c>
      <c r="Z39" s="28" t="e">
        <f>IF(AND(LEN($D39)&gt;0,SUMIF($F$13:$J$13,Z$13,$F39:$J39)&gt;0,ASISTENCIA!#REF!&lt;&gt;"X",ASISTENCIA!#REF!&lt;&gt;"L",ASISTENCIA!#REF!&lt;&gt;"J",ASISTENCIA!#REF!&lt;&gt;"V",ASISTENCIA!#REF!&lt;&gt;"F",ASISTENCIA!#REF!&lt;&gt;""),SUMIF($F$13:$J$13,Z$13,$F39:$J39),"")</f>
        <v>#REF!</v>
      </c>
      <c r="AA39" s="28" t="e">
        <f>IF(AND(LEN($D39)&gt;0,SUMIF($F$13:$J$13,AA$13,$F39:$J39)&gt;0,ASISTENCIA!#REF!&lt;&gt;"X",ASISTENCIA!#REF!&lt;&gt;"L",ASISTENCIA!#REF!&lt;&gt;"J",ASISTENCIA!#REF!&lt;&gt;"V",ASISTENCIA!#REF!&lt;&gt;"F",ASISTENCIA!#REF!&lt;&gt;""),SUMIF($F$13:$J$13,AA$13,$F39:$J39),"")</f>
        <v>#REF!</v>
      </c>
      <c r="AB39" s="28" t="e">
        <f>IF(AND(LEN($D39)&gt;0,SUMIF($F$13:$J$13,AB$13,$F39:$J39)&gt;0,ASISTENCIA!#REF!&lt;&gt;"X",ASISTENCIA!#REF!&lt;&gt;"L",ASISTENCIA!#REF!&lt;&gt;"J",ASISTENCIA!#REF!&lt;&gt;"V",ASISTENCIA!#REF!&lt;&gt;"F",ASISTENCIA!#REF!&lt;&gt;""),SUMIF($F$13:$J$13,AB$13,$F39:$J39),"")</f>
        <v>#REF!</v>
      </c>
      <c r="AC39" s="28" t="e">
        <f>IF(AND(LEN($D39)&gt;0,SUMIF($F$13:$J$13,AC$13,$F39:$J39)&gt;0,ASISTENCIA!#REF!&lt;&gt;"X",ASISTENCIA!#REF!&lt;&gt;"L",ASISTENCIA!#REF!&lt;&gt;"J",ASISTENCIA!#REF!&lt;&gt;"V",ASISTENCIA!#REF!&lt;&gt;"F",ASISTENCIA!#REF!&lt;&gt;""),SUMIF($F$13:$J$13,AC$13,$F39:$J39),"")</f>
        <v>#REF!</v>
      </c>
      <c r="AD39" s="28" t="e">
        <f>IF(AND(LEN($D39)&gt;0,SUMIF($F$13:$J$13,AD$13,$F39:$J39)&gt;0,ASISTENCIA!#REF!&lt;&gt;"X",ASISTENCIA!#REF!&lt;&gt;"L",ASISTENCIA!#REF!&lt;&gt;"J",ASISTENCIA!#REF!&lt;&gt;"V",ASISTENCIA!#REF!&lt;&gt;"F",ASISTENCIA!#REF!&lt;&gt;""),SUMIF($F$13:$J$13,AD$13,$F39:$J39),"")</f>
        <v>#REF!</v>
      </c>
      <c r="AE39" s="28" t="e">
        <f>IF(AND(LEN($D39)&gt;0,SUMIF($F$13:$J$13,AE$13,$F39:$J39)&gt;0,ASISTENCIA!#REF!&lt;&gt;"X",ASISTENCIA!#REF!&lt;&gt;"L",ASISTENCIA!#REF!&lt;&gt;"J",ASISTENCIA!#REF!&lt;&gt;"V",ASISTENCIA!#REF!&lt;&gt;"F",ASISTENCIA!#REF!&lt;&gt;""),SUMIF($F$13:$J$13,AE$13,$F39:$J39),"")</f>
        <v>#REF!</v>
      </c>
      <c r="AF39" s="28" t="e">
        <f>IF(AND(LEN($D39)&gt;0,SUMIF($F$13:$J$13,AF$13,$F39:$J39)&gt;0,ASISTENCIA!#REF!&lt;&gt;"X",ASISTENCIA!#REF!&lt;&gt;"L",ASISTENCIA!#REF!&lt;&gt;"J",ASISTENCIA!#REF!&lt;&gt;"V",ASISTENCIA!#REF!&lt;&gt;"F",ASISTENCIA!#REF!&lt;&gt;""),SUMIF($F$13:$J$13,AF$13,$F39:$J39),"")</f>
        <v>#REF!</v>
      </c>
      <c r="AG39" s="28" t="e">
        <f>IF(AND(LEN($D39)&gt;0,SUMIF($F$13:$J$13,AG$13,$F39:$J39)&gt;0,ASISTENCIA!#REF!&lt;&gt;"X",ASISTENCIA!#REF!&lt;&gt;"L",ASISTENCIA!#REF!&lt;&gt;"J",ASISTENCIA!#REF!&lt;&gt;"V",ASISTENCIA!#REF!&lt;&gt;"F",ASISTENCIA!#REF!&lt;&gt;""),SUMIF($F$13:$J$13,AG$13,$F39:$J39),"")</f>
        <v>#REF!</v>
      </c>
      <c r="AH39" s="28" t="e">
        <f>IF(AND(LEN($D39)&gt;0,SUMIF($F$13:$J$13,AH$13,$F39:$J39)&gt;0,ASISTENCIA!#REF!&lt;&gt;"X",ASISTENCIA!#REF!&lt;&gt;"L",ASISTENCIA!#REF!&lt;&gt;"J",ASISTENCIA!#REF!&lt;&gt;"V",ASISTENCIA!#REF!&lt;&gt;"F",ASISTENCIA!#REF!&lt;&gt;""),SUMIF($F$13:$J$13,AH$13,$F39:$J39),"")</f>
        <v>#REF!</v>
      </c>
      <c r="AI39" s="28" t="e">
        <f>IF(AND(LEN($D39)&gt;0,SUMIF($F$13:$J$13,AI$13,$F39:$J39)&gt;0,ASISTENCIA!#REF!&lt;&gt;"X",ASISTENCIA!#REF!&lt;&gt;"L",ASISTENCIA!#REF!&lt;&gt;"J",ASISTENCIA!#REF!&lt;&gt;"V",ASISTENCIA!#REF!&lt;&gt;"F",ASISTENCIA!#REF!&lt;&gt;""),SUMIF($F$13:$J$13,AI$13,$F39:$J39),"")</f>
        <v>#REF!</v>
      </c>
      <c r="AJ39" s="28" t="e">
        <f>IF(AND(LEN($D39)&gt;0,SUMIF($F$13:$J$13,AJ$13,$F39:$J39)&gt;0,ASISTENCIA!#REF!&lt;&gt;"X",ASISTENCIA!#REF!&lt;&gt;"L",ASISTENCIA!#REF!&lt;&gt;"J",ASISTENCIA!#REF!&lt;&gt;"V",ASISTENCIA!#REF!&lt;&gt;"F",ASISTENCIA!#REF!&lt;&gt;""),SUMIF($F$13:$J$13,AJ$13,$F39:$J39),"")</f>
        <v>#REF!</v>
      </c>
      <c r="AK39" s="28" t="e">
        <f>IF(AND(LEN($D39)&gt;0,SUMIF($F$13:$J$13,AK$13,$F39:$J39)&gt;0,ASISTENCIA!#REF!&lt;&gt;"X",ASISTENCIA!#REF!&lt;&gt;"L",ASISTENCIA!#REF!&lt;&gt;"J",ASISTENCIA!#REF!&lt;&gt;"V",ASISTENCIA!#REF!&lt;&gt;"F",ASISTENCIA!#REF!&lt;&gt;""),SUMIF($F$13:$J$13,AK$13,$F39:$J39),"")</f>
        <v>#REF!</v>
      </c>
      <c r="AL39" s="28" t="e">
        <f>IF(AND(LEN($D39)&gt;0,SUMIF($F$13:$J$13,AL$13,$F39:$J39)&gt;0,ASISTENCIA!#REF!&lt;&gt;"X",ASISTENCIA!#REF!&lt;&gt;"L",ASISTENCIA!#REF!&lt;&gt;"J",ASISTENCIA!#REF!&lt;&gt;"V",ASISTENCIA!#REF!&lt;&gt;"F",ASISTENCIA!#REF!&lt;&gt;""),SUMIF($F$13:$J$13,AL$13,$F39:$J39),"")</f>
        <v>#REF!</v>
      </c>
      <c r="AM39" s="28" t="e">
        <f>IF(AND(LEN($D39)&gt;0,SUMIF($F$13:$J$13,AM$13,$F39:$J39)&gt;0,ASISTENCIA!#REF!&lt;&gt;"X",ASISTENCIA!#REF!&lt;&gt;"L",ASISTENCIA!#REF!&lt;&gt;"J",ASISTENCIA!#REF!&lt;&gt;"V",ASISTENCIA!#REF!&lt;&gt;"F",ASISTENCIA!#REF!&lt;&gt;""),SUMIF($F$13:$J$13,AM$13,$F39:$J39),"")</f>
        <v>#REF!</v>
      </c>
      <c r="AN39" s="28" t="e">
        <f>IF(AND(LEN($D39)&gt;0,SUMIF($F$13:$J$13,AN$13,$F39:$J39)&gt;0,ASISTENCIA!#REF!&lt;&gt;"X",ASISTENCIA!#REF!&lt;&gt;"L",ASISTENCIA!#REF!&lt;&gt;"J",ASISTENCIA!#REF!&lt;&gt;"V",ASISTENCIA!#REF!&lt;&gt;"F",ASISTENCIA!#REF!&lt;&gt;""),SUMIF($F$13:$J$13,AN$13,$F39:$J39),"")</f>
        <v>#REF!</v>
      </c>
      <c r="AO39" s="28" t="e">
        <f>IF(AND(LEN($D39)&gt;0,SUMIF($F$13:$J$13,AO$13,$F39:$J39)&gt;0,ASISTENCIA!#REF!&lt;&gt;"X",ASISTENCIA!#REF!&lt;&gt;"L",ASISTENCIA!#REF!&lt;&gt;"J",ASISTENCIA!#REF!&lt;&gt;"V",ASISTENCIA!#REF!&lt;&gt;"F",ASISTENCIA!#REF!&lt;&gt;""),SUMIF($F$13:$J$13,AO$13,$F39:$J39),"")</f>
        <v>#REF!</v>
      </c>
      <c r="AP39" s="28" t="e">
        <f>IF(AND(LEN($D39)&gt;0,SUMIF($F$13:$J$13,AP$13,$F39:$J39)&gt;0,ASISTENCIA!#REF!&lt;&gt;"X",ASISTENCIA!#REF!&lt;&gt;"L",ASISTENCIA!#REF!&lt;&gt;"J",ASISTENCIA!#REF!&lt;&gt;"V",ASISTENCIA!#REF!&lt;&gt;"F",ASISTENCIA!#REF!&lt;&gt;""),SUMIF($F$13:$J$13,AP$13,$F39:$J39),"")</f>
        <v>#REF!</v>
      </c>
      <c r="AQ39" s="28" t="e">
        <f>IF(AND(LEN($D39)&gt;0,SUMIF($F$13:$J$13,AQ$13,$F39:$J39)&gt;0,ASISTENCIA!#REF!&lt;&gt;"X",ASISTENCIA!#REF!&lt;&gt;"L",ASISTENCIA!#REF!&lt;&gt;"J",ASISTENCIA!#REF!&lt;&gt;"V",ASISTENCIA!#REF!&lt;&gt;"F",ASISTENCIA!#REF!&lt;&gt;""),SUMIF($F$13:$J$13,AQ$13,$F39:$J39),"")</f>
        <v>#REF!</v>
      </c>
      <c r="AR39" s="28" t="e">
        <f>IF(AND(LEN($D39)&gt;0,SUMIF($F$13:$J$13,AR$13,$F39:$J39)&gt;0,ASISTENCIA!#REF!&lt;&gt;"X",ASISTENCIA!#REF!&lt;&gt;"L",ASISTENCIA!#REF!&lt;&gt;"J",ASISTENCIA!#REF!&lt;&gt;"V",ASISTENCIA!#REF!&lt;&gt;"F",ASISTENCIA!#REF!&lt;&gt;""),SUMIF($F$13:$J$13,AR$13,$F39:$J39),"")</f>
        <v>#REF!</v>
      </c>
      <c r="AS39" s="28" t="e">
        <f>IF(AND(LEN($D39)&gt;0,SUMIF($F$13:$J$13,AS$13,$F39:$J39)&gt;0,ASISTENCIA!#REF!&lt;&gt;"X",ASISTENCIA!#REF!&lt;&gt;"L",ASISTENCIA!#REF!&lt;&gt;"J",ASISTENCIA!#REF!&lt;&gt;"V",ASISTENCIA!#REF!&lt;&gt;"F",ASISTENCIA!#REF!&lt;&gt;""),SUMIF($F$13:$J$13,AS$13,$F39:$J39),"")</f>
        <v>#REF!</v>
      </c>
      <c r="AT39" s="108" t="e">
        <f t="shared" si="3"/>
        <v>#REF!</v>
      </c>
      <c r="AX39" s="103" t="e">
        <f>IF(AND(LEN($D39)&gt;0,SUMIF($F$13:$J$13,AX$13,$F39:$J39)&gt;0,ASISTENCIA!#REF!&lt;&gt;"X",ASISTENCIA!#REF!&lt;&gt;"L",ASISTENCIA!#REF!&lt;&gt;"J",ASISTENCIA!#REF!&lt;&gt;"F"),SUMIF($F$13:$J$13,AX$13,$F39:$J39),"")</f>
        <v>#REF!</v>
      </c>
      <c r="AY39" s="103" t="e">
        <f>IF(AND(LEN($D39)&gt;0,SUMIF($F$13:$J$13,AY$13,$F39:$J39)&gt;0,ASISTENCIA!#REF!&lt;&gt;"X",ASISTENCIA!#REF!&lt;&gt;"L",ASISTENCIA!#REF!&lt;&gt;"J",ASISTENCIA!#REF!&lt;&gt;"F"),SUMIF($F$13:$J$13,AY$13,$F39:$J39),"")</f>
        <v>#REF!</v>
      </c>
      <c r="AZ39" s="103" t="e">
        <f>IF(AND(LEN($D39)&gt;0,SUMIF($F$13:$J$13,AZ$13,$F39:$J39)&gt;0,ASISTENCIA!#REF!&lt;&gt;"X",ASISTENCIA!#REF!&lt;&gt;"L",ASISTENCIA!#REF!&lt;&gt;"J",ASISTENCIA!#REF!&lt;&gt;"F"),SUMIF($F$13:$J$13,AZ$13,$F39:$J39),"")</f>
        <v>#REF!</v>
      </c>
      <c r="BA39" s="103" t="e">
        <f>IF(AND(LEN($D39)&gt;0,SUMIF($F$13:$J$13,BA$13,$F39:$J39)&gt;0,ASISTENCIA!#REF!&lt;&gt;"X",ASISTENCIA!#REF!&lt;&gt;"L",ASISTENCIA!#REF!&lt;&gt;"J",ASISTENCIA!#REF!&lt;&gt;"F"),SUMIF($F$13:$J$13,BA$13,$F39:$J39),"")</f>
        <v>#REF!</v>
      </c>
      <c r="BB39" s="103" t="e">
        <f>IF(AND(LEN($D39)&gt;0,SUMIF($F$13:$J$13,BB$13,$F39:$J39)&gt;0,ASISTENCIA!#REF!&lt;&gt;"X",ASISTENCIA!#REF!&lt;&gt;"L",ASISTENCIA!#REF!&lt;&gt;"J",ASISTENCIA!#REF!&lt;&gt;"F"),SUMIF($F$13:$J$13,BB$13,$F39:$J39),"")</f>
        <v>#REF!</v>
      </c>
      <c r="BC39" s="103" t="e">
        <f>IF(AND(LEN($D39)&gt;0,SUMIF($F$13:$J$13,BC$13,$F39:$J39)&gt;0,ASISTENCIA!#REF!&lt;&gt;"X",ASISTENCIA!#REF!&lt;&gt;"L",ASISTENCIA!#REF!&lt;&gt;"J",ASISTENCIA!#REF!&lt;&gt;"F"),SUMIF($F$13:$J$13,BC$13,$F39:$J39),"")</f>
        <v>#REF!</v>
      </c>
      <c r="BD39" s="103" t="e">
        <f>IF(AND(LEN($D39)&gt;0,SUMIF($F$13:$J$13,BD$13,$F39:$J39)&gt;0,ASISTENCIA!#REF!&lt;&gt;"X",ASISTENCIA!#REF!&lt;&gt;"L",ASISTENCIA!#REF!&lt;&gt;"J",ASISTENCIA!#REF!&lt;&gt;"F"),SUMIF($F$13:$J$13,BD$13,$F39:$J39),"")</f>
        <v>#REF!</v>
      </c>
      <c r="BE39" s="103" t="e">
        <f>IF(AND(LEN($D39)&gt;0,SUMIF($F$13:$J$13,BE$13,$F39:$J39)&gt;0,ASISTENCIA!#REF!&lt;&gt;"X",ASISTENCIA!#REF!&lt;&gt;"L",ASISTENCIA!#REF!&lt;&gt;"J",ASISTENCIA!#REF!&lt;&gt;"F"),SUMIF($F$13:$J$13,BE$13,$F39:$J39),"")</f>
        <v>#REF!</v>
      </c>
      <c r="BF39" s="103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03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03" t="e">
        <f>IF(AND(LEN($D39)&gt;0,SUMIF($F$13:$J$13,BH$13,$F39:$J39)&gt;0,ASISTENCIA!#REF!&lt;&gt;"X",ASISTENCIA!#REF!&lt;&gt;"L",ASISTENCIA!#REF!&lt;&gt;"J",ASISTENCIA!#REF!&lt;&gt;"F"),SUMIF($F$13:$J$13,BH$13,$F39:$J39),"")</f>
        <v>#REF!</v>
      </c>
      <c r="BI39" s="103" t="e">
        <f>IF(AND(LEN($D39)&gt;0,SUMIF($F$13:$J$13,BI$13,$F39:$J39)&gt;0,ASISTENCIA!#REF!&lt;&gt;"X",ASISTENCIA!#REF!&lt;&gt;"L",ASISTENCIA!#REF!&lt;&gt;"J",ASISTENCIA!#REF!&lt;&gt;"F"),SUMIF($F$13:$J$13,BI$13,$F39:$J39),"")</f>
        <v>#REF!</v>
      </c>
      <c r="BJ39" s="103" t="e">
        <f>IF(AND(LEN($D39)&gt;0,SUMIF($F$13:$J$13,BJ$13,$F39:$J39)&gt;0,ASISTENCIA!#REF!&lt;&gt;"X",ASISTENCIA!#REF!&lt;&gt;"L",ASISTENCIA!#REF!&lt;&gt;"J",ASISTENCIA!#REF!&lt;&gt;"F"),SUMIF($F$13:$J$13,BJ$13,$F39:$J39),"")</f>
        <v>#REF!</v>
      </c>
      <c r="BK39" s="103" t="e">
        <f>IF(AND(LEN($D39)&gt;0,SUMIF($F$13:$J$13,BK$13,$F39:$J39)&gt;0,ASISTENCIA!#REF!&lt;&gt;"X",ASISTENCIA!#REF!&lt;&gt;"L",ASISTENCIA!#REF!&lt;&gt;"J",ASISTENCIA!#REF!&lt;&gt;"F"),SUMIF($F$13:$J$13,BK$13,$F39:$J39),"")</f>
        <v>#REF!</v>
      </c>
      <c r="BL39" s="103" t="e">
        <f>IF(AND(LEN($D39)&gt;0,SUMIF($F$13:$J$13,BL$13,$F39:$J39)&gt;0,ASISTENCIA!#REF!&lt;&gt;"X",ASISTENCIA!#REF!&lt;&gt;"L",ASISTENCIA!#REF!&lt;&gt;"J",ASISTENCIA!#REF!&lt;&gt;"F"),SUMIF($F$13:$J$13,BL$13,$F39:$J39),"")</f>
        <v>#REF!</v>
      </c>
      <c r="BM39" s="103" t="e">
        <f>IF(AND(LEN($D39)&gt;0,SUMIF($F$13:$J$13,BM$13,$F39:$J39)&gt;0,ASISTENCIA!#REF!&lt;&gt;"X",ASISTENCIA!#REF!&lt;&gt;"L",ASISTENCIA!#REF!&lt;&gt;"J",ASISTENCIA!#REF!&lt;&gt;"F"),SUMIF($F$13:$J$13,BM$13,$F39:$J39),"")</f>
        <v>#REF!</v>
      </c>
      <c r="BN39" s="103" t="e">
        <f>IF(AND(LEN($D39)&gt;0,SUMIF($F$13:$J$13,BN$13,$F39:$J39)&gt;0,ASISTENCIA!#REF!&lt;&gt;"X",ASISTENCIA!#REF!&lt;&gt;"L",ASISTENCIA!#REF!&lt;&gt;"J",ASISTENCIA!#REF!&lt;&gt;"F"),SUMIF($F$13:$J$13,BN$13,$F39:$J39),"")</f>
        <v>#REF!</v>
      </c>
      <c r="BO39" s="103" t="e">
        <f>IF(AND(LEN($D39)&gt;0,SUMIF($F$13:$J$13,BO$13,$F39:$J39)&gt;0,ASISTENCIA!#REF!&lt;&gt;"X",ASISTENCIA!#REF!&lt;&gt;"L",ASISTENCIA!#REF!&lt;&gt;"J",ASISTENCIA!#REF!&lt;&gt;"F"),SUMIF($F$13:$J$13,BO$13,$F39:$J39),"")</f>
        <v>#REF!</v>
      </c>
      <c r="BP39" s="103" t="e">
        <f>IF(AND(LEN($D39)&gt;0,SUMIF($F$13:$J$13,BP$13,$F39:$J39)&gt;0,ASISTENCIA!#REF!&lt;&gt;"X",ASISTENCIA!#REF!&lt;&gt;"L",ASISTENCIA!#REF!&lt;&gt;"J",ASISTENCIA!#REF!&lt;&gt;"F"),SUMIF($F$13:$J$13,BP$13,$F39:$J39),"")</f>
        <v>#REF!</v>
      </c>
      <c r="BQ39" s="103" t="e">
        <f>IF(AND(LEN($D39)&gt;0,SUMIF($F$13:$J$13,BQ$13,$F39:$J39)&gt;0,ASISTENCIA!#REF!&lt;&gt;"X",ASISTENCIA!#REF!&lt;&gt;"L",ASISTENCIA!#REF!&lt;&gt;"J",ASISTENCIA!#REF!&lt;&gt;"F"),SUMIF($F$13:$J$13,BQ$13,$F39:$J39),"")</f>
        <v>#REF!</v>
      </c>
      <c r="BR39" s="103" t="e">
        <f>IF(AND(LEN($D39)&gt;0,SUMIF($F$13:$J$13,BR$13,$F39:$J39)&gt;0,ASISTENCIA!#REF!&lt;&gt;"X",ASISTENCIA!#REF!&lt;&gt;"L",ASISTENCIA!#REF!&lt;&gt;"J",ASISTENCIA!#REF!&lt;&gt;"F"),SUMIF($F$13:$J$13,BR$13,$F39:$J39),"")</f>
        <v>#REF!</v>
      </c>
      <c r="BS39" s="103" t="e">
        <f>IF(AND(LEN($D39)&gt;0,SUMIF($F$13:$J$13,BS$13,$F39:$J39)&gt;0,ASISTENCIA!#REF!&lt;&gt;"X",ASISTENCIA!#REF!&lt;&gt;"L",ASISTENCIA!#REF!&lt;&gt;"J",ASISTENCIA!#REF!&lt;&gt;"F"),SUMIF($F$13:$J$13,BS$13,$F39:$J39),"")</f>
        <v>#REF!</v>
      </c>
      <c r="BT39" s="103" t="e">
        <f>IF(AND(LEN($D39)&gt;0,SUMIF($F$13:$J$13,BT$13,$F39:$J39)&gt;0,ASISTENCIA!#REF!&lt;&gt;"X",ASISTENCIA!#REF!&lt;&gt;"L",ASISTENCIA!#REF!&lt;&gt;"J",ASISTENCIA!#REF!&lt;&gt;"F"),SUMIF($F$13:$J$13,BT$13,$F39:$J39),"")</f>
        <v>#REF!</v>
      </c>
      <c r="BU39" s="103" t="e">
        <f>IF(AND(LEN($D39)&gt;0,SUMIF($F$13:$J$13,BU$13,$F39:$J39)&gt;0,ASISTENCIA!#REF!&lt;&gt;"X",ASISTENCIA!#REF!&lt;&gt;"L",ASISTENCIA!#REF!&lt;&gt;"J",ASISTENCIA!#REF!&lt;&gt;"F"),SUMIF($F$13:$J$13,BU$13,$F39:$J39),"")</f>
        <v>#REF!</v>
      </c>
      <c r="BV39" s="103" t="e">
        <f>IF(AND(LEN($D39)&gt;0,SUMIF($F$13:$J$13,BV$13,$F39:$J39)&gt;0,ASISTENCIA!#REF!&lt;&gt;"X",ASISTENCIA!#REF!&lt;&gt;"L",ASISTENCIA!#REF!&lt;&gt;"J",ASISTENCIA!#REF!&lt;&gt;"F"),SUMIF($F$13:$J$13,BV$13,$F39:$J39),"")</f>
        <v>#REF!</v>
      </c>
      <c r="BW39" s="103" t="e">
        <f>IF(AND(LEN($D39)&gt;0,SUMIF($F$13:$J$13,BW$13,$F39:$J39)&gt;0,ASISTENCIA!#REF!&lt;&gt;"X",ASISTENCIA!#REF!&lt;&gt;"L",ASISTENCIA!#REF!&lt;&gt;"J",ASISTENCIA!#REF!&lt;&gt;"F"),SUMIF($F$13:$J$13,BW$13,$F39:$J39),"")</f>
        <v>#REF!</v>
      </c>
      <c r="BX39" s="103" t="e">
        <f>IF(AND(LEN($D39)&gt;0,SUMIF($F$13:$J$13,BX$13,$F39:$J39)&gt;0,ASISTENCIA!#REF!&lt;&gt;"X",ASISTENCIA!#REF!&lt;&gt;"L",ASISTENCIA!#REF!&lt;&gt;"J",ASISTENCIA!#REF!&lt;&gt;"F"),SUMIF($F$13:$J$13,BX$13,$F39:$J39),"")</f>
        <v>#REF!</v>
      </c>
      <c r="BY39" s="103" t="e">
        <f>IF(AND(LEN($D39)&gt;0,SUMIF($F$13:$J$13,BY$13,$F39:$J39)&gt;0,ASISTENCIA!#REF!&lt;&gt;"X",ASISTENCIA!#REF!&lt;&gt;"L",ASISTENCIA!#REF!&lt;&gt;"J",ASISTENCIA!#REF!&lt;&gt;"F"),SUMIF($F$13:$J$13,BY$13,$F39:$J39),"")</f>
        <v>#REF!</v>
      </c>
      <c r="BZ39" s="103" t="e">
        <f>IF(AND(LEN($D39)&gt;0,SUMIF($F$13:$J$13,BZ$13,$F39:$J39)&gt;0,ASISTENCIA!#REF!&lt;&gt;"X",ASISTENCIA!#REF!&lt;&gt;"L",ASISTENCIA!#REF!&lt;&gt;"J",ASISTENCIA!#REF!&lt;&gt;"F"),SUMIF($F$13:$J$13,BZ$13,$F39:$J39),"")</f>
        <v>#REF!</v>
      </c>
      <c r="CA39" s="103" t="e">
        <f>IF(AND(LEN($D39)&gt;0,SUMIF($F$13:$J$13,CA$13,$F39:$J39)&gt;0,ASISTENCIA!#REF!&lt;&gt;"X",ASISTENCIA!#REF!&lt;&gt;"L",ASISTENCIA!#REF!&lt;&gt;"J",ASISTENCIA!#REF!&lt;&gt;"F"),SUMIF($F$13:$J$13,CA$13,$F39:$J39),"")</f>
        <v>#REF!</v>
      </c>
      <c r="CB39" s="103" t="e">
        <f>IF(AND(LEN($D39)&gt;0,SUMIF($F$13:$J$13,CB$13,$F39:$J39)&gt;0,ASISTENCIA!#REF!&lt;&gt;"X",ASISTENCIA!#REF!&lt;&gt;"L",ASISTENCIA!#REF!&lt;&gt;"J",ASISTENCIA!#REF!&lt;&gt;"F"),SUMIF($F$13:$J$13,CB$13,$F39:$J39),"")</f>
        <v>#REF!</v>
      </c>
      <c r="CC39" s="108" t="e">
        <f t="shared" si="4"/>
        <v>#REF!</v>
      </c>
    </row>
    <row r="40" spans="1:81" ht="15" x14ac:dyDescent="0.2">
      <c r="A40" s="18" t="e">
        <f t="shared" si="5"/>
        <v>#REF!</v>
      </c>
      <c r="B40" s="14" t="e">
        <f>IF(LEN(C40)&gt;0,VLOOKUP($O$4,DATA!$A$1:$S$1,2,FALSE),"")</f>
        <v>#REF!</v>
      </c>
      <c r="C40" s="15" t="e">
        <f t="shared" si="2"/>
        <v>#REF!</v>
      </c>
      <c r="D40" s="21" t="e">
        <f>IF(LEN(ASISTENCIA!#REF!)&gt;0,ASISTENCIA!#REF!,"")</f>
        <v>#REF!</v>
      </c>
      <c r="E40" s="110" t="e">
        <f>IF(LEN(D40)&gt;0,ASISTENCIA!#REF!,"")</f>
        <v>#REF!</v>
      </c>
      <c r="F40" s="19"/>
      <c r="G40" s="19"/>
      <c r="H40" s="19"/>
      <c r="I40" s="19"/>
      <c r="J40" s="19"/>
      <c r="K40" s="103" t="str">
        <f t="shared" si="0"/>
        <v/>
      </c>
      <c r="L40" s="6"/>
      <c r="M40" s="5"/>
      <c r="N40" s="103" t="e">
        <f t="shared" si="6"/>
        <v>#REF!</v>
      </c>
      <c r="O40" s="28" t="e">
        <f>IF(AND(LEN($D40)&gt;0,SUMIF($F$13:$J$13,O$13,$F40:$J40)&gt;0,ASISTENCIA!#REF!&lt;&gt;"X",ASISTENCIA!#REF!&lt;&gt;"L",ASISTENCIA!#REF!&lt;&gt;"J",ASISTENCIA!#REF!&lt;&gt;"V",ASISTENCIA!#REF!&lt;&gt;"F",ASISTENCIA!#REF!&lt;&gt;""),SUMIF($F$13:$J$13,O$13,$F40:$J40),"")</f>
        <v>#REF!</v>
      </c>
      <c r="P40" s="28" t="e">
        <f>IF(AND(LEN($D40)&gt;0,SUMIF($F$13:$J$13,P$13,$F40:$J40)&gt;0,ASISTENCIA!#REF!&lt;&gt;"X",ASISTENCIA!#REF!&lt;&gt;"L",ASISTENCIA!#REF!&lt;&gt;"J",ASISTENCIA!#REF!&lt;&gt;"V",ASISTENCIA!#REF!&lt;&gt;"F",ASISTENCIA!#REF!&lt;&gt;""),SUMIF($F$13:$J$13,P$13,$F40:$J40),"")</f>
        <v>#REF!</v>
      </c>
      <c r="Q40" s="28" t="e">
        <f>IF(AND(LEN($D40)&gt;0,SUMIF($F$13:$J$13,Q$13,$F40:$J40)&gt;0,ASISTENCIA!#REF!&lt;&gt;"X",ASISTENCIA!#REF!&lt;&gt;"L",ASISTENCIA!#REF!&lt;&gt;"J",ASISTENCIA!#REF!&lt;&gt;"V",ASISTENCIA!#REF!&lt;&gt;"F",ASISTENCIA!#REF!&lt;&gt;""),SUMIF($F$13:$J$13,Q$13,$F40:$J40),"")</f>
        <v>#REF!</v>
      </c>
      <c r="R40" s="28" t="e">
        <f>IF(AND(LEN($D40)&gt;0,SUMIF($F$13:$J$13,R$13,$F40:$J40)&gt;0,ASISTENCIA!#REF!&lt;&gt;"X",ASISTENCIA!#REF!&lt;&gt;"L",ASISTENCIA!#REF!&lt;&gt;"J",ASISTENCIA!#REF!&lt;&gt;"V",ASISTENCIA!#REF!&lt;&gt;"F",ASISTENCIA!#REF!&lt;&gt;""),SUMIF($F$13:$J$13,R$13,$F40:$J40),"")</f>
        <v>#REF!</v>
      </c>
      <c r="S40" s="28" t="e">
        <f>IF(AND(LEN($D40)&gt;0,SUMIF($F$13:$J$13,S$13,$F40:$J40)&gt;0,ASISTENCIA!#REF!&lt;&gt;"X",ASISTENCIA!#REF!&lt;&gt;"L",ASISTENCIA!#REF!&lt;&gt;"J",ASISTENCIA!#REF!&lt;&gt;"V",ASISTENCIA!#REF!&lt;&gt;"F",ASISTENCIA!#REF!&lt;&gt;""),SUMIF($F$13:$J$13,S$13,$F40:$J40),"")</f>
        <v>#REF!</v>
      </c>
      <c r="T40" s="28" t="e">
        <f>IF(AND(LEN($D40)&gt;0,SUMIF($F$13:$J$13,T$13,$F40:$J40)&gt;0,ASISTENCIA!#REF!&lt;&gt;"X",ASISTENCIA!#REF!&lt;&gt;"L",ASISTENCIA!#REF!&lt;&gt;"J",ASISTENCIA!#REF!&lt;&gt;"V",ASISTENCIA!#REF!&lt;&gt;"F",ASISTENCIA!#REF!&lt;&gt;""),SUMIF($F$13:$J$13,T$13,$F40:$J40),"")</f>
        <v>#REF!</v>
      </c>
      <c r="U40" s="28" t="e">
        <f>IF(AND(LEN($D40)&gt;0,SUMIF($F$13:$J$13,U$13,$F40:$J40)&gt;0,ASISTENCIA!#REF!&lt;&gt;"X",ASISTENCIA!#REF!&lt;&gt;"L",ASISTENCIA!#REF!&lt;&gt;"J",ASISTENCIA!#REF!&lt;&gt;"V",ASISTENCIA!#REF!&lt;&gt;"F",ASISTENCIA!#REF!&lt;&gt;""),SUMIF($F$13:$J$13,U$13,$F40:$J40),"")</f>
        <v>#REF!</v>
      </c>
      <c r="V40" s="28" t="e">
        <f>IF(AND(LEN($D40)&gt;0,SUMIF($F$13:$J$13,V$13,$F40:$J40)&gt;0,ASISTENCIA!#REF!&lt;&gt;"X",ASISTENCIA!#REF!&lt;&gt;"L",ASISTENCIA!#REF!&lt;&gt;"J",ASISTENCIA!#REF!&lt;&gt;"V",ASISTENCIA!#REF!&lt;&gt;"F",ASISTENCIA!#REF!&lt;&gt;""),SUMIF($F$13:$J$13,V$13,$F40:$J40),"")</f>
        <v>#REF!</v>
      </c>
      <c r="W40" s="28" t="e">
        <f>IF(AND(LEN($D40)&gt;0,SUMIF($F$13:$J$13,W$13,$F40:$J40)&gt;0,ASISTENCIA!#REF!&lt;&gt;"X",ASISTENCIA!#REF!&lt;&gt;"L",ASISTENCIA!#REF!&lt;&gt;"J",ASISTENCIA!#REF!&lt;&gt;"V",ASISTENCIA!#REF!&lt;&gt;"F",ASISTENCIA!#REF!&lt;&gt;""),SUMIF($F$13:$J$13,W$13,$F40:$J40),"")</f>
        <v>#REF!</v>
      </c>
      <c r="X40" s="28" t="e">
        <f>IF(AND(LEN($D40)&gt;0,SUMIF($F$13:$J$13,X$13,$F40:$J40)&gt;0,ASISTENCIA!#REF!&lt;&gt;"X",ASISTENCIA!#REF!&lt;&gt;"L",ASISTENCIA!#REF!&lt;&gt;"J",ASISTENCIA!#REF!&lt;&gt;"V",ASISTENCIA!#REF!&lt;&gt;"F",ASISTENCIA!#REF!&lt;&gt;""),SUMIF($F$13:$J$13,X$13,$F40:$J40),"")</f>
        <v>#REF!</v>
      </c>
      <c r="Y40" s="28" t="e">
        <f>IF(AND(LEN($D40)&gt;0,SUMIF($F$13:$J$13,Y$13,$F40:$J40)&gt;0,ASISTENCIA!#REF!&lt;&gt;"X",ASISTENCIA!#REF!&lt;&gt;"L",ASISTENCIA!#REF!&lt;&gt;"J",ASISTENCIA!#REF!&lt;&gt;"V",ASISTENCIA!#REF!&lt;&gt;"F",ASISTENCIA!#REF!&lt;&gt;""),SUMIF($F$13:$J$13,Y$13,$F40:$J40),"")</f>
        <v>#REF!</v>
      </c>
      <c r="Z40" s="28" t="e">
        <f>IF(AND(LEN($D40)&gt;0,SUMIF($F$13:$J$13,Z$13,$F40:$J40)&gt;0,ASISTENCIA!#REF!&lt;&gt;"X",ASISTENCIA!#REF!&lt;&gt;"L",ASISTENCIA!#REF!&lt;&gt;"J",ASISTENCIA!#REF!&lt;&gt;"V",ASISTENCIA!#REF!&lt;&gt;"F",ASISTENCIA!#REF!&lt;&gt;""),SUMIF($F$13:$J$13,Z$13,$F40:$J40),"")</f>
        <v>#REF!</v>
      </c>
      <c r="AA40" s="28" t="e">
        <f>IF(AND(LEN($D40)&gt;0,SUMIF($F$13:$J$13,AA$13,$F40:$J40)&gt;0,ASISTENCIA!#REF!&lt;&gt;"X",ASISTENCIA!#REF!&lt;&gt;"L",ASISTENCIA!#REF!&lt;&gt;"J",ASISTENCIA!#REF!&lt;&gt;"V",ASISTENCIA!#REF!&lt;&gt;"F",ASISTENCIA!#REF!&lt;&gt;""),SUMIF($F$13:$J$13,AA$13,$F40:$J40),"")</f>
        <v>#REF!</v>
      </c>
      <c r="AB40" s="28" t="e">
        <f>IF(AND(LEN($D40)&gt;0,SUMIF($F$13:$J$13,AB$13,$F40:$J40)&gt;0,ASISTENCIA!#REF!&lt;&gt;"X",ASISTENCIA!#REF!&lt;&gt;"L",ASISTENCIA!#REF!&lt;&gt;"J",ASISTENCIA!#REF!&lt;&gt;"V",ASISTENCIA!#REF!&lt;&gt;"F",ASISTENCIA!#REF!&lt;&gt;""),SUMIF($F$13:$J$13,AB$13,$F40:$J40),"")</f>
        <v>#REF!</v>
      </c>
      <c r="AC40" s="28" t="e">
        <f>IF(AND(LEN($D40)&gt;0,SUMIF($F$13:$J$13,AC$13,$F40:$J40)&gt;0,ASISTENCIA!#REF!&lt;&gt;"X",ASISTENCIA!#REF!&lt;&gt;"L",ASISTENCIA!#REF!&lt;&gt;"J",ASISTENCIA!#REF!&lt;&gt;"V",ASISTENCIA!#REF!&lt;&gt;"F",ASISTENCIA!#REF!&lt;&gt;""),SUMIF($F$13:$J$13,AC$13,$F40:$J40),"")</f>
        <v>#REF!</v>
      </c>
      <c r="AD40" s="28" t="e">
        <f>IF(AND(LEN($D40)&gt;0,SUMIF($F$13:$J$13,AD$13,$F40:$J40)&gt;0,ASISTENCIA!#REF!&lt;&gt;"X",ASISTENCIA!#REF!&lt;&gt;"L",ASISTENCIA!#REF!&lt;&gt;"J",ASISTENCIA!#REF!&lt;&gt;"V",ASISTENCIA!#REF!&lt;&gt;"F",ASISTENCIA!#REF!&lt;&gt;""),SUMIF($F$13:$J$13,AD$13,$F40:$J40),"")</f>
        <v>#REF!</v>
      </c>
      <c r="AE40" s="28" t="e">
        <f>IF(AND(LEN($D40)&gt;0,SUMIF($F$13:$J$13,AE$13,$F40:$J40)&gt;0,ASISTENCIA!#REF!&lt;&gt;"X",ASISTENCIA!#REF!&lt;&gt;"L",ASISTENCIA!#REF!&lt;&gt;"J",ASISTENCIA!#REF!&lt;&gt;"V",ASISTENCIA!#REF!&lt;&gt;"F",ASISTENCIA!#REF!&lt;&gt;""),SUMIF($F$13:$J$13,AE$13,$F40:$J40),"")</f>
        <v>#REF!</v>
      </c>
      <c r="AF40" s="28" t="e">
        <f>IF(AND(LEN($D40)&gt;0,SUMIF($F$13:$J$13,AF$13,$F40:$J40)&gt;0,ASISTENCIA!#REF!&lt;&gt;"X",ASISTENCIA!#REF!&lt;&gt;"L",ASISTENCIA!#REF!&lt;&gt;"J",ASISTENCIA!#REF!&lt;&gt;"V",ASISTENCIA!#REF!&lt;&gt;"F",ASISTENCIA!#REF!&lt;&gt;""),SUMIF($F$13:$J$13,AF$13,$F40:$J40),"")</f>
        <v>#REF!</v>
      </c>
      <c r="AG40" s="28" t="e">
        <f>IF(AND(LEN($D40)&gt;0,SUMIF($F$13:$J$13,AG$13,$F40:$J40)&gt;0,ASISTENCIA!#REF!&lt;&gt;"X",ASISTENCIA!#REF!&lt;&gt;"L",ASISTENCIA!#REF!&lt;&gt;"J",ASISTENCIA!#REF!&lt;&gt;"V",ASISTENCIA!#REF!&lt;&gt;"F",ASISTENCIA!#REF!&lt;&gt;""),SUMIF($F$13:$J$13,AG$13,$F40:$J40),"")</f>
        <v>#REF!</v>
      </c>
      <c r="AH40" s="28" t="e">
        <f>IF(AND(LEN($D40)&gt;0,SUMIF($F$13:$J$13,AH$13,$F40:$J40)&gt;0,ASISTENCIA!#REF!&lt;&gt;"X",ASISTENCIA!#REF!&lt;&gt;"L",ASISTENCIA!#REF!&lt;&gt;"J",ASISTENCIA!#REF!&lt;&gt;"V",ASISTENCIA!#REF!&lt;&gt;"F",ASISTENCIA!#REF!&lt;&gt;""),SUMIF($F$13:$J$13,AH$13,$F40:$J40),"")</f>
        <v>#REF!</v>
      </c>
      <c r="AI40" s="28" t="e">
        <f>IF(AND(LEN($D40)&gt;0,SUMIF($F$13:$J$13,AI$13,$F40:$J40)&gt;0,ASISTENCIA!#REF!&lt;&gt;"X",ASISTENCIA!#REF!&lt;&gt;"L",ASISTENCIA!#REF!&lt;&gt;"J",ASISTENCIA!#REF!&lt;&gt;"V",ASISTENCIA!#REF!&lt;&gt;"F",ASISTENCIA!#REF!&lt;&gt;""),SUMIF($F$13:$J$13,AI$13,$F40:$J40),"")</f>
        <v>#REF!</v>
      </c>
      <c r="AJ40" s="28" t="e">
        <f>IF(AND(LEN($D40)&gt;0,SUMIF($F$13:$J$13,AJ$13,$F40:$J40)&gt;0,ASISTENCIA!#REF!&lt;&gt;"X",ASISTENCIA!#REF!&lt;&gt;"L",ASISTENCIA!#REF!&lt;&gt;"J",ASISTENCIA!#REF!&lt;&gt;"V",ASISTENCIA!#REF!&lt;&gt;"F",ASISTENCIA!#REF!&lt;&gt;""),SUMIF($F$13:$J$13,AJ$13,$F40:$J40),"")</f>
        <v>#REF!</v>
      </c>
      <c r="AK40" s="28" t="e">
        <f>IF(AND(LEN($D40)&gt;0,SUMIF($F$13:$J$13,AK$13,$F40:$J40)&gt;0,ASISTENCIA!#REF!&lt;&gt;"X",ASISTENCIA!#REF!&lt;&gt;"L",ASISTENCIA!#REF!&lt;&gt;"J",ASISTENCIA!#REF!&lt;&gt;"V",ASISTENCIA!#REF!&lt;&gt;"F",ASISTENCIA!#REF!&lt;&gt;""),SUMIF($F$13:$J$13,AK$13,$F40:$J40),"")</f>
        <v>#REF!</v>
      </c>
      <c r="AL40" s="28" t="e">
        <f>IF(AND(LEN($D40)&gt;0,SUMIF($F$13:$J$13,AL$13,$F40:$J40)&gt;0,ASISTENCIA!#REF!&lt;&gt;"X",ASISTENCIA!#REF!&lt;&gt;"L",ASISTENCIA!#REF!&lt;&gt;"J",ASISTENCIA!#REF!&lt;&gt;"V",ASISTENCIA!#REF!&lt;&gt;"F",ASISTENCIA!#REF!&lt;&gt;""),SUMIF($F$13:$J$13,AL$13,$F40:$J40),"")</f>
        <v>#REF!</v>
      </c>
      <c r="AM40" s="28" t="e">
        <f>IF(AND(LEN($D40)&gt;0,SUMIF($F$13:$J$13,AM$13,$F40:$J40)&gt;0,ASISTENCIA!#REF!&lt;&gt;"X",ASISTENCIA!#REF!&lt;&gt;"L",ASISTENCIA!#REF!&lt;&gt;"J",ASISTENCIA!#REF!&lt;&gt;"V",ASISTENCIA!#REF!&lt;&gt;"F",ASISTENCIA!#REF!&lt;&gt;""),SUMIF($F$13:$J$13,AM$13,$F40:$J40),"")</f>
        <v>#REF!</v>
      </c>
      <c r="AN40" s="28" t="e">
        <f>IF(AND(LEN($D40)&gt;0,SUMIF($F$13:$J$13,AN$13,$F40:$J40)&gt;0,ASISTENCIA!#REF!&lt;&gt;"X",ASISTENCIA!#REF!&lt;&gt;"L",ASISTENCIA!#REF!&lt;&gt;"J",ASISTENCIA!#REF!&lt;&gt;"V",ASISTENCIA!#REF!&lt;&gt;"F",ASISTENCIA!#REF!&lt;&gt;""),SUMIF($F$13:$J$13,AN$13,$F40:$J40),"")</f>
        <v>#REF!</v>
      </c>
      <c r="AO40" s="28" t="e">
        <f>IF(AND(LEN($D40)&gt;0,SUMIF($F$13:$J$13,AO$13,$F40:$J40)&gt;0,ASISTENCIA!#REF!&lt;&gt;"X",ASISTENCIA!#REF!&lt;&gt;"L",ASISTENCIA!#REF!&lt;&gt;"J",ASISTENCIA!#REF!&lt;&gt;"V",ASISTENCIA!#REF!&lt;&gt;"F",ASISTENCIA!#REF!&lt;&gt;""),SUMIF($F$13:$J$13,AO$13,$F40:$J40),"")</f>
        <v>#REF!</v>
      </c>
      <c r="AP40" s="28" t="e">
        <f>IF(AND(LEN($D40)&gt;0,SUMIF($F$13:$J$13,AP$13,$F40:$J40)&gt;0,ASISTENCIA!#REF!&lt;&gt;"X",ASISTENCIA!#REF!&lt;&gt;"L",ASISTENCIA!#REF!&lt;&gt;"J",ASISTENCIA!#REF!&lt;&gt;"V",ASISTENCIA!#REF!&lt;&gt;"F",ASISTENCIA!#REF!&lt;&gt;""),SUMIF($F$13:$J$13,AP$13,$F40:$J40),"")</f>
        <v>#REF!</v>
      </c>
      <c r="AQ40" s="28" t="e">
        <f>IF(AND(LEN($D40)&gt;0,SUMIF($F$13:$J$13,AQ$13,$F40:$J40)&gt;0,ASISTENCIA!#REF!&lt;&gt;"X",ASISTENCIA!#REF!&lt;&gt;"L",ASISTENCIA!#REF!&lt;&gt;"J",ASISTENCIA!#REF!&lt;&gt;"V",ASISTENCIA!#REF!&lt;&gt;"F",ASISTENCIA!#REF!&lt;&gt;""),SUMIF($F$13:$J$13,AQ$13,$F40:$J40),"")</f>
        <v>#REF!</v>
      </c>
      <c r="AR40" s="28" t="e">
        <f>IF(AND(LEN($D40)&gt;0,SUMIF($F$13:$J$13,AR$13,$F40:$J40)&gt;0,ASISTENCIA!#REF!&lt;&gt;"X",ASISTENCIA!#REF!&lt;&gt;"L",ASISTENCIA!#REF!&lt;&gt;"J",ASISTENCIA!#REF!&lt;&gt;"V",ASISTENCIA!#REF!&lt;&gt;"F",ASISTENCIA!#REF!&lt;&gt;""),SUMIF($F$13:$J$13,AR$13,$F40:$J40),"")</f>
        <v>#REF!</v>
      </c>
      <c r="AS40" s="28" t="e">
        <f>IF(AND(LEN($D40)&gt;0,SUMIF($F$13:$J$13,AS$13,$F40:$J40)&gt;0,ASISTENCIA!#REF!&lt;&gt;"X",ASISTENCIA!#REF!&lt;&gt;"L",ASISTENCIA!#REF!&lt;&gt;"J",ASISTENCIA!#REF!&lt;&gt;"V",ASISTENCIA!#REF!&lt;&gt;"F",ASISTENCIA!#REF!&lt;&gt;""),SUMIF($F$13:$J$13,AS$13,$F40:$J40),"")</f>
        <v>#REF!</v>
      </c>
      <c r="AT40" s="108" t="e">
        <f t="shared" si="3"/>
        <v>#REF!</v>
      </c>
      <c r="AX40" s="103" t="e">
        <f>IF(AND(LEN($D40)&gt;0,SUMIF($F$13:$J$13,AX$13,$F40:$J40)&gt;0,ASISTENCIA!#REF!&lt;&gt;"X",ASISTENCIA!#REF!&lt;&gt;"L",ASISTENCIA!#REF!&lt;&gt;"J",ASISTENCIA!#REF!&lt;&gt;"F"),SUMIF($F$13:$J$13,AX$13,$F40:$J40),"")</f>
        <v>#REF!</v>
      </c>
      <c r="AY40" s="103" t="e">
        <f>IF(AND(LEN($D40)&gt;0,SUMIF($F$13:$J$13,AY$13,$F40:$J40)&gt;0,ASISTENCIA!#REF!&lt;&gt;"X",ASISTENCIA!#REF!&lt;&gt;"L",ASISTENCIA!#REF!&lt;&gt;"J",ASISTENCIA!#REF!&lt;&gt;"F"),SUMIF($F$13:$J$13,AY$13,$F40:$J40),"")</f>
        <v>#REF!</v>
      </c>
      <c r="AZ40" s="103" t="e">
        <f>IF(AND(LEN($D40)&gt;0,SUMIF($F$13:$J$13,AZ$13,$F40:$J40)&gt;0,ASISTENCIA!#REF!&lt;&gt;"X",ASISTENCIA!#REF!&lt;&gt;"L",ASISTENCIA!#REF!&lt;&gt;"J",ASISTENCIA!#REF!&lt;&gt;"F"),SUMIF($F$13:$J$13,AZ$13,$F40:$J40),"")</f>
        <v>#REF!</v>
      </c>
      <c r="BA40" s="103" t="e">
        <f>IF(AND(LEN($D40)&gt;0,SUMIF($F$13:$J$13,BA$13,$F40:$J40)&gt;0,ASISTENCIA!#REF!&lt;&gt;"X",ASISTENCIA!#REF!&lt;&gt;"L",ASISTENCIA!#REF!&lt;&gt;"J",ASISTENCIA!#REF!&lt;&gt;"F"),SUMIF($F$13:$J$13,BA$13,$F40:$J40),"")</f>
        <v>#REF!</v>
      </c>
      <c r="BB40" s="103" t="e">
        <f>IF(AND(LEN($D40)&gt;0,SUMIF($F$13:$J$13,BB$13,$F40:$J40)&gt;0,ASISTENCIA!#REF!&lt;&gt;"X",ASISTENCIA!#REF!&lt;&gt;"L",ASISTENCIA!#REF!&lt;&gt;"J",ASISTENCIA!#REF!&lt;&gt;"F"),SUMIF($F$13:$J$13,BB$13,$F40:$J40),"")</f>
        <v>#REF!</v>
      </c>
      <c r="BC40" s="103" t="e">
        <f>IF(AND(LEN($D40)&gt;0,SUMIF($F$13:$J$13,BC$13,$F40:$J40)&gt;0,ASISTENCIA!#REF!&lt;&gt;"X",ASISTENCIA!#REF!&lt;&gt;"L",ASISTENCIA!#REF!&lt;&gt;"J",ASISTENCIA!#REF!&lt;&gt;"F"),SUMIF($F$13:$J$13,BC$13,$F40:$J40),"")</f>
        <v>#REF!</v>
      </c>
      <c r="BD40" s="103" t="e">
        <f>IF(AND(LEN($D40)&gt;0,SUMIF($F$13:$J$13,BD$13,$F40:$J40)&gt;0,ASISTENCIA!#REF!&lt;&gt;"X",ASISTENCIA!#REF!&lt;&gt;"L",ASISTENCIA!#REF!&lt;&gt;"J",ASISTENCIA!#REF!&lt;&gt;"F"),SUMIF($F$13:$J$13,BD$13,$F40:$J40),"")</f>
        <v>#REF!</v>
      </c>
      <c r="BE40" s="103" t="e">
        <f>IF(AND(LEN($D40)&gt;0,SUMIF($F$13:$J$13,BE$13,$F40:$J40)&gt;0,ASISTENCIA!#REF!&lt;&gt;"X",ASISTENCIA!#REF!&lt;&gt;"L",ASISTENCIA!#REF!&lt;&gt;"J",ASISTENCIA!#REF!&lt;&gt;"F"),SUMIF($F$13:$J$13,BE$13,$F40:$J40),"")</f>
        <v>#REF!</v>
      </c>
      <c r="BF40" s="103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03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03" t="e">
        <f>IF(AND(LEN($D40)&gt;0,SUMIF($F$13:$J$13,BH$13,$F40:$J40)&gt;0,ASISTENCIA!#REF!&lt;&gt;"X",ASISTENCIA!#REF!&lt;&gt;"L",ASISTENCIA!#REF!&lt;&gt;"J",ASISTENCIA!#REF!&lt;&gt;"F"),SUMIF($F$13:$J$13,BH$13,$F40:$J40),"")</f>
        <v>#REF!</v>
      </c>
      <c r="BI40" s="103" t="e">
        <f>IF(AND(LEN($D40)&gt;0,SUMIF($F$13:$J$13,BI$13,$F40:$J40)&gt;0,ASISTENCIA!#REF!&lt;&gt;"X",ASISTENCIA!#REF!&lt;&gt;"L",ASISTENCIA!#REF!&lt;&gt;"J",ASISTENCIA!#REF!&lt;&gt;"F"),SUMIF($F$13:$J$13,BI$13,$F40:$J40),"")</f>
        <v>#REF!</v>
      </c>
      <c r="BJ40" s="103" t="e">
        <f>IF(AND(LEN($D40)&gt;0,SUMIF($F$13:$J$13,BJ$13,$F40:$J40)&gt;0,ASISTENCIA!#REF!&lt;&gt;"X",ASISTENCIA!#REF!&lt;&gt;"L",ASISTENCIA!#REF!&lt;&gt;"J",ASISTENCIA!#REF!&lt;&gt;"F"),SUMIF($F$13:$J$13,BJ$13,$F40:$J40),"")</f>
        <v>#REF!</v>
      </c>
      <c r="BK40" s="103" t="e">
        <f>IF(AND(LEN($D40)&gt;0,SUMIF($F$13:$J$13,BK$13,$F40:$J40)&gt;0,ASISTENCIA!#REF!&lt;&gt;"X",ASISTENCIA!#REF!&lt;&gt;"L",ASISTENCIA!#REF!&lt;&gt;"J",ASISTENCIA!#REF!&lt;&gt;"F"),SUMIF($F$13:$J$13,BK$13,$F40:$J40),"")</f>
        <v>#REF!</v>
      </c>
      <c r="BL40" s="103" t="e">
        <f>IF(AND(LEN($D40)&gt;0,SUMIF($F$13:$J$13,BL$13,$F40:$J40)&gt;0,ASISTENCIA!#REF!&lt;&gt;"X",ASISTENCIA!#REF!&lt;&gt;"L",ASISTENCIA!#REF!&lt;&gt;"J",ASISTENCIA!#REF!&lt;&gt;"F"),SUMIF($F$13:$J$13,BL$13,$F40:$J40),"")</f>
        <v>#REF!</v>
      </c>
      <c r="BM40" s="103" t="e">
        <f>IF(AND(LEN($D40)&gt;0,SUMIF($F$13:$J$13,BM$13,$F40:$J40)&gt;0,ASISTENCIA!#REF!&lt;&gt;"X",ASISTENCIA!#REF!&lt;&gt;"L",ASISTENCIA!#REF!&lt;&gt;"J",ASISTENCIA!#REF!&lt;&gt;"F"),SUMIF($F$13:$J$13,BM$13,$F40:$J40),"")</f>
        <v>#REF!</v>
      </c>
      <c r="BN40" s="103" t="e">
        <f>IF(AND(LEN($D40)&gt;0,SUMIF($F$13:$J$13,BN$13,$F40:$J40)&gt;0,ASISTENCIA!#REF!&lt;&gt;"X",ASISTENCIA!#REF!&lt;&gt;"L",ASISTENCIA!#REF!&lt;&gt;"J",ASISTENCIA!#REF!&lt;&gt;"F"),SUMIF($F$13:$J$13,BN$13,$F40:$J40),"")</f>
        <v>#REF!</v>
      </c>
      <c r="BO40" s="103" t="e">
        <f>IF(AND(LEN($D40)&gt;0,SUMIF($F$13:$J$13,BO$13,$F40:$J40)&gt;0,ASISTENCIA!#REF!&lt;&gt;"X",ASISTENCIA!#REF!&lt;&gt;"L",ASISTENCIA!#REF!&lt;&gt;"J",ASISTENCIA!#REF!&lt;&gt;"F"),SUMIF($F$13:$J$13,BO$13,$F40:$J40),"")</f>
        <v>#REF!</v>
      </c>
      <c r="BP40" s="103" t="e">
        <f>IF(AND(LEN($D40)&gt;0,SUMIF($F$13:$J$13,BP$13,$F40:$J40)&gt;0,ASISTENCIA!#REF!&lt;&gt;"X",ASISTENCIA!#REF!&lt;&gt;"L",ASISTENCIA!#REF!&lt;&gt;"J",ASISTENCIA!#REF!&lt;&gt;"F"),SUMIF($F$13:$J$13,BP$13,$F40:$J40),"")</f>
        <v>#REF!</v>
      </c>
      <c r="BQ40" s="103" t="e">
        <f>IF(AND(LEN($D40)&gt;0,SUMIF($F$13:$J$13,BQ$13,$F40:$J40)&gt;0,ASISTENCIA!#REF!&lt;&gt;"X",ASISTENCIA!#REF!&lt;&gt;"L",ASISTENCIA!#REF!&lt;&gt;"J",ASISTENCIA!#REF!&lt;&gt;"F"),SUMIF($F$13:$J$13,BQ$13,$F40:$J40),"")</f>
        <v>#REF!</v>
      </c>
      <c r="BR40" s="103" t="e">
        <f>IF(AND(LEN($D40)&gt;0,SUMIF($F$13:$J$13,BR$13,$F40:$J40)&gt;0,ASISTENCIA!#REF!&lt;&gt;"X",ASISTENCIA!#REF!&lt;&gt;"L",ASISTENCIA!#REF!&lt;&gt;"J",ASISTENCIA!#REF!&lt;&gt;"F"),SUMIF($F$13:$J$13,BR$13,$F40:$J40),"")</f>
        <v>#REF!</v>
      </c>
      <c r="BS40" s="103" t="e">
        <f>IF(AND(LEN($D40)&gt;0,SUMIF($F$13:$J$13,BS$13,$F40:$J40)&gt;0,ASISTENCIA!#REF!&lt;&gt;"X",ASISTENCIA!#REF!&lt;&gt;"L",ASISTENCIA!#REF!&lt;&gt;"J",ASISTENCIA!#REF!&lt;&gt;"F"),SUMIF($F$13:$J$13,BS$13,$F40:$J40),"")</f>
        <v>#REF!</v>
      </c>
      <c r="BT40" s="103" t="e">
        <f>IF(AND(LEN($D40)&gt;0,SUMIF($F$13:$J$13,BT$13,$F40:$J40)&gt;0,ASISTENCIA!#REF!&lt;&gt;"X",ASISTENCIA!#REF!&lt;&gt;"L",ASISTENCIA!#REF!&lt;&gt;"J",ASISTENCIA!#REF!&lt;&gt;"F"),SUMIF($F$13:$J$13,BT$13,$F40:$J40),"")</f>
        <v>#REF!</v>
      </c>
      <c r="BU40" s="103" t="e">
        <f>IF(AND(LEN($D40)&gt;0,SUMIF($F$13:$J$13,BU$13,$F40:$J40)&gt;0,ASISTENCIA!#REF!&lt;&gt;"X",ASISTENCIA!#REF!&lt;&gt;"L",ASISTENCIA!#REF!&lt;&gt;"J",ASISTENCIA!#REF!&lt;&gt;"F"),SUMIF($F$13:$J$13,BU$13,$F40:$J40),"")</f>
        <v>#REF!</v>
      </c>
      <c r="BV40" s="103" t="e">
        <f>IF(AND(LEN($D40)&gt;0,SUMIF($F$13:$J$13,BV$13,$F40:$J40)&gt;0,ASISTENCIA!#REF!&lt;&gt;"X",ASISTENCIA!#REF!&lt;&gt;"L",ASISTENCIA!#REF!&lt;&gt;"J",ASISTENCIA!#REF!&lt;&gt;"F"),SUMIF($F$13:$J$13,BV$13,$F40:$J40),"")</f>
        <v>#REF!</v>
      </c>
      <c r="BW40" s="103" t="e">
        <f>IF(AND(LEN($D40)&gt;0,SUMIF($F$13:$J$13,BW$13,$F40:$J40)&gt;0,ASISTENCIA!#REF!&lt;&gt;"X",ASISTENCIA!#REF!&lt;&gt;"L",ASISTENCIA!#REF!&lt;&gt;"J",ASISTENCIA!#REF!&lt;&gt;"F"),SUMIF($F$13:$J$13,BW$13,$F40:$J40),"")</f>
        <v>#REF!</v>
      </c>
      <c r="BX40" s="103" t="e">
        <f>IF(AND(LEN($D40)&gt;0,SUMIF($F$13:$J$13,BX$13,$F40:$J40)&gt;0,ASISTENCIA!#REF!&lt;&gt;"X",ASISTENCIA!#REF!&lt;&gt;"L",ASISTENCIA!#REF!&lt;&gt;"J",ASISTENCIA!#REF!&lt;&gt;"F"),SUMIF($F$13:$J$13,BX$13,$F40:$J40),"")</f>
        <v>#REF!</v>
      </c>
      <c r="BY40" s="103" t="e">
        <f>IF(AND(LEN($D40)&gt;0,SUMIF($F$13:$J$13,BY$13,$F40:$J40)&gt;0,ASISTENCIA!#REF!&lt;&gt;"X",ASISTENCIA!#REF!&lt;&gt;"L",ASISTENCIA!#REF!&lt;&gt;"J",ASISTENCIA!#REF!&lt;&gt;"F"),SUMIF($F$13:$J$13,BY$13,$F40:$J40),"")</f>
        <v>#REF!</v>
      </c>
      <c r="BZ40" s="103" t="e">
        <f>IF(AND(LEN($D40)&gt;0,SUMIF($F$13:$J$13,BZ$13,$F40:$J40)&gt;0,ASISTENCIA!#REF!&lt;&gt;"X",ASISTENCIA!#REF!&lt;&gt;"L",ASISTENCIA!#REF!&lt;&gt;"J",ASISTENCIA!#REF!&lt;&gt;"F"),SUMIF($F$13:$J$13,BZ$13,$F40:$J40),"")</f>
        <v>#REF!</v>
      </c>
      <c r="CA40" s="103" t="e">
        <f>IF(AND(LEN($D40)&gt;0,SUMIF($F$13:$J$13,CA$13,$F40:$J40)&gt;0,ASISTENCIA!#REF!&lt;&gt;"X",ASISTENCIA!#REF!&lt;&gt;"L",ASISTENCIA!#REF!&lt;&gt;"J",ASISTENCIA!#REF!&lt;&gt;"F"),SUMIF($F$13:$J$13,CA$13,$F40:$J40),"")</f>
        <v>#REF!</v>
      </c>
      <c r="CB40" s="103" t="e">
        <f>IF(AND(LEN($D40)&gt;0,SUMIF($F$13:$J$13,CB$13,$F40:$J40)&gt;0,ASISTENCIA!#REF!&lt;&gt;"X",ASISTENCIA!#REF!&lt;&gt;"L",ASISTENCIA!#REF!&lt;&gt;"J",ASISTENCIA!#REF!&lt;&gt;"F"),SUMIF($F$13:$J$13,CB$13,$F40:$J40),"")</f>
        <v>#REF!</v>
      </c>
      <c r="CC40" s="108" t="e">
        <f t="shared" si="4"/>
        <v>#REF!</v>
      </c>
    </row>
    <row r="41" spans="1:81" ht="15" x14ac:dyDescent="0.2">
      <c r="A41" s="18" t="e">
        <f t="shared" si="5"/>
        <v>#REF!</v>
      </c>
      <c r="B41" s="14" t="e">
        <f>IF(LEN(C41)&gt;0,VLOOKUP($O$4,DATA!$A$1:$S$1,2,FALSE),"")</f>
        <v>#REF!</v>
      </c>
      <c r="C41" s="15" t="e">
        <f t="shared" si="2"/>
        <v>#REF!</v>
      </c>
      <c r="D41" s="21" t="e">
        <f>IF(LEN(ASISTENCIA!#REF!)&gt;0,ASISTENCIA!#REF!,"")</f>
        <v>#REF!</v>
      </c>
      <c r="E41" s="110" t="e">
        <f>IF(LEN(D41)&gt;0,ASISTENCIA!#REF!,"")</f>
        <v>#REF!</v>
      </c>
      <c r="F41" s="19"/>
      <c r="G41" s="19"/>
      <c r="H41" s="19"/>
      <c r="I41" s="19"/>
      <c r="J41" s="19"/>
      <c r="K41" s="103" t="str">
        <f t="shared" si="0"/>
        <v/>
      </c>
      <c r="L41" s="6"/>
      <c r="M41" s="5"/>
      <c r="N41" s="103" t="e">
        <f t="shared" si="6"/>
        <v>#REF!</v>
      </c>
      <c r="O41" s="28" t="e">
        <f>IF(AND(LEN($D41)&gt;0,SUMIF($F$13:$J$13,O$13,$F41:$J41)&gt;0,ASISTENCIA!#REF!&lt;&gt;"X",ASISTENCIA!#REF!&lt;&gt;"L",ASISTENCIA!#REF!&lt;&gt;"J",ASISTENCIA!#REF!&lt;&gt;"V",ASISTENCIA!#REF!&lt;&gt;"F",ASISTENCIA!#REF!&lt;&gt;""),SUMIF($F$13:$J$13,O$13,$F41:$J41),"")</f>
        <v>#REF!</v>
      </c>
      <c r="P41" s="28" t="e">
        <f>IF(AND(LEN($D41)&gt;0,SUMIF($F$13:$J$13,P$13,$F41:$J41)&gt;0,ASISTENCIA!#REF!&lt;&gt;"X",ASISTENCIA!#REF!&lt;&gt;"L",ASISTENCIA!#REF!&lt;&gt;"J",ASISTENCIA!#REF!&lt;&gt;"V",ASISTENCIA!#REF!&lt;&gt;"F",ASISTENCIA!#REF!&lt;&gt;""),SUMIF($F$13:$J$13,P$13,$F41:$J41),"")</f>
        <v>#REF!</v>
      </c>
      <c r="Q41" s="28" t="e">
        <f>IF(AND(LEN($D41)&gt;0,SUMIF($F$13:$J$13,Q$13,$F41:$J41)&gt;0,ASISTENCIA!#REF!&lt;&gt;"X",ASISTENCIA!#REF!&lt;&gt;"L",ASISTENCIA!#REF!&lt;&gt;"J",ASISTENCIA!#REF!&lt;&gt;"V",ASISTENCIA!#REF!&lt;&gt;"F",ASISTENCIA!#REF!&lt;&gt;""),SUMIF($F$13:$J$13,Q$13,$F41:$J41),"")</f>
        <v>#REF!</v>
      </c>
      <c r="R41" s="28" t="e">
        <f>IF(AND(LEN($D41)&gt;0,SUMIF($F$13:$J$13,R$13,$F41:$J41)&gt;0,ASISTENCIA!#REF!&lt;&gt;"X",ASISTENCIA!#REF!&lt;&gt;"L",ASISTENCIA!#REF!&lt;&gt;"J",ASISTENCIA!#REF!&lt;&gt;"V",ASISTENCIA!#REF!&lt;&gt;"F",ASISTENCIA!#REF!&lt;&gt;""),SUMIF($F$13:$J$13,R$13,$F41:$J41),"")</f>
        <v>#REF!</v>
      </c>
      <c r="S41" s="28" t="e">
        <f>IF(AND(LEN($D41)&gt;0,SUMIF($F$13:$J$13,S$13,$F41:$J41)&gt;0,ASISTENCIA!#REF!&lt;&gt;"X",ASISTENCIA!#REF!&lt;&gt;"L",ASISTENCIA!#REF!&lt;&gt;"J",ASISTENCIA!#REF!&lt;&gt;"V",ASISTENCIA!#REF!&lt;&gt;"F",ASISTENCIA!#REF!&lt;&gt;""),SUMIF($F$13:$J$13,S$13,$F41:$J41),"")</f>
        <v>#REF!</v>
      </c>
      <c r="T41" s="28" t="e">
        <f>IF(AND(LEN($D41)&gt;0,SUMIF($F$13:$J$13,T$13,$F41:$J41)&gt;0,ASISTENCIA!#REF!&lt;&gt;"X",ASISTENCIA!#REF!&lt;&gt;"L",ASISTENCIA!#REF!&lt;&gt;"J",ASISTENCIA!#REF!&lt;&gt;"V",ASISTENCIA!#REF!&lt;&gt;"F",ASISTENCIA!#REF!&lt;&gt;""),SUMIF($F$13:$J$13,T$13,$F41:$J41),"")</f>
        <v>#REF!</v>
      </c>
      <c r="U41" s="28" t="e">
        <f>IF(AND(LEN($D41)&gt;0,SUMIF($F$13:$J$13,U$13,$F41:$J41)&gt;0,ASISTENCIA!#REF!&lt;&gt;"X",ASISTENCIA!#REF!&lt;&gt;"L",ASISTENCIA!#REF!&lt;&gt;"J",ASISTENCIA!#REF!&lt;&gt;"V",ASISTENCIA!#REF!&lt;&gt;"F",ASISTENCIA!#REF!&lt;&gt;""),SUMIF($F$13:$J$13,U$13,$F41:$J41),"")</f>
        <v>#REF!</v>
      </c>
      <c r="V41" s="28" t="e">
        <f>IF(AND(LEN($D41)&gt;0,SUMIF($F$13:$J$13,V$13,$F41:$J41)&gt;0,ASISTENCIA!#REF!&lt;&gt;"X",ASISTENCIA!#REF!&lt;&gt;"L",ASISTENCIA!#REF!&lt;&gt;"J",ASISTENCIA!#REF!&lt;&gt;"V",ASISTENCIA!#REF!&lt;&gt;"F",ASISTENCIA!#REF!&lt;&gt;""),SUMIF($F$13:$J$13,V$13,$F41:$J41),"")</f>
        <v>#REF!</v>
      </c>
      <c r="W41" s="28" t="e">
        <f>IF(AND(LEN($D41)&gt;0,SUMIF($F$13:$J$13,W$13,$F41:$J41)&gt;0,ASISTENCIA!#REF!&lt;&gt;"X",ASISTENCIA!#REF!&lt;&gt;"L",ASISTENCIA!#REF!&lt;&gt;"J",ASISTENCIA!#REF!&lt;&gt;"V",ASISTENCIA!#REF!&lt;&gt;"F",ASISTENCIA!#REF!&lt;&gt;""),SUMIF($F$13:$J$13,W$13,$F41:$J41),"")</f>
        <v>#REF!</v>
      </c>
      <c r="X41" s="28" t="e">
        <f>IF(AND(LEN($D41)&gt;0,SUMIF($F$13:$J$13,X$13,$F41:$J41)&gt;0,ASISTENCIA!#REF!&lt;&gt;"X",ASISTENCIA!#REF!&lt;&gt;"L",ASISTENCIA!#REF!&lt;&gt;"J",ASISTENCIA!#REF!&lt;&gt;"V",ASISTENCIA!#REF!&lt;&gt;"F",ASISTENCIA!#REF!&lt;&gt;""),SUMIF($F$13:$J$13,X$13,$F41:$J41),"")</f>
        <v>#REF!</v>
      </c>
      <c r="Y41" s="28" t="e">
        <f>IF(AND(LEN($D41)&gt;0,SUMIF($F$13:$J$13,Y$13,$F41:$J41)&gt;0,ASISTENCIA!#REF!&lt;&gt;"X",ASISTENCIA!#REF!&lt;&gt;"L",ASISTENCIA!#REF!&lt;&gt;"J",ASISTENCIA!#REF!&lt;&gt;"V",ASISTENCIA!#REF!&lt;&gt;"F",ASISTENCIA!#REF!&lt;&gt;""),SUMIF($F$13:$J$13,Y$13,$F41:$J41),"")</f>
        <v>#REF!</v>
      </c>
      <c r="Z41" s="28" t="e">
        <f>IF(AND(LEN($D41)&gt;0,SUMIF($F$13:$J$13,Z$13,$F41:$J41)&gt;0,ASISTENCIA!#REF!&lt;&gt;"X",ASISTENCIA!#REF!&lt;&gt;"L",ASISTENCIA!#REF!&lt;&gt;"J",ASISTENCIA!#REF!&lt;&gt;"V",ASISTENCIA!#REF!&lt;&gt;"F",ASISTENCIA!#REF!&lt;&gt;""),SUMIF($F$13:$J$13,Z$13,$F41:$J41),"")</f>
        <v>#REF!</v>
      </c>
      <c r="AA41" s="28" t="e">
        <f>IF(AND(LEN($D41)&gt;0,SUMIF($F$13:$J$13,AA$13,$F41:$J41)&gt;0,ASISTENCIA!#REF!&lt;&gt;"X",ASISTENCIA!#REF!&lt;&gt;"L",ASISTENCIA!#REF!&lt;&gt;"J",ASISTENCIA!#REF!&lt;&gt;"V",ASISTENCIA!#REF!&lt;&gt;"F",ASISTENCIA!#REF!&lt;&gt;""),SUMIF($F$13:$J$13,AA$13,$F41:$J41),"")</f>
        <v>#REF!</v>
      </c>
      <c r="AB41" s="28" t="e">
        <f>IF(AND(LEN($D41)&gt;0,SUMIF($F$13:$J$13,AB$13,$F41:$J41)&gt;0,ASISTENCIA!#REF!&lt;&gt;"X",ASISTENCIA!#REF!&lt;&gt;"L",ASISTENCIA!#REF!&lt;&gt;"J",ASISTENCIA!#REF!&lt;&gt;"V",ASISTENCIA!#REF!&lt;&gt;"F",ASISTENCIA!#REF!&lt;&gt;""),SUMIF($F$13:$J$13,AB$13,$F41:$J41),"")</f>
        <v>#REF!</v>
      </c>
      <c r="AC41" s="28" t="e">
        <f>IF(AND(LEN($D41)&gt;0,SUMIF($F$13:$J$13,AC$13,$F41:$J41)&gt;0,ASISTENCIA!#REF!&lt;&gt;"X",ASISTENCIA!#REF!&lt;&gt;"L",ASISTENCIA!#REF!&lt;&gt;"J",ASISTENCIA!#REF!&lt;&gt;"V",ASISTENCIA!#REF!&lt;&gt;"F",ASISTENCIA!#REF!&lt;&gt;""),SUMIF($F$13:$J$13,AC$13,$F41:$J41),"")</f>
        <v>#REF!</v>
      </c>
      <c r="AD41" s="28" t="e">
        <f>IF(AND(LEN($D41)&gt;0,SUMIF($F$13:$J$13,AD$13,$F41:$J41)&gt;0,ASISTENCIA!#REF!&lt;&gt;"X",ASISTENCIA!#REF!&lt;&gt;"L",ASISTENCIA!#REF!&lt;&gt;"J",ASISTENCIA!#REF!&lt;&gt;"V",ASISTENCIA!#REF!&lt;&gt;"F",ASISTENCIA!#REF!&lt;&gt;""),SUMIF($F$13:$J$13,AD$13,$F41:$J41),"")</f>
        <v>#REF!</v>
      </c>
      <c r="AE41" s="28" t="e">
        <f>IF(AND(LEN($D41)&gt;0,SUMIF($F$13:$J$13,AE$13,$F41:$J41)&gt;0,ASISTENCIA!#REF!&lt;&gt;"X",ASISTENCIA!#REF!&lt;&gt;"L",ASISTENCIA!#REF!&lt;&gt;"J",ASISTENCIA!#REF!&lt;&gt;"V",ASISTENCIA!#REF!&lt;&gt;"F",ASISTENCIA!#REF!&lt;&gt;""),SUMIF($F$13:$J$13,AE$13,$F41:$J41),"")</f>
        <v>#REF!</v>
      </c>
      <c r="AF41" s="28" t="e">
        <f>IF(AND(LEN($D41)&gt;0,SUMIF($F$13:$J$13,AF$13,$F41:$J41)&gt;0,ASISTENCIA!#REF!&lt;&gt;"X",ASISTENCIA!#REF!&lt;&gt;"L",ASISTENCIA!#REF!&lt;&gt;"J",ASISTENCIA!#REF!&lt;&gt;"V",ASISTENCIA!#REF!&lt;&gt;"F",ASISTENCIA!#REF!&lt;&gt;""),SUMIF($F$13:$J$13,AF$13,$F41:$J41),"")</f>
        <v>#REF!</v>
      </c>
      <c r="AG41" s="28" t="e">
        <f>IF(AND(LEN($D41)&gt;0,SUMIF($F$13:$J$13,AG$13,$F41:$J41)&gt;0,ASISTENCIA!#REF!&lt;&gt;"X",ASISTENCIA!#REF!&lt;&gt;"L",ASISTENCIA!#REF!&lt;&gt;"J",ASISTENCIA!#REF!&lt;&gt;"V",ASISTENCIA!#REF!&lt;&gt;"F",ASISTENCIA!#REF!&lt;&gt;""),SUMIF($F$13:$J$13,AG$13,$F41:$J41),"")</f>
        <v>#REF!</v>
      </c>
      <c r="AH41" s="28" t="e">
        <f>IF(AND(LEN($D41)&gt;0,SUMIF($F$13:$J$13,AH$13,$F41:$J41)&gt;0,ASISTENCIA!#REF!&lt;&gt;"X",ASISTENCIA!#REF!&lt;&gt;"L",ASISTENCIA!#REF!&lt;&gt;"J",ASISTENCIA!#REF!&lt;&gt;"V",ASISTENCIA!#REF!&lt;&gt;"F",ASISTENCIA!#REF!&lt;&gt;""),SUMIF($F$13:$J$13,AH$13,$F41:$J41),"")</f>
        <v>#REF!</v>
      </c>
      <c r="AI41" s="28" t="e">
        <f>IF(AND(LEN($D41)&gt;0,SUMIF($F$13:$J$13,AI$13,$F41:$J41)&gt;0,ASISTENCIA!#REF!&lt;&gt;"X",ASISTENCIA!#REF!&lt;&gt;"L",ASISTENCIA!#REF!&lt;&gt;"J",ASISTENCIA!#REF!&lt;&gt;"V",ASISTENCIA!#REF!&lt;&gt;"F",ASISTENCIA!#REF!&lt;&gt;""),SUMIF($F$13:$J$13,AI$13,$F41:$J41),"")</f>
        <v>#REF!</v>
      </c>
      <c r="AJ41" s="28" t="e">
        <f>IF(AND(LEN($D41)&gt;0,SUMIF($F$13:$J$13,AJ$13,$F41:$J41)&gt;0,ASISTENCIA!#REF!&lt;&gt;"X",ASISTENCIA!#REF!&lt;&gt;"L",ASISTENCIA!#REF!&lt;&gt;"J",ASISTENCIA!#REF!&lt;&gt;"V",ASISTENCIA!#REF!&lt;&gt;"F",ASISTENCIA!#REF!&lt;&gt;""),SUMIF($F$13:$J$13,AJ$13,$F41:$J41),"")</f>
        <v>#REF!</v>
      </c>
      <c r="AK41" s="28" t="e">
        <f>IF(AND(LEN($D41)&gt;0,SUMIF($F$13:$J$13,AK$13,$F41:$J41)&gt;0,ASISTENCIA!#REF!&lt;&gt;"X",ASISTENCIA!#REF!&lt;&gt;"L",ASISTENCIA!#REF!&lt;&gt;"J",ASISTENCIA!#REF!&lt;&gt;"V",ASISTENCIA!#REF!&lt;&gt;"F",ASISTENCIA!#REF!&lt;&gt;""),SUMIF($F$13:$J$13,AK$13,$F41:$J41),"")</f>
        <v>#REF!</v>
      </c>
      <c r="AL41" s="28" t="e">
        <f>IF(AND(LEN($D41)&gt;0,SUMIF($F$13:$J$13,AL$13,$F41:$J41)&gt;0,ASISTENCIA!#REF!&lt;&gt;"X",ASISTENCIA!#REF!&lt;&gt;"L",ASISTENCIA!#REF!&lt;&gt;"J",ASISTENCIA!#REF!&lt;&gt;"V",ASISTENCIA!#REF!&lt;&gt;"F",ASISTENCIA!#REF!&lt;&gt;""),SUMIF($F$13:$J$13,AL$13,$F41:$J41),"")</f>
        <v>#REF!</v>
      </c>
      <c r="AM41" s="28" t="e">
        <f>IF(AND(LEN($D41)&gt;0,SUMIF($F$13:$J$13,AM$13,$F41:$J41)&gt;0,ASISTENCIA!#REF!&lt;&gt;"X",ASISTENCIA!#REF!&lt;&gt;"L",ASISTENCIA!#REF!&lt;&gt;"J",ASISTENCIA!#REF!&lt;&gt;"V",ASISTENCIA!#REF!&lt;&gt;"F",ASISTENCIA!#REF!&lt;&gt;""),SUMIF($F$13:$J$13,AM$13,$F41:$J41),"")</f>
        <v>#REF!</v>
      </c>
      <c r="AN41" s="28" t="e">
        <f>IF(AND(LEN($D41)&gt;0,SUMIF($F$13:$J$13,AN$13,$F41:$J41)&gt;0,ASISTENCIA!#REF!&lt;&gt;"X",ASISTENCIA!#REF!&lt;&gt;"L",ASISTENCIA!#REF!&lt;&gt;"J",ASISTENCIA!#REF!&lt;&gt;"V",ASISTENCIA!#REF!&lt;&gt;"F",ASISTENCIA!#REF!&lt;&gt;""),SUMIF($F$13:$J$13,AN$13,$F41:$J41),"")</f>
        <v>#REF!</v>
      </c>
      <c r="AO41" s="28" t="e">
        <f>IF(AND(LEN($D41)&gt;0,SUMIF($F$13:$J$13,AO$13,$F41:$J41)&gt;0,ASISTENCIA!#REF!&lt;&gt;"X",ASISTENCIA!#REF!&lt;&gt;"L",ASISTENCIA!#REF!&lt;&gt;"J",ASISTENCIA!#REF!&lt;&gt;"V",ASISTENCIA!#REF!&lt;&gt;"F",ASISTENCIA!#REF!&lt;&gt;""),SUMIF($F$13:$J$13,AO$13,$F41:$J41),"")</f>
        <v>#REF!</v>
      </c>
      <c r="AP41" s="28" t="e">
        <f>IF(AND(LEN($D41)&gt;0,SUMIF($F$13:$J$13,AP$13,$F41:$J41)&gt;0,ASISTENCIA!#REF!&lt;&gt;"X",ASISTENCIA!#REF!&lt;&gt;"L",ASISTENCIA!#REF!&lt;&gt;"J",ASISTENCIA!#REF!&lt;&gt;"V",ASISTENCIA!#REF!&lt;&gt;"F",ASISTENCIA!#REF!&lt;&gt;""),SUMIF($F$13:$J$13,AP$13,$F41:$J41),"")</f>
        <v>#REF!</v>
      </c>
      <c r="AQ41" s="28" t="e">
        <f>IF(AND(LEN($D41)&gt;0,SUMIF($F$13:$J$13,AQ$13,$F41:$J41)&gt;0,ASISTENCIA!#REF!&lt;&gt;"X",ASISTENCIA!#REF!&lt;&gt;"L",ASISTENCIA!#REF!&lt;&gt;"J",ASISTENCIA!#REF!&lt;&gt;"V",ASISTENCIA!#REF!&lt;&gt;"F",ASISTENCIA!#REF!&lt;&gt;""),SUMIF($F$13:$J$13,AQ$13,$F41:$J41),"")</f>
        <v>#REF!</v>
      </c>
      <c r="AR41" s="28" t="e">
        <f>IF(AND(LEN($D41)&gt;0,SUMIF($F$13:$J$13,AR$13,$F41:$J41)&gt;0,ASISTENCIA!#REF!&lt;&gt;"X",ASISTENCIA!#REF!&lt;&gt;"L",ASISTENCIA!#REF!&lt;&gt;"J",ASISTENCIA!#REF!&lt;&gt;"V",ASISTENCIA!#REF!&lt;&gt;"F",ASISTENCIA!#REF!&lt;&gt;""),SUMIF($F$13:$J$13,AR$13,$F41:$J41),"")</f>
        <v>#REF!</v>
      </c>
      <c r="AS41" s="28" t="e">
        <f>IF(AND(LEN($D41)&gt;0,SUMIF($F$13:$J$13,AS$13,$F41:$J41)&gt;0,ASISTENCIA!#REF!&lt;&gt;"X",ASISTENCIA!#REF!&lt;&gt;"L",ASISTENCIA!#REF!&lt;&gt;"J",ASISTENCIA!#REF!&lt;&gt;"V",ASISTENCIA!#REF!&lt;&gt;"F",ASISTENCIA!#REF!&lt;&gt;""),SUMIF($F$13:$J$13,AS$13,$F41:$J41),"")</f>
        <v>#REF!</v>
      </c>
      <c r="AT41" s="108" t="e">
        <f t="shared" si="3"/>
        <v>#REF!</v>
      </c>
      <c r="AX41" s="103" t="e">
        <f>IF(AND(LEN($D41)&gt;0,SUMIF($F$13:$J$13,AX$13,$F41:$J41)&gt;0,ASISTENCIA!#REF!&lt;&gt;"X",ASISTENCIA!#REF!&lt;&gt;"L",ASISTENCIA!#REF!&lt;&gt;"J",ASISTENCIA!#REF!&lt;&gt;"F"),SUMIF($F$13:$J$13,AX$13,$F41:$J41),"")</f>
        <v>#REF!</v>
      </c>
      <c r="AY41" s="103" t="e">
        <f>IF(AND(LEN($D41)&gt;0,SUMIF($F$13:$J$13,AY$13,$F41:$J41)&gt;0,ASISTENCIA!#REF!&lt;&gt;"X",ASISTENCIA!#REF!&lt;&gt;"L",ASISTENCIA!#REF!&lt;&gt;"J",ASISTENCIA!#REF!&lt;&gt;"F"),SUMIF($F$13:$J$13,AY$13,$F41:$J41),"")</f>
        <v>#REF!</v>
      </c>
      <c r="AZ41" s="103" t="e">
        <f>IF(AND(LEN($D41)&gt;0,SUMIF($F$13:$J$13,AZ$13,$F41:$J41)&gt;0,ASISTENCIA!#REF!&lt;&gt;"X",ASISTENCIA!#REF!&lt;&gt;"L",ASISTENCIA!#REF!&lt;&gt;"J",ASISTENCIA!#REF!&lt;&gt;"F"),SUMIF($F$13:$J$13,AZ$13,$F41:$J41),"")</f>
        <v>#REF!</v>
      </c>
      <c r="BA41" s="103" t="e">
        <f>IF(AND(LEN($D41)&gt;0,SUMIF($F$13:$J$13,BA$13,$F41:$J41)&gt;0,ASISTENCIA!#REF!&lt;&gt;"X",ASISTENCIA!#REF!&lt;&gt;"L",ASISTENCIA!#REF!&lt;&gt;"J",ASISTENCIA!#REF!&lt;&gt;"F"),SUMIF($F$13:$J$13,BA$13,$F41:$J41),"")</f>
        <v>#REF!</v>
      </c>
      <c r="BB41" s="103" t="e">
        <f>IF(AND(LEN($D41)&gt;0,SUMIF($F$13:$J$13,BB$13,$F41:$J41)&gt;0,ASISTENCIA!#REF!&lt;&gt;"X",ASISTENCIA!#REF!&lt;&gt;"L",ASISTENCIA!#REF!&lt;&gt;"J",ASISTENCIA!#REF!&lt;&gt;"F"),SUMIF($F$13:$J$13,BB$13,$F41:$J41),"")</f>
        <v>#REF!</v>
      </c>
      <c r="BC41" s="103" t="e">
        <f>IF(AND(LEN($D41)&gt;0,SUMIF($F$13:$J$13,BC$13,$F41:$J41)&gt;0,ASISTENCIA!#REF!&lt;&gt;"X",ASISTENCIA!#REF!&lt;&gt;"L",ASISTENCIA!#REF!&lt;&gt;"J",ASISTENCIA!#REF!&lt;&gt;"F"),SUMIF($F$13:$J$13,BC$13,$F41:$J41),"")</f>
        <v>#REF!</v>
      </c>
      <c r="BD41" s="103" t="e">
        <f>IF(AND(LEN($D41)&gt;0,SUMIF($F$13:$J$13,BD$13,$F41:$J41)&gt;0,ASISTENCIA!#REF!&lt;&gt;"X",ASISTENCIA!#REF!&lt;&gt;"L",ASISTENCIA!#REF!&lt;&gt;"J",ASISTENCIA!#REF!&lt;&gt;"F"),SUMIF($F$13:$J$13,BD$13,$F41:$J41),"")</f>
        <v>#REF!</v>
      </c>
      <c r="BE41" s="103" t="e">
        <f>IF(AND(LEN($D41)&gt;0,SUMIF($F$13:$J$13,BE$13,$F41:$J41)&gt;0,ASISTENCIA!#REF!&lt;&gt;"X",ASISTENCIA!#REF!&lt;&gt;"L",ASISTENCIA!#REF!&lt;&gt;"J",ASISTENCIA!#REF!&lt;&gt;"F"),SUMIF($F$13:$J$13,BE$13,$F41:$J41),"")</f>
        <v>#REF!</v>
      </c>
      <c r="BF41" s="103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03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03" t="e">
        <f>IF(AND(LEN($D41)&gt;0,SUMIF($F$13:$J$13,BH$13,$F41:$J41)&gt;0,ASISTENCIA!#REF!&lt;&gt;"X",ASISTENCIA!#REF!&lt;&gt;"L",ASISTENCIA!#REF!&lt;&gt;"J",ASISTENCIA!#REF!&lt;&gt;"F"),SUMIF($F$13:$J$13,BH$13,$F41:$J41),"")</f>
        <v>#REF!</v>
      </c>
      <c r="BI41" s="103" t="e">
        <f>IF(AND(LEN($D41)&gt;0,SUMIF($F$13:$J$13,BI$13,$F41:$J41)&gt;0,ASISTENCIA!#REF!&lt;&gt;"X",ASISTENCIA!#REF!&lt;&gt;"L",ASISTENCIA!#REF!&lt;&gt;"J",ASISTENCIA!#REF!&lt;&gt;"F"),SUMIF($F$13:$J$13,BI$13,$F41:$J41),"")</f>
        <v>#REF!</v>
      </c>
      <c r="BJ41" s="103" t="e">
        <f>IF(AND(LEN($D41)&gt;0,SUMIF($F$13:$J$13,BJ$13,$F41:$J41)&gt;0,ASISTENCIA!#REF!&lt;&gt;"X",ASISTENCIA!#REF!&lt;&gt;"L",ASISTENCIA!#REF!&lt;&gt;"J",ASISTENCIA!#REF!&lt;&gt;"F"),SUMIF($F$13:$J$13,BJ$13,$F41:$J41),"")</f>
        <v>#REF!</v>
      </c>
      <c r="BK41" s="103" t="e">
        <f>IF(AND(LEN($D41)&gt;0,SUMIF($F$13:$J$13,BK$13,$F41:$J41)&gt;0,ASISTENCIA!#REF!&lt;&gt;"X",ASISTENCIA!#REF!&lt;&gt;"L",ASISTENCIA!#REF!&lt;&gt;"J",ASISTENCIA!#REF!&lt;&gt;"F"),SUMIF($F$13:$J$13,BK$13,$F41:$J41),"")</f>
        <v>#REF!</v>
      </c>
      <c r="BL41" s="103" t="e">
        <f>IF(AND(LEN($D41)&gt;0,SUMIF($F$13:$J$13,BL$13,$F41:$J41)&gt;0,ASISTENCIA!#REF!&lt;&gt;"X",ASISTENCIA!#REF!&lt;&gt;"L",ASISTENCIA!#REF!&lt;&gt;"J",ASISTENCIA!#REF!&lt;&gt;"F"),SUMIF($F$13:$J$13,BL$13,$F41:$J41),"")</f>
        <v>#REF!</v>
      </c>
      <c r="BM41" s="103" t="e">
        <f>IF(AND(LEN($D41)&gt;0,SUMIF($F$13:$J$13,BM$13,$F41:$J41)&gt;0,ASISTENCIA!#REF!&lt;&gt;"X",ASISTENCIA!#REF!&lt;&gt;"L",ASISTENCIA!#REF!&lt;&gt;"J",ASISTENCIA!#REF!&lt;&gt;"F"),SUMIF($F$13:$J$13,BM$13,$F41:$J41),"")</f>
        <v>#REF!</v>
      </c>
      <c r="BN41" s="103" t="e">
        <f>IF(AND(LEN($D41)&gt;0,SUMIF($F$13:$J$13,BN$13,$F41:$J41)&gt;0,ASISTENCIA!#REF!&lt;&gt;"X",ASISTENCIA!#REF!&lt;&gt;"L",ASISTENCIA!#REF!&lt;&gt;"J",ASISTENCIA!#REF!&lt;&gt;"F"),SUMIF($F$13:$J$13,BN$13,$F41:$J41),"")</f>
        <v>#REF!</v>
      </c>
      <c r="BO41" s="103" t="e">
        <f>IF(AND(LEN($D41)&gt;0,SUMIF($F$13:$J$13,BO$13,$F41:$J41)&gt;0,ASISTENCIA!#REF!&lt;&gt;"X",ASISTENCIA!#REF!&lt;&gt;"L",ASISTENCIA!#REF!&lt;&gt;"J",ASISTENCIA!#REF!&lt;&gt;"F"),SUMIF($F$13:$J$13,BO$13,$F41:$J41),"")</f>
        <v>#REF!</v>
      </c>
      <c r="BP41" s="103" t="e">
        <f>IF(AND(LEN($D41)&gt;0,SUMIF($F$13:$J$13,BP$13,$F41:$J41)&gt;0,ASISTENCIA!#REF!&lt;&gt;"X",ASISTENCIA!#REF!&lt;&gt;"L",ASISTENCIA!#REF!&lt;&gt;"J",ASISTENCIA!#REF!&lt;&gt;"F"),SUMIF($F$13:$J$13,BP$13,$F41:$J41),"")</f>
        <v>#REF!</v>
      </c>
      <c r="BQ41" s="103" t="e">
        <f>IF(AND(LEN($D41)&gt;0,SUMIF($F$13:$J$13,BQ$13,$F41:$J41)&gt;0,ASISTENCIA!#REF!&lt;&gt;"X",ASISTENCIA!#REF!&lt;&gt;"L",ASISTENCIA!#REF!&lt;&gt;"J",ASISTENCIA!#REF!&lt;&gt;"F"),SUMIF($F$13:$J$13,BQ$13,$F41:$J41),"")</f>
        <v>#REF!</v>
      </c>
      <c r="BR41" s="103" t="e">
        <f>IF(AND(LEN($D41)&gt;0,SUMIF($F$13:$J$13,BR$13,$F41:$J41)&gt;0,ASISTENCIA!#REF!&lt;&gt;"X",ASISTENCIA!#REF!&lt;&gt;"L",ASISTENCIA!#REF!&lt;&gt;"J",ASISTENCIA!#REF!&lt;&gt;"F"),SUMIF($F$13:$J$13,BR$13,$F41:$J41),"")</f>
        <v>#REF!</v>
      </c>
      <c r="BS41" s="103" t="e">
        <f>IF(AND(LEN($D41)&gt;0,SUMIF($F$13:$J$13,BS$13,$F41:$J41)&gt;0,ASISTENCIA!#REF!&lt;&gt;"X",ASISTENCIA!#REF!&lt;&gt;"L",ASISTENCIA!#REF!&lt;&gt;"J",ASISTENCIA!#REF!&lt;&gt;"F"),SUMIF($F$13:$J$13,BS$13,$F41:$J41),"")</f>
        <v>#REF!</v>
      </c>
      <c r="BT41" s="103" t="e">
        <f>IF(AND(LEN($D41)&gt;0,SUMIF($F$13:$J$13,BT$13,$F41:$J41)&gt;0,ASISTENCIA!#REF!&lt;&gt;"X",ASISTENCIA!#REF!&lt;&gt;"L",ASISTENCIA!#REF!&lt;&gt;"J",ASISTENCIA!#REF!&lt;&gt;"F"),SUMIF($F$13:$J$13,BT$13,$F41:$J41),"")</f>
        <v>#REF!</v>
      </c>
      <c r="BU41" s="103" t="e">
        <f>IF(AND(LEN($D41)&gt;0,SUMIF($F$13:$J$13,BU$13,$F41:$J41)&gt;0,ASISTENCIA!#REF!&lt;&gt;"X",ASISTENCIA!#REF!&lt;&gt;"L",ASISTENCIA!#REF!&lt;&gt;"J",ASISTENCIA!#REF!&lt;&gt;"F"),SUMIF($F$13:$J$13,BU$13,$F41:$J41),"")</f>
        <v>#REF!</v>
      </c>
      <c r="BV41" s="103" t="e">
        <f>IF(AND(LEN($D41)&gt;0,SUMIF($F$13:$J$13,BV$13,$F41:$J41)&gt;0,ASISTENCIA!#REF!&lt;&gt;"X",ASISTENCIA!#REF!&lt;&gt;"L",ASISTENCIA!#REF!&lt;&gt;"J",ASISTENCIA!#REF!&lt;&gt;"F"),SUMIF($F$13:$J$13,BV$13,$F41:$J41),"")</f>
        <v>#REF!</v>
      </c>
      <c r="BW41" s="103" t="e">
        <f>IF(AND(LEN($D41)&gt;0,SUMIF($F$13:$J$13,BW$13,$F41:$J41)&gt;0,ASISTENCIA!#REF!&lt;&gt;"X",ASISTENCIA!#REF!&lt;&gt;"L",ASISTENCIA!#REF!&lt;&gt;"J",ASISTENCIA!#REF!&lt;&gt;"F"),SUMIF($F$13:$J$13,BW$13,$F41:$J41),"")</f>
        <v>#REF!</v>
      </c>
      <c r="BX41" s="103" t="e">
        <f>IF(AND(LEN($D41)&gt;0,SUMIF($F$13:$J$13,BX$13,$F41:$J41)&gt;0,ASISTENCIA!#REF!&lt;&gt;"X",ASISTENCIA!#REF!&lt;&gt;"L",ASISTENCIA!#REF!&lt;&gt;"J",ASISTENCIA!#REF!&lt;&gt;"F"),SUMIF($F$13:$J$13,BX$13,$F41:$J41),"")</f>
        <v>#REF!</v>
      </c>
      <c r="BY41" s="103" t="e">
        <f>IF(AND(LEN($D41)&gt;0,SUMIF($F$13:$J$13,BY$13,$F41:$J41)&gt;0,ASISTENCIA!#REF!&lt;&gt;"X",ASISTENCIA!#REF!&lt;&gt;"L",ASISTENCIA!#REF!&lt;&gt;"J",ASISTENCIA!#REF!&lt;&gt;"F"),SUMIF($F$13:$J$13,BY$13,$F41:$J41),"")</f>
        <v>#REF!</v>
      </c>
      <c r="BZ41" s="103" t="e">
        <f>IF(AND(LEN($D41)&gt;0,SUMIF($F$13:$J$13,BZ$13,$F41:$J41)&gt;0,ASISTENCIA!#REF!&lt;&gt;"X",ASISTENCIA!#REF!&lt;&gt;"L",ASISTENCIA!#REF!&lt;&gt;"J",ASISTENCIA!#REF!&lt;&gt;"F"),SUMIF($F$13:$J$13,BZ$13,$F41:$J41),"")</f>
        <v>#REF!</v>
      </c>
      <c r="CA41" s="103" t="e">
        <f>IF(AND(LEN($D41)&gt;0,SUMIF($F$13:$J$13,CA$13,$F41:$J41)&gt;0,ASISTENCIA!#REF!&lt;&gt;"X",ASISTENCIA!#REF!&lt;&gt;"L",ASISTENCIA!#REF!&lt;&gt;"J",ASISTENCIA!#REF!&lt;&gt;"F"),SUMIF($F$13:$J$13,CA$13,$F41:$J41),"")</f>
        <v>#REF!</v>
      </c>
      <c r="CB41" s="103" t="e">
        <f>IF(AND(LEN($D41)&gt;0,SUMIF($F$13:$J$13,CB$13,$F41:$J41)&gt;0,ASISTENCIA!#REF!&lt;&gt;"X",ASISTENCIA!#REF!&lt;&gt;"L",ASISTENCIA!#REF!&lt;&gt;"J",ASISTENCIA!#REF!&lt;&gt;"F"),SUMIF($F$13:$J$13,CB$13,$F41:$J41),"")</f>
        <v>#REF!</v>
      </c>
      <c r="CC41" s="108" t="e">
        <f t="shared" si="4"/>
        <v>#REF!</v>
      </c>
    </row>
    <row r="42" spans="1:81" ht="15" x14ac:dyDescent="0.2">
      <c r="A42" s="18" t="e">
        <f t="shared" si="5"/>
        <v>#REF!</v>
      </c>
      <c r="B42" s="14" t="e">
        <f>IF(LEN(C42)&gt;0,VLOOKUP($O$4,DATA!$A$1:$S$1,2,FALSE),"")</f>
        <v>#REF!</v>
      </c>
      <c r="C42" s="15" t="e">
        <f t="shared" si="2"/>
        <v>#REF!</v>
      </c>
      <c r="D42" s="21" t="e">
        <f>IF(LEN(ASISTENCIA!#REF!)&gt;0,ASISTENCIA!#REF!,"")</f>
        <v>#REF!</v>
      </c>
      <c r="E42" s="110" t="e">
        <f>IF(LEN(D42)&gt;0,ASISTENCIA!#REF!,"")</f>
        <v>#REF!</v>
      </c>
      <c r="F42" s="19"/>
      <c r="G42" s="19"/>
      <c r="H42" s="19"/>
      <c r="I42" s="19"/>
      <c r="J42" s="19"/>
      <c r="K42" s="103" t="str">
        <f t="shared" si="0"/>
        <v/>
      </c>
      <c r="L42" s="6"/>
      <c r="M42" s="5"/>
      <c r="N42" s="103" t="e">
        <f t="shared" si="6"/>
        <v>#REF!</v>
      </c>
      <c r="O42" s="28" t="e">
        <f>IF(AND(LEN($D42)&gt;0,SUMIF($F$13:$J$13,O$13,$F42:$J42)&gt;0,ASISTENCIA!#REF!&lt;&gt;"X",ASISTENCIA!#REF!&lt;&gt;"L",ASISTENCIA!#REF!&lt;&gt;"J",ASISTENCIA!#REF!&lt;&gt;"V",ASISTENCIA!#REF!&lt;&gt;"F",ASISTENCIA!#REF!&lt;&gt;""),SUMIF($F$13:$J$13,O$13,$F42:$J42),"")</f>
        <v>#REF!</v>
      </c>
      <c r="P42" s="28" t="e">
        <f>IF(AND(LEN($D42)&gt;0,SUMIF($F$13:$J$13,P$13,$F42:$J42)&gt;0,ASISTENCIA!#REF!&lt;&gt;"X",ASISTENCIA!#REF!&lt;&gt;"L",ASISTENCIA!#REF!&lt;&gt;"J",ASISTENCIA!#REF!&lt;&gt;"V",ASISTENCIA!#REF!&lt;&gt;"F",ASISTENCIA!#REF!&lt;&gt;""),SUMIF($F$13:$J$13,P$13,$F42:$J42),"")</f>
        <v>#REF!</v>
      </c>
      <c r="Q42" s="28" t="e">
        <f>IF(AND(LEN($D42)&gt;0,SUMIF($F$13:$J$13,Q$13,$F42:$J42)&gt;0,ASISTENCIA!#REF!&lt;&gt;"X",ASISTENCIA!#REF!&lt;&gt;"L",ASISTENCIA!#REF!&lt;&gt;"J",ASISTENCIA!#REF!&lt;&gt;"V",ASISTENCIA!#REF!&lt;&gt;"F",ASISTENCIA!#REF!&lt;&gt;""),SUMIF($F$13:$J$13,Q$13,$F42:$J42),"")</f>
        <v>#REF!</v>
      </c>
      <c r="R42" s="28" t="e">
        <f>IF(AND(LEN($D42)&gt;0,SUMIF($F$13:$J$13,R$13,$F42:$J42)&gt;0,ASISTENCIA!#REF!&lt;&gt;"X",ASISTENCIA!#REF!&lt;&gt;"L",ASISTENCIA!#REF!&lt;&gt;"J",ASISTENCIA!#REF!&lt;&gt;"V",ASISTENCIA!#REF!&lt;&gt;"F",ASISTENCIA!#REF!&lt;&gt;""),SUMIF($F$13:$J$13,R$13,$F42:$J42),"")</f>
        <v>#REF!</v>
      </c>
      <c r="S42" s="28" t="e">
        <f>IF(AND(LEN($D42)&gt;0,SUMIF($F$13:$J$13,S$13,$F42:$J42)&gt;0,ASISTENCIA!#REF!&lt;&gt;"X",ASISTENCIA!#REF!&lt;&gt;"L",ASISTENCIA!#REF!&lt;&gt;"J",ASISTENCIA!#REF!&lt;&gt;"V",ASISTENCIA!#REF!&lt;&gt;"F",ASISTENCIA!#REF!&lt;&gt;""),SUMIF($F$13:$J$13,S$13,$F42:$J42),"")</f>
        <v>#REF!</v>
      </c>
      <c r="T42" s="28" t="e">
        <f>IF(AND(LEN($D42)&gt;0,SUMIF($F$13:$J$13,T$13,$F42:$J42)&gt;0,ASISTENCIA!#REF!&lt;&gt;"X",ASISTENCIA!#REF!&lt;&gt;"L",ASISTENCIA!#REF!&lt;&gt;"J",ASISTENCIA!#REF!&lt;&gt;"V",ASISTENCIA!#REF!&lt;&gt;"F",ASISTENCIA!#REF!&lt;&gt;""),SUMIF($F$13:$J$13,T$13,$F42:$J42),"")</f>
        <v>#REF!</v>
      </c>
      <c r="U42" s="28" t="e">
        <f>IF(AND(LEN($D42)&gt;0,SUMIF($F$13:$J$13,U$13,$F42:$J42)&gt;0,ASISTENCIA!#REF!&lt;&gt;"X",ASISTENCIA!#REF!&lt;&gt;"L",ASISTENCIA!#REF!&lt;&gt;"J",ASISTENCIA!#REF!&lt;&gt;"V",ASISTENCIA!#REF!&lt;&gt;"F",ASISTENCIA!#REF!&lt;&gt;""),SUMIF($F$13:$J$13,U$13,$F42:$J42),"")</f>
        <v>#REF!</v>
      </c>
      <c r="V42" s="28" t="e">
        <f>IF(AND(LEN($D42)&gt;0,SUMIF($F$13:$J$13,V$13,$F42:$J42)&gt;0,ASISTENCIA!#REF!&lt;&gt;"X",ASISTENCIA!#REF!&lt;&gt;"L",ASISTENCIA!#REF!&lt;&gt;"J",ASISTENCIA!#REF!&lt;&gt;"V",ASISTENCIA!#REF!&lt;&gt;"F",ASISTENCIA!#REF!&lt;&gt;""),SUMIF($F$13:$J$13,V$13,$F42:$J42),"")</f>
        <v>#REF!</v>
      </c>
      <c r="W42" s="28" t="e">
        <f>IF(AND(LEN($D42)&gt;0,SUMIF($F$13:$J$13,W$13,$F42:$J42)&gt;0,ASISTENCIA!#REF!&lt;&gt;"X",ASISTENCIA!#REF!&lt;&gt;"L",ASISTENCIA!#REF!&lt;&gt;"J",ASISTENCIA!#REF!&lt;&gt;"V",ASISTENCIA!#REF!&lt;&gt;"F",ASISTENCIA!#REF!&lt;&gt;""),SUMIF($F$13:$J$13,W$13,$F42:$J42),"")</f>
        <v>#REF!</v>
      </c>
      <c r="X42" s="28" t="e">
        <f>IF(AND(LEN($D42)&gt;0,SUMIF($F$13:$J$13,X$13,$F42:$J42)&gt;0,ASISTENCIA!#REF!&lt;&gt;"X",ASISTENCIA!#REF!&lt;&gt;"L",ASISTENCIA!#REF!&lt;&gt;"J",ASISTENCIA!#REF!&lt;&gt;"V",ASISTENCIA!#REF!&lt;&gt;"F",ASISTENCIA!#REF!&lt;&gt;""),SUMIF($F$13:$J$13,X$13,$F42:$J42),"")</f>
        <v>#REF!</v>
      </c>
      <c r="Y42" s="28" t="e">
        <f>IF(AND(LEN($D42)&gt;0,SUMIF($F$13:$J$13,Y$13,$F42:$J42)&gt;0,ASISTENCIA!#REF!&lt;&gt;"X",ASISTENCIA!#REF!&lt;&gt;"L",ASISTENCIA!#REF!&lt;&gt;"J",ASISTENCIA!#REF!&lt;&gt;"V",ASISTENCIA!#REF!&lt;&gt;"F",ASISTENCIA!#REF!&lt;&gt;""),SUMIF($F$13:$J$13,Y$13,$F42:$J42),"")</f>
        <v>#REF!</v>
      </c>
      <c r="Z42" s="28" t="e">
        <f>IF(AND(LEN($D42)&gt;0,SUMIF($F$13:$J$13,Z$13,$F42:$J42)&gt;0,ASISTENCIA!#REF!&lt;&gt;"X",ASISTENCIA!#REF!&lt;&gt;"L",ASISTENCIA!#REF!&lt;&gt;"J",ASISTENCIA!#REF!&lt;&gt;"V",ASISTENCIA!#REF!&lt;&gt;"F",ASISTENCIA!#REF!&lt;&gt;""),SUMIF($F$13:$J$13,Z$13,$F42:$J42),"")</f>
        <v>#REF!</v>
      </c>
      <c r="AA42" s="28" t="e">
        <f>IF(AND(LEN($D42)&gt;0,SUMIF($F$13:$J$13,AA$13,$F42:$J42)&gt;0,ASISTENCIA!#REF!&lt;&gt;"X",ASISTENCIA!#REF!&lt;&gt;"L",ASISTENCIA!#REF!&lt;&gt;"J",ASISTENCIA!#REF!&lt;&gt;"V",ASISTENCIA!#REF!&lt;&gt;"F",ASISTENCIA!#REF!&lt;&gt;""),SUMIF($F$13:$J$13,AA$13,$F42:$J42),"")</f>
        <v>#REF!</v>
      </c>
      <c r="AB42" s="28" t="e">
        <f>IF(AND(LEN($D42)&gt;0,SUMIF($F$13:$J$13,AB$13,$F42:$J42)&gt;0,ASISTENCIA!#REF!&lt;&gt;"X",ASISTENCIA!#REF!&lt;&gt;"L",ASISTENCIA!#REF!&lt;&gt;"J",ASISTENCIA!#REF!&lt;&gt;"V",ASISTENCIA!#REF!&lt;&gt;"F",ASISTENCIA!#REF!&lt;&gt;""),SUMIF($F$13:$J$13,AB$13,$F42:$J42),"")</f>
        <v>#REF!</v>
      </c>
      <c r="AC42" s="28" t="e">
        <f>IF(AND(LEN($D42)&gt;0,SUMIF($F$13:$J$13,AC$13,$F42:$J42)&gt;0,ASISTENCIA!#REF!&lt;&gt;"X",ASISTENCIA!#REF!&lt;&gt;"L",ASISTENCIA!#REF!&lt;&gt;"J",ASISTENCIA!#REF!&lt;&gt;"V",ASISTENCIA!#REF!&lt;&gt;"F",ASISTENCIA!#REF!&lt;&gt;""),SUMIF($F$13:$J$13,AC$13,$F42:$J42),"")</f>
        <v>#REF!</v>
      </c>
      <c r="AD42" s="28" t="e">
        <f>IF(AND(LEN($D42)&gt;0,SUMIF($F$13:$J$13,AD$13,$F42:$J42)&gt;0,ASISTENCIA!#REF!&lt;&gt;"X",ASISTENCIA!#REF!&lt;&gt;"L",ASISTENCIA!#REF!&lt;&gt;"J",ASISTENCIA!#REF!&lt;&gt;"V",ASISTENCIA!#REF!&lt;&gt;"F",ASISTENCIA!#REF!&lt;&gt;""),SUMIF($F$13:$J$13,AD$13,$F42:$J42),"")</f>
        <v>#REF!</v>
      </c>
      <c r="AE42" s="28" t="e">
        <f>IF(AND(LEN($D42)&gt;0,SUMIF($F$13:$J$13,AE$13,$F42:$J42)&gt;0,ASISTENCIA!#REF!&lt;&gt;"X",ASISTENCIA!#REF!&lt;&gt;"L",ASISTENCIA!#REF!&lt;&gt;"J",ASISTENCIA!#REF!&lt;&gt;"V",ASISTENCIA!#REF!&lt;&gt;"F",ASISTENCIA!#REF!&lt;&gt;""),SUMIF($F$13:$J$13,AE$13,$F42:$J42),"")</f>
        <v>#REF!</v>
      </c>
      <c r="AF42" s="28" t="e">
        <f>IF(AND(LEN($D42)&gt;0,SUMIF($F$13:$J$13,AF$13,$F42:$J42)&gt;0,ASISTENCIA!#REF!&lt;&gt;"X",ASISTENCIA!#REF!&lt;&gt;"L",ASISTENCIA!#REF!&lt;&gt;"J",ASISTENCIA!#REF!&lt;&gt;"V",ASISTENCIA!#REF!&lt;&gt;"F",ASISTENCIA!#REF!&lt;&gt;""),SUMIF($F$13:$J$13,AF$13,$F42:$J42),"")</f>
        <v>#REF!</v>
      </c>
      <c r="AG42" s="28" t="e">
        <f>IF(AND(LEN($D42)&gt;0,SUMIF($F$13:$J$13,AG$13,$F42:$J42)&gt;0,ASISTENCIA!#REF!&lt;&gt;"X",ASISTENCIA!#REF!&lt;&gt;"L",ASISTENCIA!#REF!&lt;&gt;"J",ASISTENCIA!#REF!&lt;&gt;"V",ASISTENCIA!#REF!&lt;&gt;"F",ASISTENCIA!#REF!&lt;&gt;""),SUMIF($F$13:$J$13,AG$13,$F42:$J42),"")</f>
        <v>#REF!</v>
      </c>
      <c r="AH42" s="28" t="e">
        <f>IF(AND(LEN($D42)&gt;0,SUMIF($F$13:$J$13,AH$13,$F42:$J42)&gt;0,ASISTENCIA!#REF!&lt;&gt;"X",ASISTENCIA!#REF!&lt;&gt;"L",ASISTENCIA!#REF!&lt;&gt;"J",ASISTENCIA!#REF!&lt;&gt;"V",ASISTENCIA!#REF!&lt;&gt;"F",ASISTENCIA!#REF!&lt;&gt;""),SUMIF($F$13:$J$13,AH$13,$F42:$J42),"")</f>
        <v>#REF!</v>
      </c>
      <c r="AI42" s="28" t="e">
        <f>IF(AND(LEN($D42)&gt;0,SUMIF($F$13:$J$13,AI$13,$F42:$J42)&gt;0,ASISTENCIA!#REF!&lt;&gt;"X",ASISTENCIA!#REF!&lt;&gt;"L",ASISTENCIA!#REF!&lt;&gt;"J",ASISTENCIA!#REF!&lt;&gt;"V",ASISTENCIA!#REF!&lt;&gt;"F",ASISTENCIA!#REF!&lt;&gt;""),SUMIF($F$13:$J$13,AI$13,$F42:$J42),"")</f>
        <v>#REF!</v>
      </c>
      <c r="AJ42" s="28" t="e">
        <f>IF(AND(LEN($D42)&gt;0,SUMIF($F$13:$J$13,AJ$13,$F42:$J42)&gt;0,ASISTENCIA!#REF!&lt;&gt;"X",ASISTENCIA!#REF!&lt;&gt;"L",ASISTENCIA!#REF!&lt;&gt;"J",ASISTENCIA!#REF!&lt;&gt;"V",ASISTENCIA!#REF!&lt;&gt;"F",ASISTENCIA!#REF!&lt;&gt;""),SUMIF($F$13:$J$13,AJ$13,$F42:$J42),"")</f>
        <v>#REF!</v>
      </c>
      <c r="AK42" s="28" t="e">
        <f>IF(AND(LEN($D42)&gt;0,SUMIF($F$13:$J$13,AK$13,$F42:$J42)&gt;0,ASISTENCIA!#REF!&lt;&gt;"X",ASISTENCIA!#REF!&lt;&gt;"L",ASISTENCIA!#REF!&lt;&gt;"J",ASISTENCIA!#REF!&lt;&gt;"V",ASISTENCIA!#REF!&lt;&gt;"F",ASISTENCIA!#REF!&lt;&gt;""),SUMIF($F$13:$J$13,AK$13,$F42:$J42),"")</f>
        <v>#REF!</v>
      </c>
      <c r="AL42" s="28" t="e">
        <f>IF(AND(LEN($D42)&gt;0,SUMIF($F$13:$J$13,AL$13,$F42:$J42)&gt;0,ASISTENCIA!#REF!&lt;&gt;"X",ASISTENCIA!#REF!&lt;&gt;"L",ASISTENCIA!#REF!&lt;&gt;"J",ASISTENCIA!#REF!&lt;&gt;"V",ASISTENCIA!#REF!&lt;&gt;"F",ASISTENCIA!#REF!&lt;&gt;""),SUMIF($F$13:$J$13,AL$13,$F42:$J42),"")</f>
        <v>#REF!</v>
      </c>
      <c r="AM42" s="28" t="e">
        <f>IF(AND(LEN($D42)&gt;0,SUMIF($F$13:$J$13,AM$13,$F42:$J42)&gt;0,ASISTENCIA!#REF!&lt;&gt;"X",ASISTENCIA!#REF!&lt;&gt;"L",ASISTENCIA!#REF!&lt;&gt;"J",ASISTENCIA!#REF!&lt;&gt;"V",ASISTENCIA!#REF!&lt;&gt;"F",ASISTENCIA!#REF!&lt;&gt;""),SUMIF($F$13:$J$13,AM$13,$F42:$J42),"")</f>
        <v>#REF!</v>
      </c>
      <c r="AN42" s="28" t="e">
        <f>IF(AND(LEN($D42)&gt;0,SUMIF($F$13:$J$13,AN$13,$F42:$J42)&gt;0,ASISTENCIA!#REF!&lt;&gt;"X",ASISTENCIA!#REF!&lt;&gt;"L",ASISTENCIA!#REF!&lt;&gt;"J",ASISTENCIA!#REF!&lt;&gt;"V",ASISTENCIA!#REF!&lt;&gt;"F",ASISTENCIA!#REF!&lt;&gt;""),SUMIF($F$13:$J$13,AN$13,$F42:$J42),"")</f>
        <v>#REF!</v>
      </c>
      <c r="AO42" s="28" t="e">
        <f>IF(AND(LEN($D42)&gt;0,SUMIF($F$13:$J$13,AO$13,$F42:$J42)&gt;0,ASISTENCIA!#REF!&lt;&gt;"X",ASISTENCIA!#REF!&lt;&gt;"L",ASISTENCIA!#REF!&lt;&gt;"J",ASISTENCIA!#REF!&lt;&gt;"V",ASISTENCIA!#REF!&lt;&gt;"F",ASISTENCIA!#REF!&lt;&gt;""),SUMIF($F$13:$J$13,AO$13,$F42:$J42),"")</f>
        <v>#REF!</v>
      </c>
      <c r="AP42" s="28" t="e">
        <f>IF(AND(LEN($D42)&gt;0,SUMIF($F$13:$J$13,AP$13,$F42:$J42)&gt;0,ASISTENCIA!#REF!&lt;&gt;"X",ASISTENCIA!#REF!&lt;&gt;"L",ASISTENCIA!#REF!&lt;&gt;"J",ASISTENCIA!#REF!&lt;&gt;"V",ASISTENCIA!#REF!&lt;&gt;"F",ASISTENCIA!#REF!&lt;&gt;""),SUMIF($F$13:$J$13,AP$13,$F42:$J42),"")</f>
        <v>#REF!</v>
      </c>
      <c r="AQ42" s="28" t="e">
        <f>IF(AND(LEN($D42)&gt;0,SUMIF($F$13:$J$13,AQ$13,$F42:$J42)&gt;0,ASISTENCIA!#REF!&lt;&gt;"X",ASISTENCIA!#REF!&lt;&gt;"L",ASISTENCIA!#REF!&lt;&gt;"J",ASISTENCIA!#REF!&lt;&gt;"V",ASISTENCIA!#REF!&lt;&gt;"F",ASISTENCIA!#REF!&lt;&gt;""),SUMIF($F$13:$J$13,AQ$13,$F42:$J42),"")</f>
        <v>#REF!</v>
      </c>
      <c r="AR42" s="28" t="e">
        <f>IF(AND(LEN($D42)&gt;0,SUMIF($F$13:$J$13,AR$13,$F42:$J42)&gt;0,ASISTENCIA!#REF!&lt;&gt;"X",ASISTENCIA!#REF!&lt;&gt;"L",ASISTENCIA!#REF!&lt;&gt;"J",ASISTENCIA!#REF!&lt;&gt;"V",ASISTENCIA!#REF!&lt;&gt;"F",ASISTENCIA!#REF!&lt;&gt;""),SUMIF($F$13:$J$13,AR$13,$F42:$J42),"")</f>
        <v>#REF!</v>
      </c>
      <c r="AS42" s="28" t="e">
        <f>IF(AND(LEN($D42)&gt;0,SUMIF($F$13:$J$13,AS$13,$F42:$J42)&gt;0,ASISTENCIA!#REF!&lt;&gt;"X",ASISTENCIA!#REF!&lt;&gt;"L",ASISTENCIA!#REF!&lt;&gt;"J",ASISTENCIA!#REF!&lt;&gt;"V",ASISTENCIA!#REF!&lt;&gt;"F",ASISTENCIA!#REF!&lt;&gt;""),SUMIF($F$13:$J$13,AS$13,$F42:$J42),"")</f>
        <v>#REF!</v>
      </c>
      <c r="AT42" s="108" t="e">
        <f t="shared" si="3"/>
        <v>#REF!</v>
      </c>
      <c r="AX42" s="103" t="e">
        <f>IF(AND(LEN($D42)&gt;0,SUMIF($F$13:$J$13,AX$13,$F42:$J42)&gt;0,ASISTENCIA!#REF!&lt;&gt;"X",ASISTENCIA!#REF!&lt;&gt;"L",ASISTENCIA!#REF!&lt;&gt;"J",ASISTENCIA!#REF!&lt;&gt;"F"),SUMIF($F$13:$J$13,AX$13,$F42:$J42),"")</f>
        <v>#REF!</v>
      </c>
      <c r="AY42" s="103" t="e">
        <f>IF(AND(LEN($D42)&gt;0,SUMIF($F$13:$J$13,AY$13,$F42:$J42)&gt;0,ASISTENCIA!#REF!&lt;&gt;"X",ASISTENCIA!#REF!&lt;&gt;"L",ASISTENCIA!#REF!&lt;&gt;"J",ASISTENCIA!#REF!&lt;&gt;"F"),SUMIF($F$13:$J$13,AY$13,$F42:$J42),"")</f>
        <v>#REF!</v>
      </c>
      <c r="AZ42" s="103" t="e">
        <f>IF(AND(LEN($D42)&gt;0,SUMIF($F$13:$J$13,AZ$13,$F42:$J42)&gt;0,ASISTENCIA!#REF!&lt;&gt;"X",ASISTENCIA!#REF!&lt;&gt;"L",ASISTENCIA!#REF!&lt;&gt;"J",ASISTENCIA!#REF!&lt;&gt;"F"),SUMIF($F$13:$J$13,AZ$13,$F42:$J42),"")</f>
        <v>#REF!</v>
      </c>
      <c r="BA42" s="103" t="e">
        <f>IF(AND(LEN($D42)&gt;0,SUMIF($F$13:$J$13,BA$13,$F42:$J42)&gt;0,ASISTENCIA!#REF!&lt;&gt;"X",ASISTENCIA!#REF!&lt;&gt;"L",ASISTENCIA!#REF!&lt;&gt;"J",ASISTENCIA!#REF!&lt;&gt;"F"),SUMIF($F$13:$J$13,BA$13,$F42:$J42),"")</f>
        <v>#REF!</v>
      </c>
      <c r="BB42" s="103" t="e">
        <f>IF(AND(LEN($D42)&gt;0,SUMIF($F$13:$J$13,BB$13,$F42:$J42)&gt;0,ASISTENCIA!#REF!&lt;&gt;"X",ASISTENCIA!#REF!&lt;&gt;"L",ASISTENCIA!#REF!&lt;&gt;"J",ASISTENCIA!#REF!&lt;&gt;"F"),SUMIF($F$13:$J$13,BB$13,$F42:$J42),"")</f>
        <v>#REF!</v>
      </c>
      <c r="BC42" s="103" t="e">
        <f>IF(AND(LEN($D42)&gt;0,SUMIF($F$13:$J$13,BC$13,$F42:$J42)&gt;0,ASISTENCIA!#REF!&lt;&gt;"X",ASISTENCIA!#REF!&lt;&gt;"L",ASISTENCIA!#REF!&lt;&gt;"J",ASISTENCIA!#REF!&lt;&gt;"F"),SUMIF($F$13:$J$13,BC$13,$F42:$J42),"")</f>
        <v>#REF!</v>
      </c>
      <c r="BD42" s="103" t="e">
        <f>IF(AND(LEN($D42)&gt;0,SUMIF($F$13:$J$13,BD$13,$F42:$J42)&gt;0,ASISTENCIA!#REF!&lt;&gt;"X",ASISTENCIA!#REF!&lt;&gt;"L",ASISTENCIA!#REF!&lt;&gt;"J",ASISTENCIA!#REF!&lt;&gt;"F"),SUMIF($F$13:$J$13,BD$13,$F42:$J42),"")</f>
        <v>#REF!</v>
      </c>
      <c r="BE42" s="103" t="e">
        <f>IF(AND(LEN($D42)&gt;0,SUMIF($F$13:$J$13,BE$13,$F42:$J42)&gt;0,ASISTENCIA!#REF!&lt;&gt;"X",ASISTENCIA!#REF!&lt;&gt;"L",ASISTENCIA!#REF!&lt;&gt;"J",ASISTENCIA!#REF!&lt;&gt;"F"),SUMIF($F$13:$J$13,BE$13,$F42:$J42),"")</f>
        <v>#REF!</v>
      </c>
      <c r="BF42" s="103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03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03" t="e">
        <f>IF(AND(LEN($D42)&gt;0,SUMIF($F$13:$J$13,BH$13,$F42:$J42)&gt;0,ASISTENCIA!#REF!&lt;&gt;"X",ASISTENCIA!#REF!&lt;&gt;"L",ASISTENCIA!#REF!&lt;&gt;"J",ASISTENCIA!#REF!&lt;&gt;"F"),SUMIF($F$13:$J$13,BH$13,$F42:$J42),"")</f>
        <v>#REF!</v>
      </c>
      <c r="BI42" s="103" t="e">
        <f>IF(AND(LEN($D42)&gt;0,SUMIF($F$13:$J$13,BI$13,$F42:$J42)&gt;0,ASISTENCIA!#REF!&lt;&gt;"X",ASISTENCIA!#REF!&lt;&gt;"L",ASISTENCIA!#REF!&lt;&gt;"J",ASISTENCIA!#REF!&lt;&gt;"F"),SUMIF($F$13:$J$13,BI$13,$F42:$J42),"")</f>
        <v>#REF!</v>
      </c>
      <c r="BJ42" s="103" t="e">
        <f>IF(AND(LEN($D42)&gt;0,SUMIF($F$13:$J$13,BJ$13,$F42:$J42)&gt;0,ASISTENCIA!#REF!&lt;&gt;"X",ASISTENCIA!#REF!&lt;&gt;"L",ASISTENCIA!#REF!&lt;&gt;"J",ASISTENCIA!#REF!&lt;&gt;"F"),SUMIF($F$13:$J$13,BJ$13,$F42:$J42),"")</f>
        <v>#REF!</v>
      </c>
      <c r="BK42" s="103" t="e">
        <f>IF(AND(LEN($D42)&gt;0,SUMIF($F$13:$J$13,BK$13,$F42:$J42)&gt;0,ASISTENCIA!#REF!&lt;&gt;"X",ASISTENCIA!#REF!&lt;&gt;"L",ASISTENCIA!#REF!&lt;&gt;"J",ASISTENCIA!#REF!&lt;&gt;"F"),SUMIF($F$13:$J$13,BK$13,$F42:$J42),"")</f>
        <v>#REF!</v>
      </c>
      <c r="BL42" s="103" t="e">
        <f>IF(AND(LEN($D42)&gt;0,SUMIF($F$13:$J$13,BL$13,$F42:$J42)&gt;0,ASISTENCIA!#REF!&lt;&gt;"X",ASISTENCIA!#REF!&lt;&gt;"L",ASISTENCIA!#REF!&lt;&gt;"J",ASISTENCIA!#REF!&lt;&gt;"F"),SUMIF($F$13:$J$13,BL$13,$F42:$J42),"")</f>
        <v>#REF!</v>
      </c>
      <c r="BM42" s="103" t="e">
        <f>IF(AND(LEN($D42)&gt;0,SUMIF($F$13:$J$13,BM$13,$F42:$J42)&gt;0,ASISTENCIA!#REF!&lt;&gt;"X",ASISTENCIA!#REF!&lt;&gt;"L",ASISTENCIA!#REF!&lt;&gt;"J",ASISTENCIA!#REF!&lt;&gt;"F"),SUMIF($F$13:$J$13,BM$13,$F42:$J42),"")</f>
        <v>#REF!</v>
      </c>
      <c r="BN42" s="103" t="e">
        <f>IF(AND(LEN($D42)&gt;0,SUMIF($F$13:$J$13,BN$13,$F42:$J42)&gt;0,ASISTENCIA!#REF!&lt;&gt;"X",ASISTENCIA!#REF!&lt;&gt;"L",ASISTENCIA!#REF!&lt;&gt;"J",ASISTENCIA!#REF!&lt;&gt;"F"),SUMIF($F$13:$J$13,BN$13,$F42:$J42),"")</f>
        <v>#REF!</v>
      </c>
      <c r="BO42" s="103" t="e">
        <f>IF(AND(LEN($D42)&gt;0,SUMIF($F$13:$J$13,BO$13,$F42:$J42)&gt;0,ASISTENCIA!#REF!&lt;&gt;"X",ASISTENCIA!#REF!&lt;&gt;"L",ASISTENCIA!#REF!&lt;&gt;"J",ASISTENCIA!#REF!&lt;&gt;"F"),SUMIF($F$13:$J$13,BO$13,$F42:$J42),"")</f>
        <v>#REF!</v>
      </c>
      <c r="BP42" s="103" t="e">
        <f>IF(AND(LEN($D42)&gt;0,SUMIF($F$13:$J$13,BP$13,$F42:$J42)&gt;0,ASISTENCIA!#REF!&lt;&gt;"X",ASISTENCIA!#REF!&lt;&gt;"L",ASISTENCIA!#REF!&lt;&gt;"J",ASISTENCIA!#REF!&lt;&gt;"F"),SUMIF($F$13:$J$13,BP$13,$F42:$J42),"")</f>
        <v>#REF!</v>
      </c>
      <c r="BQ42" s="103" t="e">
        <f>IF(AND(LEN($D42)&gt;0,SUMIF($F$13:$J$13,BQ$13,$F42:$J42)&gt;0,ASISTENCIA!#REF!&lt;&gt;"X",ASISTENCIA!#REF!&lt;&gt;"L",ASISTENCIA!#REF!&lt;&gt;"J",ASISTENCIA!#REF!&lt;&gt;"F"),SUMIF($F$13:$J$13,BQ$13,$F42:$J42),"")</f>
        <v>#REF!</v>
      </c>
      <c r="BR42" s="103" t="e">
        <f>IF(AND(LEN($D42)&gt;0,SUMIF($F$13:$J$13,BR$13,$F42:$J42)&gt;0,ASISTENCIA!#REF!&lt;&gt;"X",ASISTENCIA!#REF!&lt;&gt;"L",ASISTENCIA!#REF!&lt;&gt;"J",ASISTENCIA!#REF!&lt;&gt;"F"),SUMIF($F$13:$J$13,BR$13,$F42:$J42),"")</f>
        <v>#REF!</v>
      </c>
      <c r="BS42" s="103" t="e">
        <f>IF(AND(LEN($D42)&gt;0,SUMIF($F$13:$J$13,BS$13,$F42:$J42)&gt;0,ASISTENCIA!#REF!&lt;&gt;"X",ASISTENCIA!#REF!&lt;&gt;"L",ASISTENCIA!#REF!&lt;&gt;"J",ASISTENCIA!#REF!&lt;&gt;"F"),SUMIF($F$13:$J$13,BS$13,$F42:$J42),"")</f>
        <v>#REF!</v>
      </c>
      <c r="BT42" s="103" t="e">
        <f>IF(AND(LEN($D42)&gt;0,SUMIF($F$13:$J$13,BT$13,$F42:$J42)&gt;0,ASISTENCIA!#REF!&lt;&gt;"X",ASISTENCIA!#REF!&lt;&gt;"L",ASISTENCIA!#REF!&lt;&gt;"J",ASISTENCIA!#REF!&lt;&gt;"F"),SUMIF($F$13:$J$13,BT$13,$F42:$J42),"")</f>
        <v>#REF!</v>
      </c>
      <c r="BU42" s="103" t="e">
        <f>IF(AND(LEN($D42)&gt;0,SUMIF($F$13:$J$13,BU$13,$F42:$J42)&gt;0,ASISTENCIA!#REF!&lt;&gt;"X",ASISTENCIA!#REF!&lt;&gt;"L",ASISTENCIA!#REF!&lt;&gt;"J",ASISTENCIA!#REF!&lt;&gt;"F"),SUMIF($F$13:$J$13,BU$13,$F42:$J42),"")</f>
        <v>#REF!</v>
      </c>
      <c r="BV42" s="103" t="e">
        <f>IF(AND(LEN($D42)&gt;0,SUMIF($F$13:$J$13,BV$13,$F42:$J42)&gt;0,ASISTENCIA!#REF!&lt;&gt;"X",ASISTENCIA!#REF!&lt;&gt;"L",ASISTENCIA!#REF!&lt;&gt;"J",ASISTENCIA!#REF!&lt;&gt;"F"),SUMIF($F$13:$J$13,BV$13,$F42:$J42),"")</f>
        <v>#REF!</v>
      </c>
      <c r="BW42" s="103" t="e">
        <f>IF(AND(LEN($D42)&gt;0,SUMIF($F$13:$J$13,BW$13,$F42:$J42)&gt;0,ASISTENCIA!#REF!&lt;&gt;"X",ASISTENCIA!#REF!&lt;&gt;"L",ASISTENCIA!#REF!&lt;&gt;"J",ASISTENCIA!#REF!&lt;&gt;"F"),SUMIF($F$13:$J$13,BW$13,$F42:$J42),"")</f>
        <v>#REF!</v>
      </c>
      <c r="BX42" s="103" t="e">
        <f>IF(AND(LEN($D42)&gt;0,SUMIF($F$13:$J$13,BX$13,$F42:$J42)&gt;0,ASISTENCIA!#REF!&lt;&gt;"X",ASISTENCIA!#REF!&lt;&gt;"L",ASISTENCIA!#REF!&lt;&gt;"J",ASISTENCIA!#REF!&lt;&gt;"F"),SUMIF($F$13:$J$13,BX$13,$F42:$J42),"")</f>
        <v>#REF!</v>
      </c>
      <c r="BY42" s="103" t="e">
        <f>IF(AND(LEN($D42)&gt;0,SUMIF($F$13:$J$13,BY$13,$F42:$J42)&gt;0,ASISTENCIA!#REF!&lt;&gt;"X",ASISTENCIA!#REF!&lt;&gt;"L",ASISTENCIA!#REF!&lt;&gt;"J",ASISTENCIA!#REF!&lt;&gt;"F"),SUMIF($F$13:$J$13,BY$13,$F42:$J42),"")</f>
        <v>#REF!</v>
      </c>
      <c r="BZ42" s="103" t="e">
        <f>IF(AND(LEN($D42)&gt;0,SUMIF($F$13:$J$13,BZ$13,$F42:$J42)&gt;0,ASISTENCIA!#REF!&lt;&gt;"X",ASISTENCIA!#REF!&lt;&gt;"L",ASISTENCIA!#REF!&lt;&gt;"J",ASISTENCIA!#REF!&lt;&gt;"F"),SUMIF($F$13:$J$13,BZ$13,$F42:$J42),"")</f>
        <v>#REF!</v>
      </c>
      <c r="CA42" s="103" t="e">
        <f>IF(AND(LEN($D42)&gt;0,SUMIF($F$13:$J$13,CA$13,$F42:$J42)&gt;0,ASISTENCIA!#REF!&lt;&gt;"X",ASISTENCIA!#REF!&lt;&gt;"L",ASISTENCIA!#REF!&lt;&gt;"J",ASISTENCIA!#REF!&lt;&gt;"F"),SUMIF($F$13:$J$13,CA$13,$F42:$J42),"")</f>
        <v>#REF!</v>
      </c>
      <c r="CB42" s="103" t="e">
        <f>IF(AND(LEN($D42)&gt;0,SUMIF($F$13:$J$13,CB$13,$F42:$J42)&gt;0,ASISTENCIA!#REF!&lt;&gt;"X",ASISTENCIA!#REF!&lt;&gt;"L",ASISTENCIA!#REF!&lt;&gt;"J",ASISTENCIA!#REF!&lt;&gt;"F"),SUMIF($F$13:$J$13,CB$13,$F42:$J42),"")</f>
        <v>#REF!</v>
      </c>
      <c r="CC42" s="108" t="e">
        <f t="shared" si="4"/>
        <v>#REF!</v>
      </c>
    </row>
    <row r="43" spans="1:81" ht="15" x14ac:dyDescent="0.2">
      <c r="A43" s="18" t="e">
        <f t="shared" si="5"/>
        <v>#REF!</v>
      </c>
      <c r="B43" s="14" t="e">
        <f>IF(LEN(C43)&gt;0,VLOOKUP($O$4,DATA!$A$1:$S$1,2,FALSE),"")</f>
        <v>#REF!</v>
      </c>
      <c r="C43" s="15" t="e">
        <f t="shared" si="2"/>
        <v>#REF!</v>
      </c>
      <c r="D43" s="21" t="e">
        <f>IF(LEN(ASISTENCIA!#REF!)&gt;0,ASISTENCIA!#REF!,"")</f>
        <v>#REF!</v>
      </c>
      <c r="E43" s="110" t="e">
        <f>IF(LEN(D43)&gt;0,ASISTENCIA!#REF!,"")</f>
        <v>#REF!</v>
      </c>
      <c r="F43" s="19"/>
      <c r="G43" s="19"/>
      <c r="H43" s="19"/>
      <c r="I43" s="19"/>
      <c r="J43" s="19"/>
      <c r="K43" s="103" t="str">
        <f t="shared" si="0"/>
        <v/>
      </c>
      <c r="L43" s="6"/>
      <c r="M43" s="5"/>
      <c r="N43" s="103" t="e">
        <f t="shared" si="6"/>
        <v>#REF!</v>
      </c>
      <c r="O43" s="28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28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28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28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28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28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28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28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28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28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28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28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28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28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28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28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28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28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28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28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28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28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28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28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28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28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28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28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28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28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28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08" t="e">
        <f t="shared" si="3"/>
        <v>#REF!</v>
      </c>
      <c r="AX43" s="103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03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03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03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03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03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03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03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03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03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03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03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03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03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03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03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03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03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03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03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03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03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03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03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03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03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03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03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03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03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03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08" t="e">
        <f t="shared" si="4"/>
        <v>#REF!</v>
      </c>
    </row>
    <row r="44" spans="1:81" ht="7.5" customHeight="1" thickBot="1" x14ac:dyDescent="0.25">
      <c r="A44" s="31"/>
      <c r="B44" s="31"/>
      <c r="C44" s="31"/>
      <c r="D44" s="8"/>
      <c r="E44" s="4"/>
      <c r="F44" s="3"/>
      <c r="G44" s="3"/>
      <c r="H44" s="3"/>
      <c r="I44" s="3"/>
      <c r="J44" s="3"/>
      <c r="K44" s="32"/>
      <c r="L44" s="3"/>
      <c r="M44" s="3"/>
      <c r="N44" s="10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105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105"/>
    </row>
    <row r="45" spans="1:81" ht="15.75" thickBot="1" x14ac:dyDescent="0.25">
      <c r="A45" s="32" t="s">
        <v>27</v>
      </c>
      <c r="B45" s="32"/>
      <c r="C45" s="37"/>
      <c r="D45" s="3"/>
      <c r="E45" s="4"/>
      <c r="F45" s="3"/>
      <c r="G45" s="3"/>
      <c r="H45" s="3"/>
      <c r="I45" s="3"/>
      <c r="J45" s="3"/>
      <c r="K45" s="32"/>
      <c r="L45" s="3"/>
      <c r="M45" s="3"/>
      <c r="N45" s="16" t="e">
        <f>SUM(N14:N43)</f>
        <v>#REF!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16" t="e">
        <f>SUM(AT14:AT43)</f>
        <v>#REF!</v>
      </c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16" t="e">
        <f>SUM(CC14:CC43)</f>
        <v>#REF!</v>
      </c>
    </row>
    <row r="46" spans="1:81" ht="14.25" customHeight="1" x14ac:dyDescent="0.2">
      <c r="A46" s="38" t="s">
        <v>14</v>
      </c>
      <c r="B46" s="38"/>
      <c r="C46" s="31"/>
      <c r="D46" s="9"/>
      <c r="E46" s="4"/>
      <c r="F46" s="3"/>
      <c r="G46" s="3"/>
      <c r="H46" s="3"/>
      <c r="I46" s="3"/>
      <c r="J46" s="3"/>
      <c r="K46" s="32"/>
      <c r="L46" s="3"/>
      <c r="M46" s="3"/>
      <c r="N46" s="10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105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105"/>
    </row>
    <row r="47" spans="1:81" ht="14.25" customHeight="1" x14ac:dyDescent="0.2">
      <c r="A47" s="32" t="s">
        <v>28</v>
      </c>
      <c r="B47" s="32"/>
      <c r="C47" s="31"/>
      <c r="D47" s="3"/>
      <c r="E47" s="4"/>
      <c r="F47" s="3"/>
      <c r="G47" s="3"/>
      <c r="H47" s="3"/>
      <c r="I47" s="3"/>
      <c r="J47" s="3"/>
      <c r="K47" s="32"/>
      <c r="L47" s="3"/>
      <c r="M47" s="3"/>
      <c r="N47" s="32"/>
      <c r="O47" s="3"/>
      <c r="P47" s="3"/>
      <c r="Q47" s="3"/>
      <c r="R47" s="3"/>
      <c r="S47" s="3"/>
      <c r="T47" s="3"/>
      <c r="U47" s="3"/>
      <c r="V47" s="3"/>
      <c r="W47" s="3" t="s">
        <v>13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2"/>
      <c r="AX47" s="32"/>
      <c r="AY47" s="32"/>
      <c r="AZ47" s="32"/>
      <c r="BA47" s="32"/>
      <c r="BB47" s="32"/>
      <c r="BC47" s="32"/>
      <c r="BD47" s="32"/>
      <c r="BE47" s="32"/>
      <c r="BF47" s="32" t="s">
        <v>13</v>
      </c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</row>
    <row r="48" spans="1:81" ht="14.25" customHeight="1" x14ac:dyDescent="0.2">
      <c r="A48" s="32" t="s">
        <v>29</v>
      </c>
      <c r="B48" s="32"/>
      <c r="C48" s="39"/>
      <c r="D48" s="3"/>
      <c r="E48" s="4"/>
      <c r="F48" s="3"/>
      <c r="G48" s="3"/>
      <c r="H48" s="3"/>
      <c r="I48" s="3"/>
      <c r="J48" s="3"/>
      <c r="K48" s="32"/>
      <c r="L48" s="3"/>
      <c r="M48" s="3"/>
      <c r="N48" s="32"/>
      <c r="O48" s="3"/>
      <c r="P48" s="3"/>
      <c r="Q48" s="3"/>
      <c r="R48" s="3"/>
      <c r="S48" s="3"/>
      <c r="T48" s="3"/>
      <c r="U48" s="3"/>
      <c r="V48" s="3"/>
      <c r="W48" s="3" t="s">
        <v>15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2"/>
      <c r="AX48" s="32"/>
      <c r="AY48" s="32"/>
      <c r="AZ48" s="32"/>
      <c r="BA48" s="32"/>
      <c r="BB48" s="32"/>
      <c r="BC48" s="32"/>
      <c r="BD48" s="32"/>
      <c r="BE48" s="32"/>
      <c r="BF48" s="32" t="s">
        <v>15</v>
      </c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</row>
    <row r="49" spans="1:81" ht="14.25" customHeight="1" x14ac:dyDescent="0.2">
      <c r="A49" s="32" t="s">
        <v>30</v>
      </c>
      <c r="B49" s="32"/>
      <c r="C49" s="31"/>
      <c r="D49" s="3"/>
      <c r="E49" s="4"/>
      <c r="F49" s="3"/>
      <c r="G49" s="3"/>
      <c r="H49" s="3"/>
      <c r="I49" s="3"/>
      <c r="J49" s="3"/>
      <c r="K49" s="32"/>
      <c r="L49" s="3"/>
      <c r="M49" s="3"/>
      <c r="N49" s="32"/>
      <c r="O49" s="3"/>
      <c r="P49" s="3"/>
      <c r="Q49" s="3"/>
      <c r="R49" s="3"/>
      <c r="S49" s="3"/>
      <c r="T49" s="3"/>
      <c r="U49" s="3"/>
      <c r="V49" s="3"/>
      <c r="W49" s="3" t="s">
        <v>16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2"/>
      <c r="AX49" s="32"/>
      <c r="AY49" s="32"/>
      <c r="AZ49" s="32"/>
      <c r="BA49" s="32"/>
      <c r="BB49" s="32"/>
      <c r="BC49" s="32"/>
      <c r="BD49" s="32"/>
      <c r="BE49" s="32"/>
      <c r="BF49" s="32" t="s">
        <v>16</v>
      </c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</row>
    <row r="50" spans="1:81" ht="14.25" customHeight="1" x14ac:dyDescent="0.2">
      <c r="A50" s="32" t="s">
        <v>32</v>
      </c>
      <c r="B50" s="32"/>
      <c r="C50" s="31"/>
      <c r="D50" s="3"/>
      <c r="E50" s="4"/>
      <c r="F50" s="3"/>
      <c r="G50" s="3"/>
      <c r="H50" s="3"/>
      <c r="I50" s="3"/>
      <c r="J50" s="3"/>
      <c r="K50" s="32"/>
      <c r="L50" s="3"/>
      <c r="M50" s="3"/>
      <c r="N50" s="3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</row>
    <row r="51" spans="1:81" ht="14.25" customHeight="1" x14ac:dyDescent="0.2">
      <c r="A51" s="32" t="s">
        <v>31</v>
      </c>
      <c r="B51" s="32"/>
      <c r="C51" s="31"/>
      <c r="D51" s="3"/>
      <c r="E51" s="4"/>
      <c r="F51" s="3"/>
      <c r="G51" s="3"/>
      <c r="H51" s="3"/>
      <c r="I51" s="3"/>
      <c r="J51" s="3"/>
      <c r="K51" s="32"/>
      <c r="L51" s="3"/>
      <c r="M51" s="3"/>
      <c r="N51" s="3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</row>
    <row r="52" spans="1:81" ht="14.25" customHeight="1" x14ac:dyDescent="0.2">
      <c r="A52" s="32" t="s">
        <v>33</v>
      </c>
      <c r="B52" s="32"/>
      <c r="C52" s="31"/>
      <c r="D52" s="3"/>
      <c r="E52" s="4"/>
      <c r="F52" s="3"/>
      <c r="G52" s="3"/>
      <c r="H52" s="3"/>
      <c r="I52" s="3"/>
      <c r="J52" s="3"/>
      <c r="K52" s="32"/>
      <c r="L52" s="3"/>
      <c r="M52" s="3"/>
      <c r="N52" s="3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</row>
    <row r="53" spans="1:81" ht="14.25" customHeight="1" x14ac:dyDescent="0.2">
      <c r="A53" s="32" t="s">
        <v>34</v>
      </c>
      <c r="B53" s="32"/>
      <c r="C53" s="31"/>
      <c r="D53" s="3"/>
      <c r="E53" s="3"/>
      <c r="F53" s="3"/>
      <c r="G53" s="3"/>
      <c r="H53" s="3"/>
      <c r="I53" s="3"/>
      <c r="J53" s="3"/>
      <c r="K53" s="32"/>
      <c r="L53" s="104"/>
      <c r="M53" s="104"/>
      <c r="N53" s="106"/>
      <c r="O53" s="104"/>
      <c r="P53" s="104"/>
      <c r="Q53" s="104"/>
      <c r="R53" s="104"/>
      <c r="S53" s="104"/>
      <c r="T53" s="10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46"/>
      <c r="AI53" s="346"/>
      <c r="AJ53" s="346"/>
      <c r="AK53" s="346"/>
      <c r="AL53" s="346"/>
      <c r="AM53" s="346"/>
      <c r="AN53" s="346"/>
      <c r="AO53" s="346"/>
      <c r="AP53" s="346"/>
      <c r="AQ53" s="346"/>
      <c r="AR53" s="3"/>
      <c r="AS53" s="3"/>
      <c r="AT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43"/>
      <c r="BR53" s="343"/>
      <c r="BS53" s="343"/>
      <c r="BT53" s="343"/>
      <c r="BU53" s="343"/>
      <c r="BV53" s="343"/>
      <c r="BW53" s="343"/>
      <c r="BX53" s="343"/>
      <c r="BY53" s="343"/>
      <c r="BZ53" s="343"/>
      <c r="CA53" s="32"/>
      <c r="CB53" s="32"/>
      <c r="CC53" s="32"/>
    </row>
    <row r="54" spans="1:81" ht="14.25" customHeight="1" x14ac:dyDescent="0.2">
      <c r="A54" s="32"/>
      <c r="B54" s="32"/>
      <c r="C54" s="31"/>
      <c r="D54" s="3"/>
      <c r="E54" s="3"/>
      <c r="F54" s="3"/>
      <c r="G54" s="3"/>
      <c r="H54" s="3"/>
      <c r="I54" s="3"/>
      <c r="J54" s="3"/>
      <c r="K54" s="32"/>
      <c r="L54" s="3" t="s">
        <v>53</v>
      </c>
      <c r="M54" s="3"/>
      <c r="N54" s="3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47" t="s">
        <v>17</v>
      </c>
      <c r="AI54" s="347"/>
      <c r="AJ54" s="347"/>
      <c r="AK54" s="347"/>
      <c r="AL54" s="347"/>
      <c r="AM54" s="347"/>
      <c r="AN54" s="347"/>
      <c r="AO54" s="347"/>
      <c r="AP54" s="347"/>
      <c r="AQ54" s="347"/>
      <c r="AR54" s="3"/>
      <c r="AS54" s="3"/>
      <c r="AT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44" t="s">
        <v>17</v>
      </c>
      <c r="BR54" s="344"/>
      <c r="BS54" s="344"/>
      <c r="BT54" s="344"/>
      <c r="BU54" s="344"/>
      <c r="BV54" s="344"/>
      <c r="BW54" s="344"/>
      <c r="BX54" s="344"/>
      <c r="BY54" s="344"/>
      <c r="BZ54" s="344"/>
      <c r="CA54" s="32"/>
      <c r="CB54" s="32"/>
      <c r="CC54" s="32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09"/>
    <col min="3" max="3" width="9.85546875" style="109" customWidth="1"/>
    <col min="4" max="6" width="11.42578125" style="109"/>
    <col min="7" max="14" width="6.7109375" style="109" customWidth="1"/>
    <col min="15" max="15" width="23.85546875" style="109" customWidth="1"/>
    <col min="16" max="16" width="12.42578125" style="109" customWidth="1"/>
    <col min="17" max="17" width="14.7109375" style="109" customWidth="1"/>
    <col min="18" max="18" width="15" style="109" customWidth="1"/>
    <col min="19" max="19" width="15.42578125" style="109" customWidth="1"/>
    <col min="20" max="256" width="9.28515625" style="109" customWidth="1"/>
    <col min="257" max="258" width="14.7109375" style="109" customWidth="1"/>
    <col min="259" max="259" width="39" style="109" customWidth="1"/>
    <col min="260" max="260" width="31.7109375" style="109" customWidth="1"/>
    <col min="261" max="261" width="19.5703125" style="109" customWidth="1"/>
    <col min="262" max="262" width="24.28515625" style="109" customWidth="1"/>
    <col min="263" max="263" width="55.28515625" style="109" customWidth="1"/>
    <col min="264" max="264" width="26.42578125" style="109" customWidth="1"/>
    <col min="265" max="265" width="29.42578125" style="109" customWidth="1"/>
    <col min="266" max="266" width="6.5703125" style="109" customWidth="1"/>
    <col min="267" max="267" width="44.5703125" style="109" customWidth="1"/>
    <col min="268" max="268" width="37.7109375" style="109" customWidth="1"/>
    <col min="269" max="269" width="40.5703125" style="109" customWidth="1"/>
    <col min="270" max="270" width="8.7109375" style="109" customWidth="1"/>
    <col min="271" max="271" width="13.42578125" style="109" customWidth="1"/>
    <col min="272" max="272" width="12.42578125" style="109" customWidth="1"/>
    <col min="273" max="273" width="14.7109375" style="109" customWidth="1"/>
    <col min="274" max="274" width="15" style="109" customWidth="1"/>
    <col min="275" max="275" width="15.42578125" style="109" customWidth="1"/>
    <col min="276" max="512" width="9.28515625" style="109" customWidth="1"/>
    <col min="513" max="514" width="14.7109375" style="109" customWidth="1"/>
    <col min="515" max="515" width="39" style="109" customWidth="1"/>
    <col min="516" max="516" width="31.7109375" style="109" customWidth="1"/>
    <col min="517" max="517" width="19.5703125" style="109" customWidth="1"/>
    <col min="518" max="518" width="24.28515625" style="109" customWidth="1"/>
    <col min="519" max="519" width="55.28515625" style="109" customWidth="1"/>
    <col min="520" max="520" width="26.42578125" style="109" customWidth="1"/>
    <col min="521" max="521" width="29.42578125" style="109" customWidth="1"/>
    <col min="522" max="522" width="6.5703125" style="109" customWidth="1"/>
    <col min="523" max="523" width="44.5703125" style="109" customWidth="1"/>
    <col min="524" max="524" width="37.7109375" style="109" customWidth="1"/>
    <col min="525" max="525" width="40.5703125" style="109" customWidth="1"/>
    <col min="526" max="526" width="8.7109375" style="109" customWidth="1"/>
    <col min="527" max="527" width="13.42578125" style="109" customWidth="1"/>
    <col min="528" max="528" width="12.42578125" style="109" customWidth="1"/>
    <col min="529" max="529" width="14.7109375" style="109" customWidth="1"/>
    <col min="530" max="530" width="15" style="109" customWidth="1"/>
    <col min="531" max="531" width="15.42578125" style="109" customWidth="1"/>
    <col min="532" max="768" width="9.28515625" style="109" customWidth="1"/>
    <col min="769" max="770" width="14.7109375" style="109" customWidth="1"/>
    <col min="771" max="771" width="39" style="109" customWidth="1"/>
    <col min="772" max="772" width="31.7109375" style="109" customWidth="1"/>
    <col min="773" max="773" width="19.5703125" style="109" customWidth="1"/>
    <col min="774" max="774" width="24.28515625" style="109" customWidth="1"/>
    <col min="775" max="775" width="55.28515625" style="109" customWidth="1"/>
    <col min="776" max="776" width="26.42578125" style="109" customWidth="1"/>
    <col min="777" max="777" width="29.42578125" style="109" customWidth="1"/>
    <col min="778" max="778" width="6.5703125" style="109" customWidth="1"/>
    <col min="779" max="779" width="44.5703125" style="109" customWidth="1"/>
    <col min="780" max="780" width="37.7109375" style="109" customWidth="1"/>
    <col min="781" max="781" width="40.5703125" style="109" customWidth="1"/>
    <col min="782" max="782" width="8.7109375" style="109" customWidth="1"/>
    <col min="783" max="783" width="13.42578125" style="109" customWidth="1"/>
    <col min="784" max="784" width="12.42578125" style="109" customWidth="1"/>
    <col min="785" max="785" width="14.7109375" style="109" customWidth="1"/>
    <col min="786" max="786" width="15" style="109" customWidth="1"/>
    <col min="787" max="787" width="15.42578125" style="109" customWidth="1"/>
    <col min="788" max="1024" width="9.28515625" style="109" customWidth="1"/>
    <col min="1025" max="1026" width="14.7109375" style="109" customWidth="1"/>
    <col min="1027" max="1027" width="39" style="109" customWidth="1"/>
    <col min="1028" max="1028" width="31.7109375" style="109" customWidth="1"/>
    <col min="1029" max="1029" width="19.5703125" style="109" customWidth="1"/>
    <col min="1030" max="1030" width="24.28515625" style="109" customWidth="1"/>
    <col min="1031" max="1031" width="55.28515625" style="109" customWidth="1"/>
    <col min="1032" max="1032" width="26.42578125" style="109" customWidth="1"/>
    <col min="1033" max="1033" width="29.42578125" style="109" customWidth="1"/>
    <col min="1034" max="1034" width="6.5703125" style="109" customWidth="1"/>
    <col min="1035" max="1035" width="44.5703125" style="109" customWidth="1"/>
    <col min="1036" max="1036" width="37.7109375" style="109" customWidth="1"/>
    <col min="1037" max="1037" width="40.5703125" style="109" customWidth="1"/>
    <col min="1038" max="1038" width="8.7109375" style="109" customWidth="1"/>
    <col min="1039" max="1039" width="13.42578125" style="109" customWidth="1"/>
    <col min="1040" max="1040" width="12.42578125" style="109" customWidth="1"/>
    <col min="1041" max="1041" width="14.7109375" style="109" customWidth="1"/>
    <col min="1042" max="1042" width="15" style="109" customWidth="1"/>
    <col min="1043" max="1043" width="15.42578125" style="109" customWidth="1"/>
    <col min="1044" max="1280" width="9.28515625" style="109" customWidth="1"/>
    <col min="1281" max="1282" width="14.7109375" style="109" customWidth="1"/>
    <col min="1283" max="1283" width="39" style="109" customWidth="1"/>
    <col min="1284" max="1284" width="31.7109375" style="109" customWidth="1"/>
    <col min="1285" max="1285" width="19.5703125" style="109" customWidth="1"/>
    <col min="1286" max="1286" width="24.28515625" style="109" customWidth="1"/>
    <col min="1287" max="1287" width="55.28515625" style="109" customWidth="1"/>
    <col min="1288" max="1288" width="26.42578125" style="109" customWidth="1"/>
    <col min="1289" max="1289" width="29.42578125" style="109" customWidth="1"/>
    <col min="1290" max="1290" width="6.5703125" style="109" customWidth="1"/>
    <col min="1291" max="1291" width="44.5703125" style="109" customWidth="1"/>
    <col min="1292" max="1292" width="37.7109375" style="109" customWidth="1"/>
    <col min="1293" max="1293" width="40.5703125" style="109" customWidth="1"/>
    <col min="1294" max="1294" width="8.7109375" style="109" customWidth="1"/>
    <col min="1295" max="1295" width="13.42578125" style="109" customWidth="1"/>
    <col min="1296" max="1296" width="12.42578125" style="109" customWidth="1"/>
    <col min="1297" max="1297" width="14.7109375" style="109" customWidth="1"/>
    <col min="1298" max="1298" width="15" style="109" customWidth="1"/>
    <col min="1299" max="1299" width="15.42578125" style="109" customWidth="1"/>
    <col min="1300" max="1536" width="9.28515625" style="109" customWidth="1"/>
    <col min="1537" max="1538" width="14.7109375" style="109" customWidth="1"/>
    <col min="1539" max="1539" width="39" style="109" customWidth="1"/>
    <col min="1540" max="1540" width="31.7109375" style="109" customWidth="1"/>
    <col min="1541" max="1541" width="19.5703125" style="109" customWidth="1"/>
    <col min="1542" max="1542" width="24.28515625" style="109" customWidth="1"/>
    <col min="1543" max="1543" width="55.28515625" style="109" customWidth="1"/>
    <col min="1544" max="1544" width="26.42578125" style="109" customWidth="1"/>
    <col min="1545" max="1545" width="29.42578125" style="109" customWidth="1"/>
    <col min="1546" max="1546" width="6.5703125" style="109" customWidth="1"/>
    <col min="1547" max="1547" width="44.5703125" style="109" customWidth="1"/>
    <col min="1548" max="1548" width="37.7109375" style="109" customWidth="1"/>
    <col min="1549" max="1549" width="40.5703125" style="109" customWidth="1"/>
    <col min="1550" max="1550" width="8.7109375" style="109" customWidth="1"/>
    <col min="1551" max="1551" width="13.42578125" style="109" customWidth="1"/>
    <col min="1552" max="1552" width="12.42578125" style="109" customWidth="1"/>
    <col min="1553" max="1553" width="14.7109375" style="109" customWidth="1"/>
    <col min="1554" max="1554" width="15" style="109" customWidth="1"/>
    <col min="1555" max="1555" width="15.42578125" style="109" customWidth="1"/>
    <col min="1556" max="1792" width="9.28515625" style="109" customWidth="1"/>
    <col min="1793" max="1794" width="14.7109375" style="109" customWidth="1"/>
    <col min="1795" max="1795" width="39" style="109" customWidth="1"/>
    <col min="1796" max="1796" width="31.7109375" style="109" customWidth="1"/>
    <col min="1797" max="1797" width="19.5703125" style="109" customWidth="1"/>
    <col min="1798" max="1798" width="24.28515625" style="109" customWidth="1"/>
    <col min="1799" max="1799" width="55.28515625" style="109" customWidth="1"/>
    <col min="1800" max="1800" width="26.42578125" style="109" customWidth="1"/>
    <col min="1801" max="1801" width="29.42578125" style="109" customWidth="1"/>
    <col min="1802" max="1802" width="6.5703125" style="109" customWidth="1"/>
    <col min="1803" max="1803" width="44.5703125" style="109" customWidth="1"/>
    <col min="1804" max="1804" width="37.7109375" style="109" customWidth="1"/>
    <col min="1805" max="1805" width="40.5703125" style="109" customWidth="1"/>
    <col min="1806" max="1806" width="8.7109375" style="109" customWidth="1"/>
    <col min="1807" max="1807" width="13.42578125" style="109" customWidth="1"/>
    <col min="1808" max="1808" width="12.42578125" style="109" customWidth="1"/>
    <col min="1809" max="1809" width="14.7109375" style="109" customWidth="1"/>
    <col min="1810" max="1810" width="15" style="109" customWidth="1"/>
    <col min="1811" max="1811" width="15.42578125" style="109" customWidth="1"/>
    <col min="1812" max="2048" width="9.28515625" style="109" customWidth="1"/>
    <col min="2049" max="2050" width="14.7109375" style="109" customWidth="1"/>
    <col min="2051" max="2051" width="39" style="109" customWidth="1"/>
    <col min="2052" max="2052" width="31.7109375" style="109" customWidth="1"/>
    <col min="2053" max="2053" width="19.5703125" style="109" customWidth="1"/>
    <col min="2054" max="2054" width="24.28515625" style="109" customWidth="1"/>
    <col min="2055" max="2055" width="55.28515625" style="109" customWidth="1"/>
    <col min="2056" max="2056" width="26.42578125" style="109" customWidth="1"/>
    <col min="2057" max="2057" width="29.42578125" style="109" customWidth="1"/>
    <col min="2058" max="2058" width="6.5703125" style="109" customWidth="1"/>
    <col min="2059" max="2059" width="44.5703125" style="109" customWidth="1"/>
    <col min="2060" max="2060" width="37.7109375" style="109" customWidth="1"/>
    <col min="2061" max="2061" width="40.5703125" style="109" customWidth="1"/>
    <col min="2062" max="2062" width="8.7109375" style="109" customWidth="1"/>
    <col min="2063" max="2063" width="13.42578125" style="109" customWidth="1"/>
    <col min="2064" max="2064" width="12.42578125" style="109" customWidth="1"/>
    <col min="2065" max="2065" width="14.7109375" style="109" customWidth="1"/>
    <col min="2066" max="2066" width="15" style="109" customWidth="1"/>
    <col min="2067" max="2067" width="15.42578125" style="109" customWidth="1"/>
    <col min="2068" max="2304" width="9.28515625" style="109" customWidth="1"/>
    <col min="2305" max="2306" width="14.7109375" style="109" customWidth="1"/>
    <col min="2307" max="2307" width="39" style="109" customWidth="1"/>
    <col min="2308" max="2308" width="31.7109375" style="109" customWidth="1"/>
    <col min="2309" max="2309" width="19.5703125" style="109" customWidth="1"/>
    <col min="2310" max="2310" width="24.28515625" style="109" customWidth="1"/>
    <col min="2311" max="2311" width="55.28515625" style="109" customWidth="1"/>
    <col min="2312" max="2312" width="26.42578125" style="109" customWidth="1"/>
    <col min="2313" max="2313" width="29.42578125" style="109" customWidth="1"/>
    <col min="2314" max="2314" width="6.5703125" style="109" customWidth="1"/>
    <col min="2315" max="2315" width="44.5703125" style="109" customWidth="1"/>
    <col min="2316" max="2316" width="37.7109375" style="109" customWidth="1"/>
    <col min="2317" max="2317" width="40.5703125" style="109" customWidth="1"/>
    <col min="2318" max="2318" width="8.7109375" style="109" customWidth="1"/>
    <col min="2319" max="2319" width="13.42578125" style="109" customWidth="1"/>
    <col min="2320" max="2320" width="12.42578125" style="109" customWidth="1"/>
    <col min="2321" max="2321" width="14.7109375" style="109" customWidth="1"/>
    <col min="2322" max="2322" width="15" style="109" customWidth="1"/>
    <col min="2323" max="2323" width="15.42578125" style="109" customWidth="1"/>
    <col min="2324" max="2560" width="9.28515625" style="109" customWidth="1"/>
    <col min="2561" max="2562" width="14.7109375" style="109" customWidth="1"/>
    <col min="2563" max="2563" width="39" style="109" customWidth="1"/>
    <col min="2564" max="2564" width="31.7109375" style="109" customWidth="1"/>
    <col min="2565" max="2565" width="19.5703125" style="109" customWidth="1"/>
    <col min="2566" max="2566" width="24.28515625" style="109" customWidth="1"/>
    <col min="2567" max="2567" width="55.28515625" style="109" customWidth="1"/>
    <col min="2568" max="2568" width="26.42578125" style="109" customWidth="1"/>
    <col min="2569" max="2569" width="29.42578125" style="109" customWidth="1"/>
    <col min="2570" max="2570" width="6.5703125" style="109" customWidth="1"/>
    <col min="2571" max="2571" width="44.5703125" style="109" customWidth="1"/>
    <col min="2572" max="2572" width="37.7109375" style="109" customWidth="1"/>
    <col min="2573" max="2573" width="40.5703125" style="109" customWidth="1"/>
    <col min="2574" max="2574" width="8.7109375" style="109" customWidth="1"/>
    <col min="2575" max="2575" width="13.42578125" style="109" customWidth="1"/>
    <col min="2576" max="2576" width="12.42578125" style="109" customWidth="1"/>
    <col min="2577" max="2577" width="14.7109375" style="109" customWidth="1"/>
    <col min="2578" max="2578" width="15" style="109" customWidth="1"/>
    <col min="2579" max="2579" width="15.42578125" style="109" customWidth="1"/>
    <col min="2580" max="2816" width="9.28515625" style="109" customWidth="1"/>
    <col min="2817" max="2818" width="14.7109375" style="109" customWidth="1"/>
    <col min="2819" max="2819" width="39" style="109" customWidth="1"/>
    <col min="2820" max="2820" width="31.7109375" style="109" customWidth="1"/>
    <col min="2821" max="2821" width="19.5703125" style="109" customWidth="1"/>
    <col min="2822" max="2822" width="24.28515625" style="109" customWidth="1"/>
    <col min="2823" max="2823" width="55.28515625" style="109" customWidth="1"/>
    <col min="2824" max="2824" width="26.42578125" style="109" customWidth="1"/>
    <col min="2825" max="2825" width="29.42578125" style="109" customWidth="1"/>
    <col min="2826" max="2826" width="6.5703125" style="109" customWidth="1"/>
    <col min="2827" max="2827" width="44.5703125" style="109" customWidth="1"/>
    <col min="2828" max="2828" width="37.7109375" style="109" customWidth="1"/>
    <col min="2829" max="2829" width="40.5703125" style="109" customWidth="1"/>
    <col min="2830" max="2830" width="8.7109375" style="109" customWidth="1"/>
    <col min="2831" max="2831" width="13.42578125" style="109" customWidth="1"/>
    <col min="2832" max="2832" width="12.42578125" style="109" customWidth="1"/>
    <col min="2833" max="2833" width="14.7109375" style="109" customWidth="1"/>
    <col min="2834" max="2834" width="15" style="109" customWidth="1"/>
    <col min="2835" max="2835" width="15.42578125" style="109" customWidth="1"/>
    <col min="2836" max="3072" width="9.28515625" style="109" customWidth="1"/>
    <col min="3073" max="3074" width="14.7109375" style="109" customWidth="1"/>
    <col min="3075" max="3075" width="39" style="109" customWidth="1"/>
    <col min="3076" max="3076" width="31.7109375" style="109" customWidth="1"/>
    <col min="3077" max="3077" width="19.5703125" style="109" customWidth="1"/>
    <col min="3078" max="3078" width="24.28515625" style="109" customWidth="1"/>
    <col min="3079" max="3079" width="55.28515625" style="109" customWidth="1"/>
    <col min="3080" max="3080" width="26.42578125" style="109" customWidth="1"/>
    <col min="3081" max="3081" width="29.42578125" style="109" customWidth="1"/>
    <col min="3082" max="3082" width="6.5703125" style="109" customWidth="1"/>
    <col min="3083" max="3083" width="44.5703125" style="109" customWidth="1"/>
    <col min="3084" max="3084" width="37.7109375" style="109" customWidth="1"/>
    <col min="3085" max="3085" width="40.5703125" style="109" customWidth="1"/>
    <col min="3086" max="3086" width="8.7109375" style="109" customWidth="1"/>
    <col min="3087" max="3087" width="13.42578125" style="109" customWidth="1"/>
    <col min="3088" max="3088" width="12.42578125" style="109" customWidth="1"/>
    <col min="3089" max="3089" width="14.7109375" style="109" customWidth="1"/>
    <col min="3090" max="3090" width="15" style="109" customWidth="1"/>
    <col min="3091" max="3091" width="15.42578125" style="109" customWidth="1"/>
    <col min="3092" max="3328" width="9.28515625" style="109" customWidth="1"/>
    <col min="3329" max="3330" width="14.7109375" style="109" customWidth="1"/>
    <col min="3331" max="3331" width="39" style="109" customWidth="1"/>
    <col min="3332" max="3332" width="31.7109375" style="109" customWidth="1"/>
    <col min="3333" max="3333" width="19.5703125" style="109" customWidth="1"/>
    <col min="3334" max="3334" width="24.28515625" style="109" customWidth="1"/>
    <col min="3335" max="3335" width="55.28515625" style="109" customWidth="1"/>
    <col min="3336" max="3336" width="26.42578125" style="109" customWidth="1"/>
    <col min="3337" max="3337" width="29.42578125" style="109" customWidth="1"/>
    <col min="3338" max="3338" width="6.5703125" style="109" customWidth="1"/>
    <col min="3339" max="3339" width="44.5703125" style="109" customWidth="1"/>
    <col min="3340" max="3340" width="37.7109375" style="109" customWidth="1"/>
    <col min="3341" max="3341" width="40.5703125" style="109" customWidth="1"/>
    <col min="3342" max="3342" width="8.7109375" style="109" customWidth="1"/>
    <col min="3343" max="3343" width="13.42578125" style="109" customWidth="1"/>
    <col min="3344" max="3344" width="12.42578125" style="109" customWidth="1"/>
    <col min="3345" max="3345" width="14.7109375" style="109" customWidth="1"/>
    <col min="3346" max="3346" width="15" style="109" customWidth="1"/>
    <col min="3347" max="3347" width="15.42578125" style="109" customWidth="1"/>
    <col min="3348" max="3584" width="9.28515625" style="109" customWidth="1"/>
    <col min="3585" max="3586" width="14.7109375" style="109" customWidth="1"/>
    <col min="3587" max="3587" width="39" style="109" customWidth="1"/>
    <col min="3588" max="3588" width="31.7109375" style="109" customWidth="1"/>
    <col min="3589" max="3589" width="19.5703125" style="109" customWidth="1"/>
    <col min="3590" max="3590" width="24.28515625" style="109" customWidth="1"/>
    <col min="3591" max="3591" width="55.28515625" style="109" customWidth="1"/>
    <col min="3592" max="3592" width="26.42578125" style="109" customWidth="1"/>
    <col min="3593" max="3593" width="29.42578125" style="109" customWidth="1"/>
    <col min="3594" max="3594" width="6.5703125" style="109" customWidth="1"/>
    <col min="3595" max="3595" width="44.5703125" style="109" customWidth="1"/>
    <col min="3596" max="3596" width="37.7109375" style="109" customWidth="1"/>
    <col min="3597" max="3597" width="40.5703125" style="109" customWidth="1"/>
    <col min="3598" max="3598" width="8.7109375" style="109" customWidth="1"/>
    <col min="3599" max="3599" width="13.42578125" style="109" customWidth="1"/>
    <col min="3600" max="3600" width="12.42578125" style="109" customWidth="1"/>
    <col min="3601" max="3601" width="14.7109375" style="109" customWidth="1"/>
    <col min="3602" max="3602" width="15" style="109" customWidth="1"/>
    <col min="3603" max="3603" width="15.42578125" style="109" customWidth="1"/>
    <col min="3604" max="3840" width="9.28515625" style="109" customWidth="1"/>
    <col min="3841" max="3842" width="14.7109375" style="109" customWidth="1"/>
    <col min="3843" max="3843" width="39" style="109" customWidth="1"/>
    <col min="3844" max="3844" width="31.7109375" style="109" customWidth="1"/>
    <col min="3845" max="3845" width="19.5703125" style="109" customWidth="1"/>
    <col min="3846" max="3846" width="24.28515625" style="109" customWidth="1"/>
    <col min="3847" max="3847" width="55.28515625" style="109" customWidth="1"/>
    <col min="3848" max="3848" width="26.42578125" style="109" customWidth="1"/>
    <col min="3849" max="3849" width="29.42578125" style="109" customWidth="1"/>
    <col min="3850" max="3850" width="6.5703125" style="109" customWidth="1"/>
    <col min="3851" max="3851" width="44.5703125" style="109" customWidth="1"/>
    <col min="3852" max="3852" width="37.7109375" style="109" customWidth="1"/>
    <col min="3853" max="3853" width="40.5703125" style="109" customWidth="1"/>
    <col min="3854" max="3854" width="8.7109375" style="109" customWidth="1"/>
    <col min="3855" max="3855" width="13.42578125" style="109" customWidth="1"/>
    <col min="3856" max="3856" width="12.42578125" style="109" customWidth="1"/>
    <col min="3857" max="3857" width="14.7109375" style="109" customWidth="1"/>
    <col min="3858" max="3858" width="15" style="109" customWidth="1"/>
    <col min="3859" max="3859" width="15.42578125" style="109" customWidth="1"/>
    <col min="3860" max="4096" width="9.28515625" style="109" customWidth="1"/>
    <col min="4097" max="4098" width="14.7109375" style="109" customWidth="1"/>
    <col min="4099" max="4099" width="39" style="109" customWidth="1"/>
    <col min="4100" max="4100" width="31.7109375" style="109" customWidth="1"/>
    <col min="4101" max="4101" width="19.5703125" style="109" customWidth="1"/>
    <col min="4102" max="4102" width="24.28515625" style="109" customWidth="1"/>
    <col min="4103" max="4103" width="55.28515625" style="109" customWidth="1"/>
    <col min="4104" max="4104" width="26.42578125" style="109" customWidth="1"/>
    <col min="4105" max="4105" width="29.42578125" style="109" customWidth="1"/>
    <col min="4106" max="4106" width="6.5703125" style="109" customWidth="1"/>
    <col min="4107" max="4107" width="44.5703125" style="109" customWidth="1"/>
    <col min="4108" max="4108" width="37.7109375" style="109" customWidth="1"/>
    <col min="4109" max="4109" width="40.5703125" style="109" customWidth="1"/>
    <col min="4110" max="4110" width="8.7109375" style="109" customWidth="1"/>
    <col min="4111" max="4111" width="13.42578125" style="109" customWidth="1"/>
    <col min="4112" max="4112" width="12.42578125" style="109" customWidth="1"/>
    <col min="4113" max="4113" width="14.7109375" style="109" customWidth="1"/>
    <col min="4114" max="4114" width="15" style="109" customWidth="1"/>
    <col min="4115" max="4115" width="15.42578125" style="109" customWidth="1"/>
    <col min="4116" max="4352" width="9.28515625" style="109" customWidth="1"/>
    <col min="4353" max="4354" width="14.7109375" style="109" customWidth="1"/>
    <col min="4355" max="4355" width="39" style="109" customWidth="1"/>
    <col min="4356" max="4356" width="31.7109375" style="109" customWidth="1"/>
    <col min="4357" max="4357" width="19.5703125" style="109" customWidth="1"/>
    <col min="4358" max="4358" width="24.28515625" style="109" customWidth="1"/>
    <col min="4359" max="4359" width="55.28515625" style="109" customWidth="1"/>
    <col min="4360" max="4360" width="26.42578125" style="109" customWidth="1"/>
    <col min="4361" max="4361" width="29.42578125" style="109" customWidth="1"/>
    <col min="4362" max="4362" width="6.5703125" style="109" customWidth="1"/>
    <col min="4363" max="4363" width="44.5703125" style="109" customWidth="1"/>
    <col min="4364" max="4364" width="37.7109375" style="109" customWidth="1"/>
    <col min="4365" max="4365" width="40.5703125" style="109" customWidth="1"/>
    <col min="4366" max="4366" width="8.7109375" style="109" customWidth="1"/>
    <col min="4367" max="4367" width="13.42578125" style="109" customWidth="1"/>
    <col min="4368" max="4368" width="12.42578125" style="109" customWidth="1"/>
    <col min="4369" max="4369" width="14.7109375" style="109" customWidth="1"/>
    <col min="4370" max="4370" width="15" style="109" customWidth="1"/>
    <col min="4371" max="4371" width="15.42578125" style="109" customWidth="1"/>
    <col min="4372" max="4608" width="9.28515625" style="109" customWidth="1"/>
    <col min="4609" max="4610" width="14.7109375" style="109" customWidth="1"/>
    <col min="4611" max="4611" width="39" style="109" customWidth="1"/>
    <col min="4612" max="4612" width="31.7109375" style="109" customWidth="1"/>
    <col min="4613" max="4613" width="19.5703125" style="109" customWidth="1"/>
    <col min="4614" max="4614" width="24.28515625" style="109" customWidth="1"/>
    <col min="4615" max="4615" width="55.28515625" style="109" customWidth="1"/>
    <col min="4616" max="4616" width="26.42578125" style="109" customWidth="1"/>
    <col min="4617" max="4617" width="29.42578125" style="109" customWidth="1"/>
    <col min="4618" max="4618" width="6.5703125" style="109" customWidth="1"/>
    <col min="4619" max="4619" width="44.5703125" style="109" customWidth="1"/>
    <col min="4620" max="4620" width="37.7109375" style="109" customWidth="1"/>
    <col min="4621" max="4621" width="40.5703125" style="109" customWidth="1"/>
    <col min="4622" max="4622" width="8.7109375" style="109" customWidth="1"/>
    <col min="4623" max="4623" width="13.42578125" style="109" customWidth="1"/>
    <col min="4624" max="4624" width="12.42578125" style="109" customWidth="1"/>
    <col min="4625" max="4625" width="14.7109375" style="109" customWidth="1"/>
    <col min="4626" max="4626" width="15" style="109" customWidth="1"/>
    <col min="4627" max="4627" width="15.42578125" style="109" customWidth="1"/>
    <col min="4628" max="4864" width="9.28515625" style="109" customWidth="1"/>
    <col min="4865" max="4866" width="14.7109375" style="109" customWidth="1"/>
    <col min="4867" max="4867" width="39" style="109" customWidth="1"/>
    <col min="4868" max="4868" width="31.7109375" style="109" customWidth="1"/>
    <col min="4869" max="4869" width="19.5703125" style="109" customWidth="1"/>
    <col min="4870" max="4870" width="24.28515625" style="109" customWidth="1"/>
    <col min="4871" max="4871" width="55.28515625" style="109" customWidth="1"/>
    <col min="4872" max="4872" width="26.42578125" style="109" customWidth="1"/>
    <col min="4873" max="4873" width="29.42578125" style="109" customWidth="1"/>
    <col min="4874" max="4874" width="6.5703125" style="109" customWidth="1"/>
    <col min="4875" max="4875" width="44.5703125" style="109" customWidth="1"/>
    <col min="4876" max="4876" width="37.7109375" style="109" customWidth="1"/>
    <col min="4877" max="4877" width="40.5703125" style="109" customWidth="1"/>
    <col min="4878" max="4878" width="8.7109375" style="109" customWidth="1"/>
    <col min="4879" max="4879" width="13.42578125" style="109" customWidth="1"/>
    <col min="4880" max="4880" width="12.42578125" style="109" customWidth="1"/>
    <col min="4881" max="4881" width="14.7109375" style="109" customWidth="1"/>
    <col min="4882" max="4882" width="15" style="109" customWidth="1"/>
    <col min="4883" max="4883" width="15.42578125" style="109" customWidth="1"/>
    <col min="4884" max="5120" width="9.28515625" style="109" customWidth="1"/>
    <col min="5121" max="5122" width="14.7109375" style="109" customWidth="1"/>
    <col min="5123" max="5123" width="39" style="109" customWidth="1"/>
    <col min="5124" max="5124" width="31.7109375" style="109" customWidth="1"/>
    <col min="5125" max="5125" width="19.5703125" style="109" customWidth="1"/>
    <col min="5126" max="5126" width="24.28515625" style="109" customWidth="1"/>
    <col min="5127" max="5127" width="55.28515625" style="109" customWidth="1"/>
    <col min="5128" max="5128" width="26.42578125" style="109" customWidth="1"/>
    <col min="5129" max="5129" width="29.42578125" style="109" customWidth="1"/>
    <col min="5130" max="5130" width="6.5703125" style="109" customWidth="1"/>
    <col min="5131" max="5131" width="44.5703125" style="109" customWidth="1"/>
    <col min="5132" max="5132" width="37.7109375" style="109" customWidth="1"/>
    <col min="5133" max="5133" width="40.5703125" style="109" customWidth="1"/>
    <col min="5134" max="5134" width="8.7109375" style="109" customWidth="1"/>
    <col min="5135" max="5135" width="13.42578125" style="109" customWidth="1"/>
    <col min="5136" max="5136" width="12.42578125" style="109" customWidth="1"/>
    <col min="5137" max="5137" width="14.7109375" style="109" customWidth="1"/>
    <col min="5138" max="5138" width="15" style="109" customWidth="1"/>
    <col min="5139" max="5139" width="15.42578125" style="109" customWidth="1"/>
    <col min="5140" max="5376" width="9.28515625" style="109" customWidth="1"/>
    <col min="5377" max="5378" width="14.7109375" style="109" customWidth="1"/>
    <col min="5379" max="5379" width="39" style="109" customWidth="1"/>
    <col min="5380" max="5380" width="31.7109375" style="109" customWidth="1"/>
    <col min="5381" max="5381" width="19.5703125" style="109" customWidth="1"/>
    <col min="5382" max="5382" width="24.28515625" style="109" customWidth="1"/>
    <col min="5383" max="5383" width="55.28515625" style="109" customWidth="1"/>
    <col min="5384" max="5384" width="26.42578125" style="109" customWidth="1"/>
    <col min="5385" max="5385" width="29.42578125" style="109" customWidth="1"/>
    <col min="5386" max="5386" width="6.5703125" style="109" customWidth="1"/>
    <col min="5387" max="5387" width="44.5703125" style="109" customWidth="1"/>
    <col min="5388" max="5388" width="37.7109375" style="109" customWidth="1"/>
    <col min="5389" max="5389" width="40.5703125" style="109" customWidth="1"/>
    <col min="5390" max="5390" width="8.7109375" style="109" customWidth="1"/>
    <col min="5391" max="5391" width="13.42578125" style="109" customWidth="1"/>
    <col min="5392" max="5392" width="12.42578125" style="109" customWidth="1"/>
    <col min="5393" max="5393" width="14.7109375" style="109" customWidth="1"/>
    <col min="5394" max="5394" width="15" style="109" customWidth="1"/>
    <col min="5395" max="5395" width="15.42578125" style="109" customWidth="1"/>
    <col min="5396" max="5632" width="9.28515625" style="109" customWidth="1"/>
    <col min="5633" max="5634" width="14.7109375" style="109" customWidth="1"/>
    <col min="5635" max="5635" width="39" style="109" customWidth="1"/>
    <col min="5636" max="5636" width="31.7109375" style="109" customWidth="1"/>
    <col min="5637" max="5637" width="19.5703125" style="109" customWidth="1"/>
    <col min="5638" max="5638" width="24.28515625" style="109" customWidth="1"/>
    <col min="5639" max="5639" width="55.28515625" style="109" customWidth="1"/>
    <col min="5640" max="5640" width="26.42578125" style="109" customWidth="1"/>
    <col min="5641" max="5641" width="29.42578125" style="109" customWidth="1"/>
    <col min="5642" max="5642" width="6.5703125" style="109" customWidth="1"/>
    <col min="5643" max="5643" width="44.5703125" style="109" customWidth="1"/>
    <col min="5644" max="5644" width="37.7109375" style="109" customWidth="1"/>
    <col min="5645" max="5645" width="40.5703125" style="109" customWidth="1"/>
    <col min="5646" max="5646" width="8.7109375" style="109" customWidth="1"/>
    <col min="5647" max="5647" width="13.42578125" style="109" customWidth="1"/>
    <col min="5648" max="5648" width="12.42578125" style="109" customWidth="1"/>
    <col min="5649" max="5649" width="14.7109375" style="109" customWidth="1"/>
    <col min="5650" max="5650" width="15" style="109" customWidth="1"/>
    <col min="5651" max="5651" width="15.42578125" style="109" customWidth="1"/>
    <col min="5652" max="5888" width="9.28515625" style="109" customWidth="1"/>
    <col min="5889" max="5890" width="14.7109375" style="109" customWidth="1"/>
    <col min="5891" max="5891" width="39" style="109" customWidth="1"/>
    <col min="5892" max="5892" width="31.7109375" style="109" customWidth="1"/>
    <col min="5893" max="5893" width="19.5703125" style="109" customWidth="1"/>
    <col min="5894" max="5894" width="24.28515625" style="109" customWidth="1"/>
    <col min="5895" max="5895" width="55.28515625" style="109" customWidth="1"/>
    <col min="5896" max="5896" width="26.42578125" style="109" customWidth="1"/>
    <col min="5897" max="5897" width="29.42578125" style="109" customWidth="1"/>
    <col min="5898" max="5898" width="6.5703125" style="109" customWidth="1"/>
    <col min="5899" max="5899" width="44.5703125" style="109" customWidth="1"/>
    <col min="5900" max="5900" width="37.7109375" style="109" customWidth="1"/>
    <col min="5901" max="5901" width="40.5703125" style="109" customWidth="1"/>
    <col min="5902" max="5902" width="8.7109375" style="109" customWidth="1"/>
    <col min="5903" max="5903" width="13.42578125" style="109" customWidth="1"/>
    <col min="5904" max="5904" width="12.42578125" style="109" customWidth="1"/>
    <col min="5905" max="5905" width="14.7109375" style="109" customWidth="1"/>
    <col min="5906" max="5906" width="15" style="109" customWidth="1"/>
    <col min="5907" max="5907" width="15.42578125" style="109" customWidth="1"/>
    <col min="5908" max="6144" width="9.28515625" style="109" customWidth="1"/>
    <col min="6145" max="6146" width="14.7109375" style="109" customWidth="1"/>
    <col min="6147" max="6147" width="39" style="109" customWidth="1"/>
    <col min="6148" max="6148" width="31.7109375" style="109" customWidth="1"/>
    <col min="6149" max="6149" width="19.5703125" style="109" customWidth="1"/>
    <col min="6150" max="6150" width="24.28515625" style="109" customWidth="1"/>
    <col min="6151" max="6151" width="55.28515625" style="109" customWidth="1"/>
    <col min="6152" max="6152" width="26.42578125" style="109" customWidth="1"/>
    <col min="6153" max="6153" width="29.42578125" style="109" customWidth="1"/>
    <col min="6154" max="6154" width="6.5703125" style="109" customWidth="1"/>
    <col min="6155" max="6155" width="44.5703125" style="109" customWidth="1"/>
    <col min="6156" max="6156" width="37.7109375" style="109" customWidth="1"/>
    <col min="6157" max="6157" width="40.5703125" style="109" customWidth="1"/>
    <col min="6158" max="6158" width="8.7109375" style="109" customWidth="1"/>
    <col min="6159" max="6159" width="13.42578125" style="109" customWidth="1"/>
    <col min="6160" max="6160" width="12.42578125" style="109" customWidth="1"/>
    <col min="6161" max="6161" width="14.7109375" style="109" customWidth="1"/>
    <col min="6162" max="6162" width="15" style="109" customWidth="1"/>
    <col min="6163" max="6163" width="15.42578125" style="109" customWidth="1"/>
    <col min="6164" max="6400" width="9.28515625" style="109" customWidth="1"/>
    <col min="6401" max="6402" width="14.7109375" style="109" customWidth="1"/>
    <col min="6403" max="6403" width="39" style="109" customWidth="1"/>
    <col min="6404" max="6404" width="31.7109375" style="109" customWidth="1"/>
    <col min="6405" max="6405" width="19.5703125" style="109" customWidth="1"/>
    <col min="6406" max="6406" width="24.28515625" style="109" customWidth="1"/>
    <col min="6407" max="6407" width="55.28515625" style="109" customWidth="1"/>
    <col min="6408" max="6408" width="26.42578125" style="109" customWidth="1"/>
    <col min="6409" max="6409" width="29.42578125" style="109" customWidth="1"/>
    <col min="6410" max="6410" width="6.5703125" style="109" customWidth="1"/>
    <col min="6411" max="6411" width="44.5703125" style="109" customWidth="1"/>
    <col min="6412" max="6412" width="37.7109375" style="109" customWidth="1"/>
    <col min="6413" max="6413" width="40.5703125" style="109" customWidth="1"/>
    <col min="6414" max="6414" width="8.7109375" style="109" customWidth="1"/>
    <col min="6415" max="6415" width="13.42578125" style="109" customWidth="1"/>
    <col min="6416" max="6416" width="12.42578125" style="109" customWidth="1"/>
    <col min="6417" max="6417" width="14.7109375" style="109" customWidth="1"/>
    <col min="6418" max="6418" width="15" style="109" customWidth="1"/>
    <col min="6419" max="6419" width="15.42578125" style="109" customWidth="1"/>
    <col min="6420" max="6656" width="9.28515625" style="109" customWidth="1"/>
    <col min="6657" max="6658" width="14.7109375" style="109" customWidth="1"/>
    <col min="6659" max="6659" width="39" style="109" customWidth="1"/>
    <col min="6660" max="6660" width="31.7109375" style="109" customWidth="1"/>
    <col min="6661" max="6661" width="19.5703125" style="109" customWidth="1"/>
    <col min="6662" max="6662" width="24.28515625" style="109" customWidth="1"/>
    <col min="6663" max="6663" width="55.28515625" style="109" customWidth="1"/>
    <col min="6664" max="6664" width="26.42578125" style="109" customWidth="1"/>
    <col min="6665" max="6665" width="29.42578125" style="109" customWidth="1"/>
    <col min="6666" max="6666" width="6.5703125" style="109" customWidth="1"/>
    <col min="6667" max="6667" width="44.5703125" style="109" customWidth="1"/>
    <col min="6668" max="6668" width="37.7109375" style="109" customWidth="1"/>
    <col min="6669" max="6669" width="40.5703125" style="109" customWidth="1"/>
    <col min="6670" max="6670" width="8.7109375" style="109" customWidth="1"/>
    <col min="6671" max="6671" width="13.42578125" style="109" customWidth="1"/>
    <col min="6672" max="6672" width="12.42578125" style="109" customWidth="1"/>
    <col min="6673" max="6673" width="14.7109375" style="109" customWidth="1"/>
    <col min="6674" max="6674" width="15" style="109" customWidth="1"/>
    <col min="6675" max="6675" width="15.42578125" style="109" customWidth="1"/>
    <col min="6676" max="6912" width="9.28515625" style="109" customWidth="1"/>
    <col min="6913" max="6914" width="14.7109375" style="109" customWidth="1"/>
    <col min="6915" max="6915" width="39" style="109" customWidth="1"/>
    <col min="6916" max="6916" width="31.7109375" style="109" customWidth="1"/>
    <col min="6917" max="6917" width="19.5703125" style="109" customWidth="1"/>
    <col min="6918" max="6918" width="24.28515625" style="109" customWidth="1"/>
    <col min="6919" max="6919" width="55.28515625" style="109" customWidth="1"/>
    <col min="6920" max="6920" width="26.42578125" style="109" customWidth="1"/>
    <col min="6921" max="6921" width="29.42578125" style="109" customWidth="1"/>
    <col min="6922" max="6922" width="6.5703125" style="109" customWidth="1"/>
    <col min="6923" max="6923" width="44.5703125" style="109" customWidth="1"/>
    <col min="6924" max="6924" width="37.7109375" style="109" customWidth="1"/>
    <col min="6925" max="6925" width="40.5703125" style="109" customWidth="1"/>
    <col min="6926" max="6926" width="8.7109375" style="109" customWidth="1"/>
    <col min="6927" max="6927" width="13.42578125" style="109" customWidth="1"/>
    <col min="6928" max="6928" width="12.42578125" style="109" customWidth="1"/>
    <col min="6929" max="6929" width="14.7109375" style="109" customWidth="1"/>
    <col min="6930" max="6930" width="15" style="109" customWidth="1"/>
    <col min="6931" max="6931" width="15.42578125" style="109" customWidth="1"/>
    <col min="6932" max="7168" width="9.28515625" style="109" customWidth="1"/>
    <col min="7169" max="7170" width="14.7109375" style="109" customWidth="1"/>
    <col min="7171" max="7171" width="39" style="109" customWidth="1"/>
    <col min="7172" max="7172" width="31.7109375" style="109" customWidth="1"/>
    <col min="7173" max="7173" width="19.5703125" style="109" customWidth="1"/>
    <col min="7174" max="7174" width="24.28515625" style="109" customWidth="1"/>
    <col min="7175" max="7175" width="55.28515625" style="109" customWidth="1"/>
    <col min="7176" max="7176" width="26.42578125" style="109" customWidth="1"/>
    <col min="7177" max="7177" width="29.42578125" style="109" customWidth="1"/>
    <col min="7178" max="7178" width="6.5703125" style="109" customWidth="1"/>
    <col min="7179" max="7179" width="44.5703125" style="109" customWidth="1"/>
    <col min="7180" max="7180" width="37.7109375" style="109" customWidth="1"/>
    <col min="7181" max="7181" width="40.5703125" style="109" customWidth="1"/>
    <col min="7182" max="7182" width="8.7109375" style="109" customWidth="1"/>
    <col min="7183" max="7183" width="13.42578125" style="109" customWidth="1"/>
    <col min="7184" max="7184" width="12.42578125" style="109" customWidth="1"/>
    <col min="7185" max="7185" width="14.7109375" style="109" customWidth="1"/>
    <col min="7186" max="7186" width="15" style="109" customWidth="1"/>
    <col min="7187" max="7187" width="15.42578125" style="109" customWidth="1"/>
    <col min="7188" max="7424" width="9.28515625" style="109" customWidth="1"/>
    <col min="7425" max="7426" width="14.7109375" style="109" customWidth="1"/>
    <col min="7427" max="7427" width="39" style="109" customWidth="1"/>
    <col min="7428" max="7428" width="31.7109375" style="109" customWidth="1"/>
    <col min="7429" max="7429" width="19.5703125" style="109" customWidth="1"/>
    <col min="7430" max="7430" width="24.28515625" style="109" customWidth="1"/>
    <col min="7431" max="7431" width="55.28515625" style="109" customWidth="1"/>
    <col min="7432" max="7432" width="26.42578125" style="109" customWidth="1"/>
    <col min="7433" max="7433" width="29.42578125" style="109" customWidth="1"/>
    <col min="7434" max="7434" width="6.5703125" style="109" customWidth="1"/>
    <col min="7435" max="7435" width="44.5703125" style="109" customWidth="1"/>
    <col min="7436" max="7436" width="37.7109375" style="109" customWidth="1"/>
    <col min="7437" max="7437" width="40.5703125" style="109" customWidth="1"/>
    <col min="7438" max="7438" width="8.7109375" style="109" customWidth="1"/>
    <col min="7439" max="7439" width="13.42578125" style="109" customWidth="1"/>
    <col min="7440" max="7440" width="12.42578125" style="109" customWidth="1"/>
    <col min="7441" max="7441" width="14.7109375" style="109" customWidth="1"/>
    <col min="7442" max="7442" width="15" style="109" customWidth="1"/>
    <col min="7443" max="7443" width="15.42578125" style="109" customWidth="1"/>
    <col min="7444" max="7680" width="9.28515625" style="109" customWidth="1"/>
    <col min="7681" max="7682" width="14.7109375" style="109" customWidth="1"/>
    <col min="7683" max="7683" width="39" style="109" customWidth="1"/>
    <col min="7684" max="7684" width="31.7109375" style="109" customWidth="1"/>
    <col min="7685" max="7685" width="19.5703125" style="109" customWidth="1"/>
    <col min="7686" max="7686" width="24.28515625" style="109" customWidth="1"/>
    <col min="7687" max="7687" width="55.28515625" style="109" customWidth="1"/>
    <col min="7688" max="7688" width="26.42578125" style="109" customWidth="1"/>
    <col min="7689" max="7689" width="29.42578125" style="109" customWidth="1"/>
    <col min="7690" max="7690" width="6.5703125" style="109" customWidth="1"/>
    <col min="7691" max="7691" width="44.5703125" style="109" customWidth="1"/>
    <col min="7692" max="7692" width="37.7109375" style="109" customWidth="1"/>
    <col min="7693" max="7693" width="40.5703125" style="109" customWidth="1"/>
    <col min="7694" max="7694" width="8.7109375" style="109" customWidth="1"/>
    <col min="7695" max="7695" width="13.42578125" style="109" customWidth="1"/>
    <col min="7696" max="7696" width="12.42578125" style="109" customWidth="1"/>
    <col min="7697" max="7697" width="14.7109375" style="109" customWidth="1"/>
    <col min="7698" max="7698" width="15" style="109" customWidth="1"/>
    <col min="7699" max="7699" width="15.42578125" style="109" customWidth="1"/>
    <col min="7700" max="7936" width="9.28515625" style="109" customWidth="1"/>
    <col min="7937" max="7938" width="14.7109375" style="109" customWidth="1"/>
    <col min="7939" max="7939" width="39" style="109" customWidth="1"/>
    <col min="7940" max="7940" width="31.7109375" style="109" customWidth="1"/>
    <col min="7941" max="7941" width="19.5703125" style="109" customWidth="1"/>
    <col min="7942" max="7942" width="24.28515625" style="109" customWidth="1"/>
    <col min="7943" max="7943" width="55.28515625" style="109" customWidth="1"/>
    <col min="7944" max="7944" width="26.42578125" style="109" customWidth="1"/>
    <col min="7945" max="7945" width="29.42578125" style="109" customWidth="1"/>
    <col min="7946" max="7946" width="6.5703125" style="109" customWidth="1"/>
    <col min="7947" max="7947" width="44.5703125" style="109" customWidth="1"/>
    <col min="7948" max="7948" width="37.7109375" style="109" customWidth="1"/>
    <col min="7949" max="7949" width="40.5703125" style="109" customWidth="1"/>
    <col min="7950" max="7950" width="8.7109375" style="109" customWidth="1"/>
    <col min="7951" max="7951" width="13.42578125" style="109" customWidth="1"/>
    <col min="7952" max="7952" width="12.42578125" style="109" customWidth="1"/>
    <col min="7953" max="7953" width="14.7109375" style="109" customWidth="1"/>
    <col min="7954" max="7954" width="15" style="109" customWidth="1"/>
    <col min="7955" max="7955" width="15.42578125" style="109" customWidth="1"/>
    <col min="7956" max="8192" width="9.28515625" style="109" customWidth="1"/>
    <col min="8193" max="8194" width="14.7109375" style="109" customWidth="1"/>
    <col min="8195" max="8195" width="39" style="109" customWidth="1"/>
    <col min="8196" max="8196" width="31.7109375" style="109" customWidth="1"/>
    <col min="8197" max="8197" width="19.5703125" style="109" customWidth="1"/>
    <col min="8198" max="8198" width="24.28515625" style="109" customWidth="1"/>
    <col min="8199" max="8199" width="55.28515625" style="109" customWidth="1"/>
    <col min="8200" max="8200" width="26.42578125" style="109" customWidth="1"/>
    <col min="8201" max="8201" width="29.42578125" style="109" customWidth="1"/>
    <col min="8202" max="8202" width="6.5703125" style="109" customWidth="1"/>
    <col min="8203" max="8203" width="44.5703125" style="109" customWidth="1"/>
    <col min="8204" max="8204" width="37.7109375" style="109" customWidth="1"/>
    <col min="8205" max="8205" width="40.5703125" style="109" customWidth="1"/>
    <col min="8206" max="8206" width="8.7109375" style="109" customWidth="1"/>
    <col min="8207" max="8207" width="13.42578125" style="109" customWidth="1"/>
    <col min="8208" max="8208" width="12.42578125" style="109" customWidth="1"/>
    <col min="8209" max="8209" width="14.7109375" style="109" customWidth="1"/>
    <col min="8210" max="8210" width="15" style="109" customWidth="1"/>
    <col min="8211" max="8211" width="15.42578125" style="109" customWidth="1"/>
    <col min="8212" max="8448" width="9.28515625" style="109" customWidth="1"/>
    <col min="8449" max="8450" width="14.7109375" style="109" customWidth="1"/>
    <col min="8451" max="8451" width="39" style="109" customWidth="1"/>
    <col min="8452" max="8452" width="31.7109375" style="109" customWidth="1"/>
    <col min="8453" max="8453" width="19.5703125" style="109" customWidth="1"/>
    <col min="8454" max="8454" width="24.28515625" style="109" customWidth="1"/>
    <col min="8455" max="8455" width="55.28515625" style="109" customWidth="1"/>
    <col min="8456" max="8456" width="26.42578125" style="109" customWidth="1"/>
    <col min="8457" max="8457" width="29.42578125" style="109" customWidth="1"/>
    <col min="8458" max="8458" width="6.5703125" style="109" customWidth="1"/>
    <col min="8459" max="8459" width="44.5703125" style="109" customWidth="1"/>
    <col min="8460" max="8460" width="37.7109375" style="109" customWidth="1"/>
    <col min="8461" max="8461" width="40.5703125" style="109" customWidth="1"/>
    <col min="8462" max="8462" width="8.7109375" style="109" customWidth="1"/>
    <col min="8463" max="8463" width="13.42578125" style="109" customWidth="1"/>
    <col min="8464" max="8464" width="12.42578125" style="109" customWidth="1"/>
    <col min="8465" max="8465" width="14.7109375" style="109" customWidth="1"/>
    <col min="8466" max="8466" width="15" style="109" customWidth="1"/>
    <col min="8467" max="8467" width="15.42578125" style="109" customWidth="1"/>
    <col min="8468" max="8704" width="9.28515625" style="109" customWidth="1"/>
    <col min="8705" max="8706" width="14.7109375" style="109" customWidth="1"/>
    <col min="8707" max="8707" width="39" style="109" customWidth="1"/>
    <col min="8708" max="8708" width="31.7109375" style="109" customWidth="1"/>
    <col min="8709" max="8709" width="19.5703125" style="109" customWidth="1"/>
    <col min="8710" max="8710" width="24.28515625" style="109" customWidth="1"/>
    <col min="8711" max="8711" width="55.28515625" style="109" customWidth="1"/>
    <col min="8712" max="8712" width="26.42578125" style="109" customWidth="1"/>
    <col min="8713" max="8713" width="29.42578125" style="109" customWidth="1"/>
    <col min="8714" max="8714" width="6.5703125" style="109" customWidth="1"/>
    <col min="8715" max="8715" width="44.5703125" style="109" customWidth="1"/>
    <col min="8716" max="8716" width="37.7109375" style="109" customWidth="1"/>
    <col min="8717" max="8717" width="40.5703125" style="109" customWidth="1"/>
    <col min="8718" max="8718" width="8.7109375" style="109" customWidth="1"/>
    <col min="8719" max="8719" width="13.42578125" style="109" customWidth="1"/>
    <col min="8720" max="8720" width="12.42578125" style="109" customWidth="1"/>
    <col min="8721" max="8721" width="14.7109375" style="109" customWidth="1"/>
    <col min="8722" max="8722" width="15" style="109" customWidth="1"/>
    <col min="8723" max="8723" width="15.42578125" style="109" customWidth="1"/>
    <col min="8724" max="8960" width="9.28515625" style="109" customWidth="1"/>
    <col min="8961" max="8962" width="14.7109375" style="109" customWidth="1"/>
    <col min="8963" max="8963" width="39" style="109" customWidth="1"/>
    <col min="8964" max="8964" width="31.7109375" style="109" customWidth="1"/>
    <col min="8965" max="8965" width="19.5703125" style="109" customWidth="1"/>
    <col min="8966" max="8966" width="24.28515625" style="109" customWidth="1"/>
    <col min="8967" max="8967" width="55.28515625" style="109" customWidth="1"/>
    <col min="8968" max="8968" width="26.42578125" style="109" customWidth="1"/>
    <col min="8969" max="8969" width="29.42578125" style="109" customWidth="1"/>
    <col min="8970" max="8970" width="6.5703125" style="109" customWidth="1"/>
    <col min="8971" max="8971" width="44.5703125" style="109" customWidth="1"/>
    <col min="8972" max="8972" width="37.7109375" style="109" customWidth="1"/>
    <col min="8973" max="8973" width="40.5703125" style="109" customWidth="1"/>
    <col min="8974" max="8974" width="8.7109375" style="109" customWidth="1"/>
    <col min="8975" max="8975" width="13.42578125" style="109" customWidth="1"/>
    <col min="8976" max="8976" width="12.42578125" style="109" customWidth="1"/>
    <col min="8977" max="8977" width="14.7109375" style="109" customWidth="1"/>
    <col min="8978" max="8978" width="15" style="109" customWidth="1"/>
    <col min="8979" max="8979" width="15.42578125" style="109" customWidth="1"/>
    <col min="8980" max="9216" width="9.28515625" style="109" customWidth="1"/>
    <col min="9217" max="9218" width="14.7109375" style="109" customWidth="1"/>
    <col min="9219" max="9219" width="39" style="109" customWidth="1"/>
    <col min="9220" max="9220" width="31.7109375" style="109" customWidth="1"/>
    <col min="9221" max="9221" width="19.5703125" style="109" customWidth="1"/>
    <col min="9222" max="9222" width="24.28515625" style="109" customWidth="1"/>
    <col min="9223" max="9223" width="55.28515625" style="109" customWidth="1"/>
    <col min="9224" max="9224" width="26.42578125" style="109" customWidth="1"/>
    <col min="9225" max="9225" width="29.42578125" style="109" customWidth="1"/>
    <col min="9226" max="9226" width="6.5703125" style="109" customWidth="1"/>
    <col min="9227" max="9227" width="44.5703125" style="109" customWidth="1"/>
    <col min="9228" max="9228" width="37.7109375" style="109" customWidth="1"/>
    <col min="9229" max="9229" width="40.5703125" style="109" customWidth="1"/>
    <col min="9230" max="9230" width="8.7109375" style="109" customWidth="1"/>
    <col min="9231" max="9231" width="13.42578125" style="109" customWidth="1"/>
    <col min="9232" max="9232" width="12.42578125" style="109" customWidth="1"/>
    <col min="9233" max="9233" width="14.7109375" style="109" customWidth="1"/>
    <col min="9234" max="9234" width="15" style="109" customWidth="1"/>
    <col min="9235" max="9235" width="15.42578125" style="109" customWidth="1"/>
    <col min="9236" max="9472" width="9.28515625" style="109" customWidth="1"/>
    <col min="9473" max="9474" width="14.7109375" style="109" customWidth="1"/>
    <col min="9475" max="9475" width="39" style="109" customWidth="1"/>
    <col min="9476" max="9476" width="31.7109375" style="109" customWidth="1"/>
    <col min="9477" max="9477" width="19.5703125" style="109" customWidth="1"/>
    <col min="9478" max="9478" width="24.28515625" style="109" customWidth="1"/>
    <col min="9479" max="9479" width="55.28515625" style="109" customWidth="1"/>
    <col min="9480" max="9480" width="26.42578125" style="109" customWidth="1"/>
    <col min="9481" max="9481" width="29.42578125" style="109" customWidth="1"/>
    <col min="9482" max="9482" width="6.5703125" style="109" customWidth="1"/>
    <col min="9483" max="9483" width="44.5703125" style="109" customWidth="1"/>
    <col min="9484" max="9484" width="37.7109375" style="109" customWidth="1"/>
    <col min="9485" max="9485" width="40.5703125" style="109" customWidth="1"/>
    <col min="9486" max="9486" width="8.7109375" style="109" customWidth="1"/>
    <col min="9487" max="9487" width="13.42578125" style="109" customWidth="1"/>
    <col min="9488" max="9488" width="12.42578125" style="109" customWidth="1"/>
    <col min="9489" max="9489" width="14.7109375" style="109" customWidth="1"/>
    <col min="9490" max="9490" width="15" style="109" customWidth="1"/>
    <col min="9491" max="9491" width="15.42578125" style="109" customWidth="1"/>
    <col min="9492" max="9728" width="9.28515625" style="109" customWidth="1"/>
    <col min="9729" max="9730" width="14.7109375" style="109" customWidth="1"/>
    <col min="9731" max="9731" width="39" style="109" customWidth="1"/>
    <col min="9732" max="9732" width="31.7109375" style="109" customWidth="1"/>
    <col min="9733" max="9733" width="19.5703125" style="109" customWidth="1"/>
    <col min="9734" max="9734" width="24.28515625" style="109" customWidth="1"/>
    <col min="9735" max="9735" width="55.28515625" style="109" customWidth="1"/>
    <col min="9736" max="9736" width="26.42578125" style="109" customWidth="1"/>
    <col min="9737" max="9737" width="29.42578125" style="109" customWidth="1"/>
    <col min="9738" max="9738" width="6.5703125" style="109" customWidth="1"/>
    <col min="9739" max="9739" width="44.5703125" style="109" customWidth="1"/>
    <col min="9740" max="9740" width="37.7109375" style="109" customWidth="1"/>
    <col min="9741" max="9741" width="40.5703125" style="109" customWidth="1"/>
    <col min="9742" max="9742" width="8.7109375" style="109" customWidth="1"/>
    <col min="9743" max="9743" width="13.42578125" style="109" customWidth="1"/>
    <col min="9744" max="9744" width="12.42578125" style="109" customWidth="1"/>
    <col min="9745" max="9745" width="14.7109375" style="109" customWidth="1"/>
    <col min="9746" max="9746" width="15" style="109" customWidth="1"/>
    <col min="9747" max="9747" width="15.42578125" style="109" customWidth="1"/>
    <col min="9748" max="9984" width="9.28515625" style="109" customWidth="1"/>
    <col min="9985" max="9986" width="14.7109375" style="109" customWidth="1"/>
    <col min="9987" max="9987" width="39" style="109" customWidth="1"/>
    <col min="9988" max="9988" width="31.7109375" style="109" customWidth="1"/>
    <col min="9989" max="9989" width="19.5703125" style="109" customWidth="1"/>
    <col min="9990" max="9990" width="24.28515625" style="109" customWidth="1"/>
    <col min="9991" max="9991" width="55.28515625" style="109" customWidth="1"/>
    <col min="9992" max="9992" width="26.42578125" style="109" customWidth="1"/>
    <col min="9993" max="9993" width="29.42578125" style="109" customWidth="1"/>
    <col min="9994" max="9994" width="6.5703125" style="109" customWidth="1"/>
    <col min="9995" max="9995" width="44.5703125" style="109" customWidth="1"/>
    <col min="9996" max="9996" width="37.7109375" style="109" customWidth="1"/>
    <col min="9997" max="9997" width="40.5703125" style="109" customWidth="1"/>
    <col min="9998" max="9998" width="8.7109375" style="109" customWidth="1"/>
    <col min="9999" max="9999" width="13.42578125" style="109" customWidth="1"/>
    <col min="10000" max="10000" width="12.42578125" style="109" customWidth="1"/>
    <col min="10001" max="10001" width="14.7109375" style="109" customWidth="1"/>
    <col min="10002" max="10002" width="15" style="109" customWidth="1"/>
    <col min="10003" max="10003" width="15.42578125" style="109" customWidth="1"/>
    <col min="10004" max="10240" width="9.28515625" style="109" customWidth="1"/>
    <col min="10241" max="10242" width="14.7109375" style="109" customWidth="1"/>
    <col min="10243" max="10243" width="39" style="109" customWidth="1"/>
    <col min="10244" max="10244" width="31.7109375" style="109" customWidth="1"/>
    <col min="10245" max="10245" width="19.5703125" style="109" customWidth="1"/>
    <col min="10246" max="10246" width="24.28515625" style="109" customWidth="1"/>
    <col min="10247" max="10247" width="55.28515625" style="109" customWidth="1"/>
    <col min="10248" max="10248" width="26.42578125" style="109" customWidth="1"/>
    <col min="10249" max="10249" width="29.42578125" style="109" customWidth="1"/>
    <col min="10250" max="10250" width="6.5703125" style="109" customWidth="1"/>
    <col min="10251" max="10251" width="44.5703125" style="109" customWidth="1"/>
    <col min="10252" max="10252" width="37.7109375" style="109" customWidth="1"/>
    <col min="10253" max="10253" width="40.5703125" style="109" customWidth="1"/>
    <col min="10254" max="10254" width="8.7109375" style="109" customWidth="1"/>
    <col min="10255" max="10255" width="13.42578125" style="109" customWidth="1"/>
    <col min="10256" max="10256" width="12.42578125" style="109" customWidth="1"/>
    <col min="10257" max="10257" width="14.7109375" style="109" customWidth="1"/>
    <col min="10258" max="10258" width="15" style="109" customWidth="1"/>
    <col min="10259" max="10259" width="15.42578125" style="109" customWidth="1"/>
    <col min="10260" max="10496" width="9.28515625" style="109" customWidth="1"/>
    <col min="10497" max="10498" width="14.7109375" style="109" customWidth="1"/>
    <col min="10499" max="10499" width="39" style="109" customWidth="1"/>
    <col min="10500" max="10500" width="31.7109375" style="109" customWidth="1"/>
    <col min="10501" max="10501" width="19.5703125" style="109" customWidth="1"/>
    <col min="10502" max="10502" width="24.28515625" style="109" customWidth="1"/>
    <col min="10503" max="10503" width="55.28515625" style="109" customWidth="1"/>
    <col min="10504" max="10504" width="26.42578125" style="109" customWidth="1"/>
    <col min="10505" max="10505" width="29.42578125" style="109" customWidth="1"/>
    <col min="10506" max="10506" width="6.5703125" style="109" customWidth="1"/>
    <col min="10507" max="10507" width="44.5703125" style="109" customWidth="1"/>
    <col min="10508" max="10508" width="37.7109375" style="109" customWidth="1"/>
    <col min="10509" max="10509" width="40.5703125" style="109" customWidth="1"/>
    <col min="10510" max="10510" width="8.7109375" style="109" customWidth="1"/>
    <col min="10511" max="10511" width="13.42578125" style="109" customWidth="1"/>
    <col min="10512" max="10512" width="12.42578125" style="109" customWidth="1"/>
    <col min="10513" max="10513" width="14.7109375" style="109" customWidth="1"/>
    <col min="10514" max="10514" width="15" style="109" customWidth="1"/>
    <col min="10515" max="10515" width="15.42578125" style="109" customWidth="1"/>
    <col min="10516" max="10752" width="9.28515625" style="109" customWidth="1"/>
    <col min="10753" max="10754" width="14.7109375" style="109" customWidth="1"/>
    <col min="10755" max="10755" width="39" style="109" customWidth="1"/>
    <col min="10756" max="10756" width="31.7109375" style="109" customWidth="1"/>
    <col min="10757" max="10757" width="19.5703125" style="109" customWidth="1"/>
    <col min="10758" max="10758" width="24.28515625" style="109" customWidth="1"/>
    <col min="10759" max="10759" width="55.28515625" style="109" customWidth="1"/>
    <col min="10760" max="10760" width="26.42578125" style="109" customWidth="1"/>
    <col min="10761" max="10761" width="29.42578125" style="109" customWidth="1"/>
    <col min="10762" max="10762" width="6.5703125" style="109" customWidth="1"/>
    <col min="10763" max="10763" width="44.5703125" style="109" customWidth="1"/>
    <col min="10764" max="10764" width="37.7109375" style="109" customWidth="1"/>
    <col min="10765" max="10765" width="40.5703125" style="109" customWidth="1"/>
    <col min="10766" max="10766" width="8.7109375" style="109" customWidth="1"/>
    <col min="10767" max="10767" width="13.42578125" style="109" customWidth="1"/>
    <col min="10768" max="10768" width="12.42578125" style="109" customWidth="1"/>
    <col min="10769" max="10769" width="14.7109375" style="109" customWidth="1"/>
    <col min="10770" max="10770" width="15" style="109" customWidth="1"/>
    <col min="10771" max="10771" width="15.42578125" style="109" customWidth="1"/>
    <col min="10772" max="11008" width="9.28515625" style="109" customWidth="1"/>
    <col min="11009" max="11010" width="14.7109375" style="109" customWidth="1"/>
    <col min="11011" max="11011" width="39" style="109" customWidth="1"/>
    <col min="11012" max="11012" width="31.7109375" style="109" customWidth="1"/>
    <col min="11013" max="11013" width="19.5703125" style="109" customWidth="1"/>
    <col min="11014" max="11014" width="24.28515625" style="109" customWidth="1"/>
    <col min="11015" max="11015" width="55.28515625" style="109" customWidth="1"/>
    <col min="11016" max="11016" width="26.42578125" style="109" customWidth="1"/>
    <col min="11017" max="11017" width="29.42578125" style="109" customWidth="1"/>
    <col min="11018" max="11018" width="6.5703125" style="109" customWidth="1"/>
    <col min="11019" max="11019" width="44.5703125" style="109" customWidth="1"/>
    <col min="11020" max="11020" width="37.7109375" style="109" customWidth="1"/>
    <col min="11021" max="11021" width="40.5703125" style="109" customWidth="1"/>
    <col min="11022" max="11022" width="8.7109375" style="109" customWidth="1"/>
    <col min="11023" max="11023" width="13.42578125" style="109" customWidth="1"/>
    <col min="11024" max="11024" width="12.42578125" style="109" customWidth="1"/>
    <col min="11025" max="11025" width="14.7109375" style="109" customWidth="1"/>
    <col min="11026" max="11026" width="15" style="109" customWidth="1"/>
    <col min="11027" max="11027" width="15.42578125" style="109" customWidth="1"/>
    <col min="11028" max="11264" width="9.28515625" style="109" customWidth="1"/>
    <col min="11265" max="11266" width="14.7109375" style="109" customWidth="1"/>
    <col min="11267" max="11267" width="39" style="109" customWidth="1"/>
    <col min="11268" max="11268" width="31.7109375" style="109" customWidth="1"/>
    <col min="11269" max="11269" width="19.5703125" style="109" customWidth="1"/>
    <col min="11270" max="11270" width="24.28515625" style="109" customWidth="1"/>
    <col min="11271" max="11271" width="55.28515625" style="109" customWidth="1"/>
    <col min="11272" max="11272" width="26.42578125" style="109" customWidth="1"/>
    <col min="11273" max="11273" width="29.42578125" style="109" customWidth="1"/>
    <col min="11274" max="11274" width="6.5703125" style="109" customWidth="1"/>
    <col min="11275" max="11275" width="44.5703125" style="109" customWidth="1"/>
    <col min="11276" max="11276" width="37.7109375" style="109" customWidth="1"/>
    <col min="11277" max="11277" width="40.5703125" style="109" customWidth="1"/>
    <col min="11278" max="11278" width="8.7109375" style="109" customWidth="1"/>
    <col min="11279" max="11279" width="13.42578125" style="109" customWidth="1"/>
    <col min="11280" max="11280" width="12.42578125" style="109" customWidth="1"/>
    <col min="11281" max="11281" width="14.7109375" style="109" customWidth="1"/>
    <col min="11282" max="11282" width="15" style="109" customWidth="1"/>
    <col min="11283" max="11283" width="15.42578125" style="109" customWidth="1"/>
    <col min="11284" max="11520" width="9.28515625" style="109" customWidth="1"/>
    <col min="11521" max="11522" width="14.7109375" style="109" customWidth="1"/>
    <col min="11523" max="11523" width="39" style="109" customWidth="1"/>
    <col min="11524" max="11524" width="31.7109375" style="109" customWidth="1"/>
    <col min="11525" max="11525" width="19.5703125" style="109" customWidth="1"/>
    <col min="11526" max="11526" width="24.28515625" style="109" customWidth="1"/>
    <col min="11527" max="11527" width="55.28515625" style="109" customWidth="1"/>
    <col min="11528" max="11528" width="26.42578125" style="109" customWidth="1"/>
    <col min="11529" max="11529" width="29.42578125" style="109" customWidth="1"/>
    <col min="11530" max="11530" width="6.5703125" style="109" customWidth="1"/>
    <col min="11531" max="11531" width="44.5703125" style="109" customWidth="1"/>
    <col min="11532" max="11532" width="37.7109375" style="109" customWidth="1"/>
    <col min="11533" max="11533" width="40.5703125" style="109" customWidth="1"/>
    <col min="11534" max="11534" width="8.7109375" style="109" customWidth="1"/>
    <col min="11535" max="11535" width="13.42578125" style="109" customWidth="1"/>
    <col min="11536" max="11536" width="12.42578125" style="109" customWidth="1"/>
    <col min="11537" max="11537" width="14.7109375" style="109" customWidth="1"/>
    <col min="11538" max="11538" width="15" style="109" customWidth="1"/>
    <col min="11539" max="11539" width="15.42578125" style="109" customWidth="1"/>
    <col min="11540" max="11776" width="9.28515625" style="109" customWidth="1"/>
    <col min="11777" max="11778" width="14.7109375" style="109" customWidth="1"/>
    <col min="11779" max="11779" width="39" style="109" customWidth="1"/>
    <col min="11780" max="11780" width="31.7109375" style="109" customWidth="1"/>
    <col min="11781" max="11781" width="19.5703125" style="109" customWidth="1"/>
    <col min="11782" max="11782" width="24.28515625" style="109" customWidth="1"/>
    <col min="11783" max="11783" width="55.28515625" style="109" customWidth="1"/>
    <col min="11784" max="11784" width="26.42578125" style="109" customWidth="1"/>
    <col min="11785" max="11785" width="29.42578125" style="109" customWidth="1"/>
    <col min="11786" max="11786" width="6.5703125" style="109" customWidth="1"/>
    <col min="11787" max="11787" width="44.5703125" style="109" customWidth="1"/>
    <col min="11788" max="11788" width="37.7109375" style="109" customWidth="1"/>
    <col min="11789" max="11789" width="40.5703125" style="109" customWidth="1"/>
    <col min="11790" max="11790" width="8.7109375" style="109" customWidth="1"/>
    <col min="11791" max="11791" width="13.42578125" style="109" customWidth="1"/>
    <col min="11792" max="11792" width="12.42578125" style="109" customWidth="1"/>
    <col min="11793" max="11793" width="14.7109375" style="109" customWidth="1"/>
    <col min="11794" max="11794" width="15" style="109" customWidth="1"/>
    <col min="11795" max="11795" width="15.42578125" style="109" customWidth="1"/>
    <col min="11796" max="12032" width="9.28515625" style="109" customWidth="1"/>
    <col min="12033" max="12034" width="14.7109375" style="109" customWidth="1"/>
    <col min="12035" max="12035" width="39" style="109" customWidth="1"/>
    <col min="12036" max="12036" width="31.7109375" style="109" customWidth="1"/>
    <col min="12037" max="12037" width="19.5703125" style="109" customWidth="1"/>
    <col min="12038" max="12038" width="24.28515625" style="109" customWidth="1"/>
    <col min="12039" max="12039" width="55.28515625" style="109" customWidth="1"/>
    <col min="12040" max="12040" width="26.42578125" style="109" customWidth="1"/>
    <col min="12041" max="12041" width="29.42578125" style="109" customWidth="1"/>
    <col min="12042" max="12042" width="6.5703125" style="109" customWidth="1"/>
    <col min="12043" max="12043" width="44.5703125" style="109" customWidth="1"/>
    <col min="12044" max="12044" width="37.7109375" style="109" customWidth="1"/>
    <col min="12045" max="12045" width="40.5703125" style="109" customWidth="1"/>
    <col min="12046" max="12046" width="8.7109375" style="109" customWidth="1"/>
    <col min="12047" max="12047" width="13.42578125" style="109" customWidth="1"/>
    <col min="12048" max="12048" width="12.42578125" style="109" customWidth="1"/>
    <col min="12049" max="12049" width="14.7109375" style="109" customWidth="1"/>
    <col min="12050" max="12050" width="15" style="109" customWidth="1"/>
    <col min="12051" max="12051" width="15.42578125" style="109" customWidth="1"/>
    <col min="12052" max="12288" width="9.28515625" style="109" customWidth="1"/>
    <col min="12289" max="12290" width="14.7109375" style="109" customWidth="1"/>
    <col min="12291" max="12291" width="39" style="109" customWidth="1"/>
    <col min="12292" max="12292" width="31.7109375" style="109" customWidth="1"/>
    <col min="12293" max="12293" width="19.5703125" style="109" customWidth="1"/>
    <col min="12294" max="12294" width="24.28515625" style="109" customWidth="1"/>
    <col min="12295" max="12295" width="55.28515625" style="109" customWidth="1"/>
    <col min="12296" max="12296" width="26.42578125" style="109" customWidth="1"/>
    <col min="12297" max="12297" width="29.42578125" style="109" customWidth="1"/>
    <col min="12298" max="12298" width="6.5703125" style="109" customWidth="1"/>
    <col min="12299" max="12299" width="44.5703125" style="109" customWidth="1"/>
    <col min="12300" max="12300" width="37.7109375" style="109" customWidth="1"/>
    <col min="12301" max="12301" width="40.5703125" style="109" customWidth="1"/>
    <col min="12302" max="12302" width="8.7109375" style="109" customWidth="1"/>
    <col min="12303" max="12303" width="13.42578125" style="109" customWidth="1"/>
    <col min="12304" max="12304" width="12.42578125" style="109" customWidth="1"/>
    <col min="12305" max="12305" width="14.7109375" style="109" customWidth="1"/>
    <col min="12306" max="12306" width="15" style="109" customWidth="1"/>
    <col min="12307" max="12307" width="15.42578125" style="109" customWidth="1"/>
    <col min="12308" max="12544" width="9.28515625" style="109" customWidth="1"/>
    <col min="12545" max="12546" width="14.7109375" style="109" customWidth="1"/>
    <col min="12547" max="12547" width="39" style="109" customWidth="1"/>
    <col min="12548" max="12548" width="31.7109375" style="109" customWidth="1"/>
    <col min="12549" max="12549" width="19.5703125" style="109" customWidth="1"/>
    <col min="12550" max="12550" width="24.28515625" style="109" customWidth="1"/>
    <col min="12551" max="12551" width="55.28515625" style="109" customWidth="1"/>
    <col min="12552" max="12552" width="26.42578125" style="109" customWidth="1"/>
    <col min="12553" max="12553" width="29.42578125" style="109" customWidth="1"/>
    <col min="12554" max="12554" width="6.5703125" style="109" customWidth="1"/>
    <col min="12555" max="12555" width="44.5703125" style="109" customWidth="1"/>
    <col min="12556" max="12556" width="37.7109375" style="109" customWidth="1"/>
    <col min="12557" max="12557" width="40.5703125" style="109" customWidth="1"/>
    <col min="12558" max="12558" width="8.7109375" style="109" customWidth="1"/>
    <col min="12559" max="12559" width="13.42578125" style="109" customWidth="1"/>
    <col min="12560" max="12560" width="12.42578125" style="109" customWidth="1"/>
    <col min="12561" max="12561" width="14.7109375" style="109" customWidth="1"/>
    <col min="12562" max="12562" width="15" style="109" customWidth="1"/>
    <col min="12563" max="12563" width="15.42578125" style="109" customWidth="1"/>
    <col min="12564" max="12800" width="9.28515625" style="109" customWidth="1"/>
    <col min="12801" max="12802" width="14.7109375" style="109" customWidth="1"/>
    <col min="12803" max="12803" width="39" style="109" customWidth="1"/>
    <col min="12804" max="12804" width="31.7109375" style="109" customWidth="1"/>
    <col min="12805" max="12805" width="19.5703125" style="109" customWidth="1"/>
    <col min="12806" max="12806" width="24.28515625" style="109" customWidth="1"/>
    <col min="12807" max="12807" width="55.28515625" style="109" customWidth="1"/>
    <col min="12808" max="12808" width="26.42578125" style="109" customWidth="1"/>
    <col min="12809" max="12809" width="29.42578125" style="109" customWidth="1"/>
    <col min="12810" max="12810" width="6.5703125" style="109" customWidth="1"/>
    <col min="12811" max="12811" width="44.5703125" style="109" customWidth="1"/>
    <col min="12812" max="12812" width="37.7109375" style="109" customWidth="1"/>
    <col min="12813" max="12813" width="40.5703125" style="109" customWidth="1"/>
    <col min="12814" max="12814" width="8.7109375" style="109" customWidth="1"/>
    <col min="12815" max="12815" width="13.42578125" style="109" customWidth="1"/>
    <col min="12816" max="12816" width="12.42578125" style="109" customWidth="1"/>
    <col min="12817" max="12817" width="14.7109375" style="109" customWidth="1"/>
    <col min="12818" max="12818" width="15" style="109" customWidth="1"/>
    <col min="12819" max="12819" width="15.42578125" style="109" customWidth="1"/>
    <col min="12820" max="13056" width="9.28515625" style="109" customWidth="1"/>
    <col min="13057" max="13058" width="14.7109375" style="109" customWidth="1"/>
    <col min="13059" max="13059" width="39" style="109" customWidth="1"/>
    <col min="13060" max="13060" width="31.7109375" style="109" customWidth="1"/>
    <col min="13061" max="13061" width="19.5703125" style="109" customWidth="1"/>
    <col min="13062" max="13062" width="24.28515625" style="109" customWidth="1"/>
    <col min="13063" max="13063" width="55.28515625" style="109" customWidth="1"/>
    <col min="13064" max="13064" width="26.42578125" style="109" customWidth="1"/>
    <col min="13065" max="13065" width="29.42578125" style="109" customWidth="1"/>
    <col min="13066" max="13066" width="6.5703125" style="109" customWidth="1"/>
    <col min="13067" max="13067" width="44.5703125" style="109" customWidth="1"/>
    <col min="13068" max="13068" width="37.7109375" style="109" customWidth="1"/>
    <col min="13069" max="13069" width="40.5703125" style="109" customWidth="1"/>
    <col min="13070" max="13070" width="8.7109375" style="109" customWidth="1"/>
    <col min="13071" max="13071" width="13.42578125" style="109" customWidth="1"/>
    <col min="13072" max="13072" width="12.42578125" style="109" customWidth="1"/>
    <col min="13073" max="13073" width="14.7109375" style="109" customWidth="1"/>
    <col min="13074" max="13074" width="15" style="109" customWidth="1"/>
    <col min="13075" max="13075" width="15.42578125" style="109" customWidth="1"/>
    <col min="13076" max="13312" width="9.28515625" style="109" customWidth="1"/>
    <col min="13313" max="13314" width="14.7109375" style="109" customWidth="1"/>
    <col min="13315" max="13315" width="39" style="109" customWidth="1"/>
    <col min="13316" max="13316" width="31.7109375" style="109" customWidth="1"/>
    <col min="13317" max="13317" width="19.5703125" style="109" customWidth="1"/>
    <col min="13318" max="13318" width="24.28515625" style="109" customWidth="1"/>
    <col min="13319" max="13319" width="55.28515625" style="109" customWidth="1"/>
    <col min="13320" max="13320" width="26.42578125" style="109" customWidth="1"/>
    <col min="13321" max="13321" width="29.42578125" style="109" customWidth="1"/>
    <col min="13322" max="13322" width="6.5703125" style="109" customWidth="1"/>
    <col min="13323" max="13323" width="44.5703125" style="109" customWidth="1"/>
    <col min="13324" max="13324" width="37.7109375" style="109" customWidth="1"/>
    <col min="13325" max="13325" width="40.5703125" style="109" customWidth="1"/>
    <col min="13326" max="13326" width="8.7109375" style="109" customWidth="1"/>
    <col min="13327" max="13327" width="13.42578125" style="109" customWidth="1"/>
    <col min="13328" max="13328" width="12.42578125" style="109" customWidth="1"/>
    <col min="13329" max="13329" width="14.7109375" style="109" customWidth="1"/>
    <col min="13330" max="13330" width="15" style="109" customWidth="1"/>
    <col min="13331" max="13331" width="15.42578125" style="109" customWidth="1"/>
    <col min="13332" max="13568" width="9.28515625" style="109" customWidth="1"/>
    <col min="13569" max="13570" width="14.7109375" style="109" customWidth="1"/>
    <col min="13571" max="13571" width="39" style="109" customWidth="1"/>
    <col min="13572" max="13572" width="31.7109375" style="109" customWidth="1"/>
    <col min="13573" max="13573" width="19.5703125" style="109" customWidth="1"/>
    <col min="13574" max="13574" width="24.28515625" style="109" customWidth="1"/>
    <col min="13575" max="13575" width="55.28515625" style="109" customWidth="1"/>
    <col min="13576" max="13576" width="26.42578125" style="109" customWidth="1"/>
    <col min="13577" max="13577" width="29.42578125" style="109" customWidth="1"/>
    <col min="13578" max="13578" width="6.5703125" style="109" customWidth="1"/>
    <col min="13579" max="13579" width="44.5703125" style="109" customWidth="1"/>
    <col min="13580" max="13580" width="37.7109375" style="109" customWidth="1"/>
    <col min="13581" max="13581" width="40.5703125" style="109" customWidth="1"/>
    <col min="13582" max="13582" width="8.7109375" style="109" customWidth="1"/>
    <col min="13583" max="13583" width="13.42578125" style="109" customWidth="1"/>
    <col min="13584" max="13584" width="12.42578125" style="109" customWidth="1"/>
    <col min="13585" max="13585" width="14.7109375" style="109" customWidth="1"/>
    <col min="13586" max="13586" width="15" style="109" customWidth="1"/>
    <col min="13587" max="13587" width="15.42578125" style="109" customWidth="1"/>
    <col min="13588" max="13824" width="9.28515625" style="109" customWidth="1"/>
    <col min="13825" max="13826" width="14.7109375" style="109" customWidth="1"/>
    <col min="13827" max="13827" width="39" style="109" customWidth="1"/>
    <col min="13828" max="13828" width="31.7109375" style="109" customWidth="1"/>
    <col min="13829" max="13829" width="19.5703125" style="109" customWidth="1"/>
    <col min="13830" max="13830" width="24.28515625" style="109" customWidth="1"/>
    <col min="13831" max="13831" width="55.28515625" style="109" customWidth="1"/>
    <col min="13832" max="13832" width="26.42578125" style="109" customWidth="1"/>
    <col min="13833" max="13833" width="29.42578125" style="109" customWidth="1"/>
    <col min="13834" max="13834" width="6.5703125" style="109" customWidth="1"/>
    <col min="13835" max="13835" width="44.5703125" style="109" customWidth="1"/>
    <col min="13836" max="13836" width="37.7109375" style="109" customWidth="1"/>
    <col min="13837" max="13837" width="40.5703125" style="109" customWidth="1"/>
    <col min="13838" max="13838" width="8.7109375" style="109" customWidth="1"/>
    <col min="13839" max="13839" width="13.42578125" style="109" customWidth="1"/>
    <col min="13840" max="13840" width="12.42578125" style="109" customWidth="1"/>
    <col min="13841" max="13841" width="14.7109375" style="109" customWidth="1"/>
    <col min="13842" max="13842" width="15" style="109" customWidth="1"/>
    <col min="13843" max="13843" width="15.42578125" style="109" customWidth="1"/>
    <col min="13844" max="14080" width="9.28515625" style="109" customWidth="1"/>
    <col min="14081" max="14082" width="14.7109375" style="109" customWidth="1"/>
    <col min="14083" max="14083" width="39" style="109" customWidth="1"/>
    <col min="14084" max="14084" width="31.7109375" style="109" customWidth="1"/>
    <col min="14085" max="14085" width="19.5703125" style="109" customWidth="1"/>
    <col min="14086" max="14086" width="24.28515625" style="109" customWidth="1"/>
    <col min="14087" max="14087" width="55.28515625" style="109" customWidth="1"/>
    <col min="14088" max="14088" width="26.42578125" style="109" customWidth="1"/>
    <col min="14089" max="14089" width="29.42578125" style="109" customWidth="1"/>
    <col min="14090" max="14090" width="6.5703125" style="109" customWidth="1"/>
    <col min="14091" max="14091" width="44.5703125" style="109" customWidth="1"/>
    <col min="14092" max="14092" width="37.7109375" style="109" customWidth="1"/>
    <col min="14093" max="14093" width="40.5703125" style="109" customWidth="1"/>
    <col min="14094" max="14094" width="8.7109375" style="109" customWidth="1"/>
    <col min="14095" max="14095" width="13.42578125" style="109" customWidth="1"/>
    <col min="14096" max="14096" width="12.42578125" style="109" customWidth="1"/>
    <col min="14097" max="14097" width="14.7109375" style="109" customWidth="1"/>
    <col min="14098" max="14098" width="15" style="109" customWidth="1"/>
    <col min="14099" max="14099" width="15.42578125" style="109" customWidth="1"/>
    <col min="14100" max="14336" width="9.28515625" style="109" customWidth="1"/>
    <col min="14337" max="14338" width="14.7109375" style="109" customWidth="1"/>
    <col min="14339" max="14339" width="39" style="109" customWidth="1"/>
    <col min="14340" max="14340" width="31.7109375" style="109" customWidth="1"/>
    <col min="14341" max="14341" width="19.5703125" style="109" customWidth="1"/>
    <col min="14342" max="14342" width="24.28515625" style="109" customWidth="1"/>
    <col min="14343" max="14343" width="55.28515625" style="109" customWidth="1"/>
    <col min="14344" max="14344" width="26.42578125" style="109" customWidth="1"/>
    <col min="14345" max="14345" width="29.42578125" style="109" customWidth="1"/>
    <col min="14346" max="14346" width="6.5703125" style="109" customWidth="1"/>
    <col min="14347" max="14347" width="44.5703125" style="109" customWidth="1"/>
    <col min="14348" max="14348" width="37.7109375" style="109" customWidth="1"/>
    <col min="14349" max="14349" width="40.5703125" style="109" customWidth="1"/>
    <col min="14350" max="14350" width="8.7109375" style="109" customWidth="1"/>
    <col min="14351" max="14351" width="13.42578125" style="109" customWidth="1"/>
    <col min="14352" max="14352" width="12.42578125" style="109" customWidth="1"/>
    <col min="14353" max="14353" width="14.7109375" style="109" customWidth="1"/>
    <col min="14354" max="14354" width="15" style="109" customWidth="1"/>
    <col min="14355" max="14355" width="15.42578125" style="109" customWidth="1"/>
    <col min="14356" max="14592" width="9.28515625" style="109" customWidth="1"/>
    <col min="14593" max="14594" width="14.7109375" style="109" customWidth="1"/>
    <col min="14595" max="14595" width="39" style="109" customWidth="1"/>
    <col min="14596" max="14596" width="31.7109375" style="109" customWidth="1"/>
    <col min="14597" max="14597" width="19.5703125" style="109" customWidth="1"/>
    <col min="14598" max="14598" width="24.28515625" style="109" customWidth="1"/>
    <col min="14599" max="14599" width="55.28515625" style="109" customWidth="1"/>
    <col min="14600" max="14600" width="26.42578125" style="109" customWidth="1"/>
    <col min="14601" max="14601" width="29.42578125" style="109" customWidth="1"/>
    <col min="14602" max="14602" width="6.5703125" style="109" customWidth="1"/>
    <col min="14603" max="14603" width="44.5703125" style="109" customWidth="1"/>
    <col min="14604" max="14604" width="37.7109375" style="109" customWidth="1"/>
    <col min="14605" max="14605" width="40.5703125" style="109" customWidth="1"/>
    <col min="14606" max="14606" width="8.7109375" style="109" customWidth="1"/>
    <col min="14607" max="14607" width="13.42578125" style="109" customWidth="1"/>
    <col min="14608" max="14608" width="12.42578125" style="109" customWidth="1"/>
    <col min="14609" max="14609" width="14.7109375" style="109" customWidth="1"/>
    <col min="14610" max="14610" width="15" style="109" customWidth="1"/>
    <col min="14611" max="14611" width="15.42578125" style="109" customWidth="1"/>
    <col min="14612" max="14848" width="9.28515625" style="109" customWidth="1"/>
    <col min="14849" max="14850" width="14.7109375" style="109" customWidth="1"/>
    <col min="14851" max="14851" width="39" style="109" customWidth="1"/>
    <col min="14852" max="14852" width="31.7109375" style="109" customWidth="1"/>
    <col min="14853" max="14853" width="19.5703125" style="109" customWidth="1"/>
    <col min="14854" max="14854" width="24.28515625" style="109" customWidth="1"/>
    <col min="14855" max="14855" width="55.28515625" style="109" customWidth="1"/>
    <col min="14856" max="14856" width="26.42578125" style="109" customWidth="1"/>
    <col min="14857" max="14857" width="29.42578125" style="109" customWidth="1"/>
    <col min="14858" max="14858" width="6.5703125" style="109" customWidth="1"/>
    <col min="14859" max="14859" width="44.5703125" style="109" customWidth="1"/>
    <col min="14860" max="14860" width="37.7109375" style="109" customWidth="1"/>
    <col min="14861" max="14861" width="40.5703125" style="109" customWidth="1"/>
    <col min="14862" max="14862" width="8.7109375" style="109" customWidth="1"/>
    <col min="14863" max="14863" width="13.42578125" style="109" customWidth="1"/>
    <col min="14864" max="14864" width="12.42578125" style="109" customWidth="1"/>
    <col min="14865" max="14865" width="14.7109375" style="109" customWidth="1"/>
    <col min="14866" max="14866" width="15" style="109" customWidth="1"/>
    <col min="14867" max="14867" width="15.42578125" style="109" customWidth="1"/>
    <col min="14868" max="15104" width="9.28515625" style="109" customWidth="1"/>
    <col min="15105" max="15106" width="14.7109375" style="109" customWidth="1"/>
    <col min="15107" max="15107" width="39" style="109" customWidth="1"/>
    <col min="15108" max="15108" width="31.7109375" style="109" customWidth="1"/>
    <col min="15109" max="15109" width="19.5703125" style="109" customWidth="1"/>
    <col min="15110" max="15110" width="24.28515625" style="109" customWidth="1"/>
    <col min="15111" max="15111" width="55.28515625" style="109" customWidth="1"/>
    <col min="15112" max="15112" width="26.42578125" style="109" customWidth="1"/>
    <col min="15113" max="15113" width="29.42578125" style="109" customWidth="1"/>
    <col min="15114" max="15114" width="6.5703125" style="109" customWidth="1"/>
    <col min="15115" max="15115" width="44.5703125" style="109" customWidth="1"/>
    <col min="15116" max="15116" width="37.7109375" style="109" customWidth="1"/>
    <col min="15117" max="15117" width="40.5703125" style="109" customWidth="1"/>
    <col min="15118" max="15118" width="8.7109375" style="109" customWidth="1"/>
    <col min="15119" max="15119" width="13.42578125" style="109" customWidth="1"/>
    <col min="15120" max="15120" width="12.42578125" style="109" customWidth="1"/>
    <col min="15121" max="15121" width="14.7109375" style="109" customWidth="1"/>
    <col min="15122" max="15122" width="15" style="109" customWidth="1"/>
    <col min="15123" max="15123" width="15.42578125" style="109" customWidth="1"/>
    <col min="15124" max="15360" width="9.28515625" style="109" customWidth="1"/>
    <col min="15361" max="15362" width="14.7109375" style="109" customWidth="1"/>
    <col min="15363" max="15363" width="39" style="109" customWidth="1"/>
    <col min="15364" max="15364" width="31.7109375" style="109" customWidth="1"/>
    <col min="15365" max="15365" width="19.5703125" style="109" customWidth="1"/>
    <col min="15366" max="15366" width="24.28515625" style="109" customWidth="1"/>
    <col min="15367" max="15367" width="55.28515625" style="109" customWidth="1"/>
    <col min="15368" max="15368" width="26.42578125" style="109" customWidth="1"/>
    <col min="15369" max="15369" width="29.42578125" style="109" customWidth="1"/>
    <col min="15370" max="15370" width="6.5703125" style="109" customWidth="1"/>
    <col min="15371" max="15371" width="44.5703125" style="109" customWidth="1"/>
    <col min="15372" max="15372" width="37.7109375" style="109" customWidth="1"/>
    <col min="15373" max="15373" width="40.5703125" style="109" customWidth="1"/>
    <col min="15374" max="15374" width="8.7109375" style="109" customWidth="1"/>
    <col min="15375" max="15375" width="13.42578125" style="109" customWidth="1"/>
    <col min="15376" max="15376" width="12.42578125" style="109" customWidth="1"/>
    <col min="15377" max="15377" width="14.7109375" style="109" customWidth="1"/>
    <col min="15378" max="15378" width="15" style="109" customWidth="1"/>
    <col min="15379" max="15379" width="15.42578125" style="109" customWidth="1"/>
    <col min="15380" max="15616" width="9.28515625" style="109" customWidth="1"/>
    <col min="15617" max="15618" width="14.7109375" style="109" customWidth="1"/>
    <col min="15619" max="15619" width="39" style="109" customWidth="1"/>
    <col min="15620" max="15620" width="31.7109375" style="109" customWidth="1"/>
    <col min="15621" max="15621" width="19.5703125" style="109" customWidth="1"/>
    <col min="15622" max="15622" width="24.28515625" style="109" customWidth="1"/>
    <col min="15623" max="15623" width="55.28515625" style="109" customWidth="1"/>
    <col min="15624" max="15624" width="26.42578125" style="109" customWidth="1"/>
    <col min="15625" max="15625" width="29.42578125" style="109" customWidth="1"/>
    <col min="15626" max="15626" width="6.5703125" style="109" customWidth="1"/>
    <col min="15627" max="15627" width="44.5703125" style="109" customWidth="1"/>
    <col min="15628" max="15628" width="37.7109375" style="109" customWidth="1"/>
    <col min="15629" max="15629" width="40.5703125" style="109" customWidth="1"/>
    <col min="15630" max="15630" width="8.7109375" style="109" customWidth="1"/>
    <col min="15631" max="15631" width="13.42578125" style="109" customWidth="1"/>
    <col min="15632" max="15632" width="12.42578125" style="109" customWidth="1"/>
    <col min="15633" max="15633" width="14.7109375" style="109" customWidth="1"/>
    <col min="15634" max="15634" width="15" style="109" customWidth="1"/>
    <col min="15635" max="15635" width="15.42578125" style="109" customWidth="1"/>
    <col min="15636" max="15872" width="9.28515625" style="109" customWidth="1"/>
    <col min="15873" max="15874" width="14.7109375" style="109" customWidth="1"/>
    <col min="15875" max="15875" width="39" style="109" customWidth="1"/>
    <col min="15876" max="15876" width="31.7109375" style="109" customWidth="1"/>
    <col min="15877" max="15877" width="19.5703125" style="109" customWidth="1"/>
    <col min="15878" max="15878" width="24.28515625" style="109" customWidth="1"/>
    <col min="15879" max="15879" width="55.28515625" style="109" customWidth="1"/>
    <col min="15880" max="15880" width="26.42578125" style="109" customWidth="1"/>
    <col min="15881" max="15881" width="29.42578125" style="109" customWidth="1"/>
    <col min="15882" max="15882" width="6.5703125" style="109" customWidth="1"/>
    <col min="15883" max="15883" width="44.5703125" style="109" customWidth="1"/>
    <col min="15884" max="15884" width="37.7109375" style="109" customWidth="1"/>
    <col min="15885" max="15885" width="40.5703125" style="109" customWidth="1"/>
    <col min="15886" max="15886" width="8.7109375" style="109" customWidth="1"/>
    <col min="15887" max="15887" width="13.42578125" style="109" customWidth="1"/>
    <col min="15888" max="15888" width="12.42578125" style="109" customWidth="1"/>
    <col min="15889" max="15889" width="14.7109375" style="109" customWidth="1"/>
    <col min="15890" max="15890" width="15" style="109" customWidth="1"/>
    <col min="15891" max="15891" width="15.42578125" style="109" customWidth="1"/>
    <col min="15892" max="16128" width="9.28515625" style="109" customWidth="1"/>
    <col min="16129" max="16130" width="14.7109375" style="109" customWidth="1"/>
    <col min="16131" max="16131" width="39" style="109" customWidth="1"/>
    <col min="16132" max="16132" width="31.7109375" style="109" customWidth="1"/>
    <col min="16133" max="16133" width="19.5703125" style="109" customWidth="1"/>
    <col min="16134" max="16134" width="24.28515625" style="109" customWidth="1"/>
    <col min="16135" max="16135" width="55.28515625" style="109" customWidth="1"/>
    <col min="16136" max="16136" width="26.42578125" style="109" customWidth="1"/>
    <col min="16137" max="16137" width="29.42578125" style="109" customWidth="1"/>
    <col min="16138" max="16138" width="6.5703125" style="109" customWidth="1"/>
    <col min="16139" max="16139" width="44.5703125" style="109" customWidth="1"/>
    <col min="16140" max="16140" width="37.7109375" style="109" customWidth="1"/>
    <col min="16141" max="16141" width="40.5703125" style="109" customWidth="1"/>
    <col min="16142" max="16142" width="8.7109375" style="109" customWidth="1"/>
    <col min="16143" max="16143" width="13.42578125" style="109" customWidth="1"/>
    <col min="16144" max="16144" width="12.42578125" style="109" customWidth="1"/>
    <col min="16145" max="16145" width="14.7109375" style="109" customWidth="1"/>
    <col min="16146" max="16146" width="15" style="109" customWidth="1"/>
    <col min="16147" max="16147" width="15.42578125" style="109" customWidth="1"/>
    <col min="16148" max="16384" width="9.28515625" style="109" customWidth="1"/>
  </cols>
  <sheetData>
    <row r="1" spans="1:19" ht="15" customHeight="1" x14ac:dyDescent="0.25">
      <c r="A1" s="141" t="s">
        <v>160</v>
      </c>
      <c r="B1" s="141"/>
      <c r="C1" s="141" t="s">
        <v>160</v>
      </c>
      <c r="D1" s="356" t="s">
        <v>161</v>
      </c>
      <c r="E1" s="141" t="s">
        <v>160</v>
      </c>
      <c r="F1" s="141" t="s">
        <v>160</v>
      </c>
      <c r="G1" s="358" t="s">
        <v>162</v>
      </c>
      <c r="H1" s="354" t="s">
        <v>163</v>
      </c>
      <c r="I1" s="354" t="s">
        <v>164</v>
      </c>
      <c r="J1" s="354" t="s">
        <v>165</v>
      </c>
      <c r="K1" s="354" t="s">
        <v>166</v>
      </c>
      <c r="L1" s="354" t="s">
        <v>167</v>
      </c>
      <c r="M1" s="354" t="s">
        <v>168</v>
      </c>
      <c r="N1" s="142"/>
      <c r="O1" s="127"/>
      <c r="P1" s="127"/>
      <c r="Q1" s="127"/>
      <c r="R1" s="127"/>
      <c r="S1" s="127"/>
    </row>
    <row r="2" spans="1:19" ht="18" x14ac:dyDescent="0.25">
      <c r="A2" s="143" t="s">
        <v>169</v>
      </c>
      <c r="B2" s="143" t="s">
        <v>35</v>
      </c>
      <c r="C2" s="143" t="s">
        <v>170</v>
      </c>
      <c r="D2" s="356"/>
      <c r="E2" s="143" t="s">
        <v>109</v>
      </c>
      <c r="F2" s="143" t="s">
        <v>36</v>
      </c>
      <c r="G2" s="358"/>
      <c r="H2" s="354"/>
      <c r="I2" s="354"/>
      <c r="J2" s="354"/>
      <c r="K2" s="354"/>
      <c r="L2" s="354"/>
      <c r="M2" s="354"/>
      <c r="N2" s="144" t="s">
        <v>171</v>
      </c>
      <c r="O2"/>
      <c r="P2"/>
      <c r="Q2"/>
      <c r="R2"/>
      <c r="S2"/>
    </row>
    <row r="3" spans="1:19" x14ac:dyDescent="0.25">
      <c r="A3" s="145" t="s">
        <v>160</v>
      </c>
      <c r="B3" s="145" t="s">
        <v>160</v>
      </c>
      <c r="C3" s="145" t="s">
        <v>160</v>
      </c>
      <c r="D3" s="357"/>
      <c r="E3" s="145" t="s">
        <v>160</v>
      </c>
      <c r="F3" s="145" t="s">
        <v>160</v>
      </c>
      <c r="G3" s="359"/>
      <c r="H3" s="355"/>
      <c r="I3" s="355"/>
      <c r="J3" s="355"/>
      <c r="K3" s="355"/>
      <c r="L3" s="355"/>
      <c r="M3" s="355"/>
      <c r="N3" s="146"/>
      <c r="O3"/>
      <c r="P3"/>
      <c r="Q3"/>
      <c r="R3"/>
      <c r="S3"/>
    </row>
    <row r="4" spans="1:19" ht="18" x14ac:dyDescent="0.25">
      <c r="A4" s="147" t="s">
        <v>172</v>
      </c>
      <c r="B4" s="148" t="s">
        <v>173</v>
      </c>
      <c r="C4" s="148" t="s">
        <v>174</v>
      </c>
      <c r="D4" s="148" t="str">
        <f>CONCATENATE(E4," / ",F4)</f>
        <v>ILAVE / 5 Distritos</v>
      </c>
      <c r="E4" s="149" t="s">
        <v>175</v>
      </c>
      <c r="F4" s="149" t="s">
        <v>176</v>
      </c>
      <c r="G4" s="150"/>
      <c r="H4" s="151"/>
      <c r="I4" s="151"/>
      <c r="J4" s="151"/>
      <c r="K4" s="151"/>
      <c r="L4" s="151"/>
      <c r="M4" s="151"/>
      <c r="N4" s="151"/>
      <c r="O4"/>
      <c r="P4"/>
      <c r="Q4"/>
      <c r="R4"/>
      <c r="S4"/>
    </row>
    <row r="5" spans="1:19" ht="18" x14ac:dyDescent="0.25">
      <c r="A5" s="149" t="s">
        <v>177</v>
      </c>
      <c r="B5" s="152" t="s">
        <v>178</v>
      </c>
      <c r="C5" s="149" t="s">
        <v>179</v>
      </c>
      <c r="D5" s="149" t="str">
        <f>CONCATENATE(E5," / ",F5)</f>
        <v>ILAVE / BELLAVISTA</v>
      </c>
      <c r="E5" s="149" t="s">
        <v>175</v>
      </c>
      <c r="F5" s="149" t="s">
        <v>180</v>
      </c>
      <c r="G5" s="153">
        <v>5</v>
      </c>
      <c r="H5" s="154">
        <v>3</v>
      </c>
      <c r="I5" s="154">
        <v>2</v>
      </c>
      <c r="J5" s="154">
        <v>1</v>
      </c>
      <c r="K5" s="154">
        <v>0</v>
      </c>
      <c r="L5" s="154">
        <v>1</v>
      </c>
      <c r="M5" s="154">
        <v>1</v>
      </c>
      <c r="N5" s="154"/>
      <c r="O5"/>
      <c r="P5"/>
      <c r="Q5"/>
      <c r="R5"/>
      <c r="S5"/>
    </row>
    <row r="6" spans="1:19" ht="18" x14ac:dyDescent="0.25">
      <c r="A6" s="149" t="s">
        <v>181</v>
      </c>
      <c r="B6" s="152">
        <v>217</v>
      </c>
      <c r="C6" s="149" t="s">
        <v>179</v>
      </c>
      <c r="D6" s="149" t="str">
        <f t="shared" ref="D6:D69" si="0">CONCATENATE(E6," / ",F6)</f>
        <v>PILCUYO / 18 DE ENERO</v>
      </c>
      <c r="E6" s="149" t="s">
        <v>182</v>
      </c>
      <c r="F6" s="149" t="s">
        <v>183</v>
      </c>
      <c r="G6" s="153">
        <v>6</v>
      </c>
      <c r="H6" s="154">
        <v>3</v>
      </c>
      <c r="I6" s="154">
        <v>3</v>
      </c>
      <c r="J6" s="154">
        <v>0</v>
      </c>
      <c r="K6" s="154">
        <v>1</v>
      </c>
      <c r="L6" s="154">
        <v>1</v>
      </c>
      <c r="M6" s="154">
        <v>1</v>
      </c>
      <c r="N6" s="154"/>
      <c r="O6"/>
      <c r="P6"/>
      <c r="Q6"/>
      <c r="R6"/>
      <c r="S6"/>
    </row>
    <row r="7" spans="1:19" ht="18" x14ac:dyDescent="0.25">
      <c r="A7" s="149" t="s">
        <v>184</v>
      </c>
      <c r="B7" s="152" t="s">
        <v>185</v>
      </c>
      <c r="C7" s="149" t="s">
        <v>179</v>
      </c>
      <c r="D7" s="149" t="str">
        <f t="shared" si="0"/>
        <v>SANTA ROSA / 3 DE MAYO</v>
      </c>
      <c r="E7" s="149" t="s">
        <v>186</v>
      </c>
      <c r="F7" s="149" t="s">
        <v>187</v>
      </c>
      <c r="G7" s="153">
        <v>5</v>
      </c>
      <c r="H7" s="154">
        <v>3</v>
      </c>
      <c r="I7" s="154">
        <v>0</v>
      </c>
      <c r="J7" s="154">
        <v>3</v>
      </c>
      <c r="K7" s="154">
        <v>0</v>
      </c>
      <c r="L7" s="154">
        <v>1</v>
      </c>
      <c r="M7" s="154">
        <v>1</v>
      </c>
      <c r="N7" s="154"/>
      <c r="O7"/>
      <c r="P7"/>
      <c r="Q7"/>
      <c r="R7"/>
      <c r="S7"/>
    </row>
    <row r="8" spans="1:19" ht="18" x14ac:dyDescent="0.25">
      <c r="A8" s="149" t="s">
        <v>188</v>
      </c>
      <c r="B8" s="152" t="s">
        <v>189</v>
      </c>
      <c r="C8" s="149" t="s">
        <v>179</v>
      </c>
      <c r="D8" s="149" t="str">
        <f t="shared" si="0"/>
        <v>ILAVE / SAN MIGUEL</v>
      </c>
      <c r="E8" s="149" t="s">
        <v>175</v>
      </c>
      <c r="F8" s="149" t="s">
        <v>190</v>
      </c>
      <c r="G8" s="153">
        <v>6</v>
      </c>
      <c r="H8" s="154">
        <v>3</v>
      </c>
      <c r="I8" s="154">
        <v>3</v>
      </c>
      <c r="J8" s="154">
        <v>0</v>
      </c>
      <c r="K8" s="154">
        <v>0</v>
      </c>
      <c r="L8" s="154">
        <v>2</v>
      </c>
      <c r="M8" s="154">
        <v>1</v>
      </c>
      <c r="N8" s="154"/>
      <c r="O8"/>
      <c r="P8"/>
      <c r="Q8"/>
      <c r="R8"/>
      <c r="S8"/>
    </row>
    <row r="9" spans="1:19" ht="27" x14ac:dyDescent="0.25">
      <c r="A9" s="149" t="s">
        <v>191</v>
      </c>
      <c r="B9" s="152" t="s">
        <v>192</v>
      </c>
      <c r="C9" s="149" t="s">
        <v>179</v>
      </c>
      <c r="D9" s="149" t="str">
        <f t="shared" si="0"/>
        <v>ILAVE / ALASAYA</v>
      </c>
      <c r="E9" s="149" t="s">
        <v>175</v>
      </c>
      <c r="F9" s="149" t="s">
        <v>193</v>
      </c>
      <c r="G9" s="153">
        <v>19</v>
      </c>
      <c r="H9" s="154">
        <v>11</v>
      </c>
      <c r="I9" s="154">
        <v>8</v>
      </c>
      <c r="J9" s="154">
        <v>3</v>
      </c>
      <c r="K9" s="154">
        <v>1</v>
      </c>
      <c r="L9" s="154">
        <v>5</v>
      </c>
      <c r="M9" s="155">
        <v>2</v>
      </c>
      <c r="N9" s="154"/>
      <c r="O9"/>
      <c r="P9"/>
      <c r="Q9"/>
      <c r="R9"/>
      <c r="S9"/>
    </row>
    <row r="10" spans="1:19" ht="18" x14ac:dyDescent="0.25">
      <c r="A10" s="149" t="s">
        <v>194</v>
      </c>
      <c r="B10" s="152" t="s">
        <v>195</v>
      </c>
      <c r="C10" s="149" t="s">
        <v>179</v>
      </c>
      <c r="D10" s="149" t="str">
        <f t="shared" si="0"/>
        <v>CONDURIRI / MUNICIPAL</v>
      </c>
      <c r="E10" s="149" t="s">
        <v>196</v>
      </c>
      <c r="F10" s="149" t="s">
        <v>197</v>
      </c>
      <c r="G10" s="153">
        <v>4</v>
      </c>
      <c r="H10" s="154">
        <v>2</v>
      </c>
      <c r="I10" s="154">
        <v>0</v>
      </c>
      <c r="J10" s="154">
        <v>2</v>
      </c>
      <c r="K10" s="154">
        <v>0</v>
      </c>
      <c r="L10" s="154">
        <v>1</v>
      </c>
      <c r="M10" s="154">
        <v>1</v>
      </c>
      <c r="N10" s="154"/>
      <c r="O10"/>
      <c r="P10"/>
      <c r="Q10"/>
      <c r="R10"/>
      <c r="S10"/>
    </row>
    <row r="11" spans="1:19" ht="18" x14ac:dyDescent="0.25">
      <c r="A11" s="149" t="s">
        <v>198</v>
      </c>
      <c r="B11" s="152" t="s">
        <v>199</v>
      </c>
      <c r="C11" s="149" t="s">
        <v>179</v>
      </c>
      <c r="D11" s="149" t="str">
        <f t="shared" si="0"/>
        <v>ILAVE / RAMON CASTILLA</v>
      </c>
      <c r="E11" s="149" t="s">
        <v>175</v>
      </c>
      <c r="F11" s="149" t="s">
        <v>200</v>
      </c>
      <c r="G11" s="153">
        <v>7</v>
      </c>
      <c r="H11" s="154">
        <v>4</v>
      </c>
      <c r="I11" s="154">
        <v>3</v>
      </c>
      <c r="J11" s="154">
        <v>1</v>
      </c>
      <c r="K11" s="154">
        <v>1</v>
      </c>
      <c r="L11" s="154">
        <v>1</v>
      </c>
      <c r="M11" s="154">
        <v>1</v>
      </c>
      <c r="N11" s="154"/>
      <c r="O11"/>
      <c r="P11"/>
      <c r="Q11"/>
      <c r="R11"/>
      <c r="S11"/>
    </row>
    <row r="12" spans="1:19" ht="18" x14ac:dyDescent="0.25">
      <c r="A12" s="149" t="s">
        <v>201</v>
      </c>
      <c r="B12" s="152" t="s">
        <v>202</v>
      </c>
      <c r="C12" s="149" t="s">
        <v>179</v>
      </c>
      <c r="D12" s="149" t="str">
        <f t="shared" si="0"/>
        <v>PILCUYO / SUCANO</v>
      </c>
      <c r="E12" s="149" t="s">
        <v>182</v>
      </c>
      <c r="F12" s="149" t="s">
        <v>203</v>
      </c>
      <c r="G12" s="153">
        <v>1</v>
      </c>
      <c r="H12" s="154">
        <v>1</v>
      </c>
      <c r="I12" s="154">
        <v>1</v>
      </c>
      <c r="J12" s="154">
        <v>0</v>
      </c>
      <c r="K12" s="154">
        <v>0</v>
      </c>
      <c r="L12" s="154">
        <v>0</v>
      </c>
      <c r="M12" s="154">
        <v>0</v>
      </c>
      <c r="N12" s="154"/>
      <c r="O12"/>
      <c r="P12"/>
      <c r="Q12"/>
      <c r="R12"/>
      <c r="S12"/>
    </row>
    <row r="13" spans="1:19" ht="18" x14ac:dyDescent="0.25">
      <c r="A13" s="149" t="s">
        <v>204</v>
      </c>
      <c r="B13" s="152" t="s">
        <v>205</v>
      </c>
      <c r="C13" s="149" t="s">
        <v>179</v>
      </c>
      <c r="D13" s="149" t="str">
        <f t="shared" si="0"/>
        <v>ILAVE / SULCATURA 1</v>
      </c>
      <c r="E13" s="149" t="s">
        <v>175</v>
      </c>
      <c r="F13" s="149" t="s">
        <v>206</v>
      </c>
      <c r="G13" s="153">
        <v>2</v>
      </c>
      <c r="H13" s="154">
        <v>1</v>
      </c>
      <c r="I13" s="154">
        <v>1</v>
      </c>
      <c r="J13" s="154">
        <v>0</v>
      </c>
      <c r="K13" s="154">
        <v>0</v>
      </c>
      <c r="L13" s="154">
        <v>0</v>
      </c>
      <c r="M13" s="154">
        <v>1</v>
      </c>
      <c r="N13" s="154"/>
      <c r="O13"/>
      <c r="P13"/>
      <c r="Q13"/>
      <c r="R13"/>
      <c r="S13"/>
    </row>
    <row r="14" spans="1:19" ht="18" x14ac:dyDescent="0.25">
      <c r="A14" s="149" t="s">
        <v>207</v>
      </c>
      <c r="B14" s="152" t="s">
        <v>208</v>
      </c>
      <c r="C14" s="149" t="s">
        <v>179</v>
      </c>
      <c r="D14" s="149" t="str">
        <f t="shared" si="0"/>
        <v>SANTA ROSA / SANTA ROSA</v>
      </c>
      <c r="E14" s="149" t="s">
        <v>186</v>
      </c>
      <c r="F14" s="149" t="s">
        <v>186</v>
      </c>
      <c r="G14" s="153">
        <v>2</v>
      </c>
      <c r="H14" s="154">
        <v>2</v>
      </c>
      <c r="I14" s="154">
        <v>0</v>
      </c>
      <c r="J14" s="154">
        <v>2</v>
      </c>
      <c r="K14" s="154">
        <v>0</v>
      </c>
      <c r="L14" s="154">
        <v>0</v>
      </c>
      <c r="M14" s="154">
        <v>0</v>
      </c>
      <c r="N14" s="154"/>
      <c r="O14"/>
      <c r="P14"/>
      <c r="Q14"/>
      <c r="R14"/>
      <c r="S14"/>
    </row>
    <row r="15" spans="1:19" ht="18" x14ac:dyDescent="0.25">
      <c r="A15" s="149" t="s">
        <v>209</v>
      </c>
      <c r="B15" s="152" t="s">
        <v>210</v>
      </c>
      <c r="C15" s="149" t="s">
        <v>179</v>
      </c>
      <c r="D15" s="149" t="str">
        <f t="shared" si="0"/>
        <v>PILCUYO / CHIPANA</v>
      </c>
      <c r="E15" s="149" t="s">
        <v>182</v>
      </c>
      <c r="F15" s="149" t="s">
        <v>211</v>
      </c>
      <c r="G15" s="153">
        <v>1</v>
      </c>
      <c r="H15" s="154">
        <v>1</v>
      </c>
      <c r="I15" s="154">
        <v>1</v>
      </c>
      <c r="J15" s="154">
        <v>0</v>
      </c>
      <c r="K15" s="154">
        <v>0</v>
      </c>
      <c r="L15" s="154">
        <v>0</v>
      </c>
      <c r="M15" s="154">
        <v>0</v>
      </c>
      <c r="N15" s="154"/>
      <c r="O15"/>
      <c r="P15"/>
      <c r="Q15"/>
      <c r="R15"/>
      <c r="S15"/>
    </row>
    <row r="16" spans="1:19" ht="18" x14ac:dyDescent="0.25">
      <c r="A16" s="149" t="s">
        <v>212</v>
      </c>
      <c r="B16" s="152" t="s">
        <v>213</v>
      </c>
      <c r="C16" s="149" t="s">
        <v>179</v>
      </c>
      <c r="D16" s="149" t="str">
        <f t="shared" si="0"/>
        <v>ILAVE / CRUZANI</v>
      </c>
      <c r="E16" s="149" t="s">
        <v>175</v>
      </c>
      <c r="F16" s="149" t="s">
        <v>214</v>
      </c>
      <c r="G16" s="153">
        <v>7</v>
      </c>
      <c r="H16" s="154">
        <v>4</v>
      </c>
      <c r="I16" s="154">
        <v>3</v>
      </c>
      <c r="J16" s="154">
        <v>1</v>
      </c>
      <c r="K16" s="154">
        <v>0</v>
      </c>
      <c r="L16" s="154">
        <v>2</v>
      </c>
      <c r="M16" s="154">
        <v>1</v>
      </c>
      <c r="N16" s="154"/>
      <c r="O16"/>
      <c r="P16"/>
      <c r="Q16"/>
      <c r="R16"/>
      <c r="S16"/>
    </row>
    <row r="17" spans="1:19" ht="18" x14ac:dyDescent="0.25">
      <c r="A17" s="149" t="s">
        <v>215</v>
      </c>
      <c r="B17" s="152" t="s">
        <v>216</v>
      </c>
      <c r="C17" s="149" t="s">
        <v>179</v>
      </c>
      <c r="D17" s="149" t="str">
        <f t="shared" si="0"/>
        <v>ILAVE / ILAVE</v>
      </c>
      <c r="E17" s="149" t="s">
        <v>175</v>
      </c>
      <c r="F17" s="149" t="s">
        <v>175</v>
      </c>
      <c r="G17" s="153">
        <v>5</v>
      </c>
      <c r="H17" s="154">
        <v>3</v>
      </c>
      <c r="I17" s="154">
        <v>3</v>
      </c>
      <c r="J17" s="154">
        <v>0</v>
      </c>
      <c r="K17" s="154">
        <v>0</v>
      </c>
      <c r="L17" s="154">
        <v>1</v>
      </c>
      <c r="M17" s="154">
        <v>1</v>
      </c>
      <c r="N17" s="154"/>
      <c r="O17"/>
      <c r="P17"/>
      <c r="Q17"/>
      <c r="R17"/>
      <c r="S17"/>
    </row>
    <row r="18" spans="1:19" ht="27" x14ac:dyDescent="0.25">
      <c r="A18" s="149" t="s">
        <v>217</v>
      </c>
      <c r="B18" s="152" t="s">
        <v>218</v>
      </c>
      <c r="C18" s="149" t="s">
        <v>179</v>
      </c>
      <c r="D18" s="149" t="str">
        <f t="shared" si="0"/>
        <v>ILAVE / PORVENIR MIRAFLORES</v>
      </c>
      <c r="E18" s="149" t="s">
        <v>175</v>
      </c>
      <c r="F18" s="149" t="s">
        <v>219</v>
      </c>
      <c r="G18" s="153">
        <v>7</v>
      </c>
      <c r="H18" s="154">
        <v>4</v>
      </c>
      <c r="I18" s="154">
        <v>4</v>
      </c>
      <c r="J18" s="154">
        <v>0</v>
      </c>
      <c r="K18" s="154">
        <v>0</v>
      </c>
      <c r="L18" s="154">
        <v>2</v>
      </c>
      <c r="M18" s="154">
        <v>1</v>
      </c>
      <c r="N18" s="154"/>
      <c r="O18"/>
      <c r="P18"/>
      <c r="Q18"/>
      <c r="R18"/>
      <c r="S18"/>
    </row>
    <row r="19" spans="1:19" ht="27" x14ac:dyDescent="0.25">
      <c r="A19" s="149" t="s">
        <v>220</v>
      </c>
      <c r="B19" s="152" t="s">
        <v>221</v>
      </c>
      <c r="C19" s="149" t="s">
        <v>179</v>
      </c>
      <c r="D19" s="149" t="str">
        <f t="shared" si="0"/>
        <v>ILAVE / MULLACONIHUECO</v>
      </c>
      <c r="E19" s="149" t="s">
        <v>175</v>
      </c>
      <c r="F19" s="149" t="s">
        <v>222</v>
      </c>
      <c r="G19" s="153">
        <v>2</v>
      </c>
      <c r="H19" s="154">
        <v>1</v>
      </c>
      <c r="I19" s="154">
        <v>1</v>
      </c>
      <c r="J19" s="154">
        <v>0</v>
      </c>
      <c r="K19" s="154">
        <v>0</v>
      </c>
      <c r="L19" s="154">
        <v>0</v>
      </c>
      <c r="M19" s="154">
        <v>1</v>
      </c>
      <c r="N19" s="154"/>
      <c r="O19"/>
      <c r="P19"/>
      <c r="Q19"/>
      <c r="R19"/>
      <c r="S19"/>
    </row>
    <row r="20" spans="1:19" ht="18" x14ac:dyDescent="0.25">
      <c r="A20" s="149" t="s">
        <v>223</v>
      </c>
      <c r="B20" s="152" t="s">
        <v>224</v>
      </c>
      <c r="C20" s="149" t="s">
        <v>179</v>
      </c>
      <c r="D20" s="149" t="str">
        <f t="shared" si="0"/>
        <v>ILAVE / CHIJICHAYA</v>
      </c>
      <c r="E20" s="149" t="s">
        <v>175</v>
      </c>
      <c r="F20" s="149" t="s">
        <v>225</v>
      </c>
      <c r="G20" s="153">
        <v>4</v>
      </c>
      <c r="H20" s="154">
        <v>3</v>
      </c>
      <c r="I20" s="154">
        <v>2</v>
      </c>
      <c r="J20" s="154">
        <v>1</v>
      </c>
      <c r="K20" s="154">
        <v>0</v>
      </c>
      <c r="L20" s="154">
        <v>1</v>
      </c>
      <c r="M20" s="154">
        <v>0</v>
      </c>
      <c r="N20" s="154"/>
      <c r="O20"/>
      <c r="P20"/>
      <c r="Q20"/>
      <c r="R20"/>
      <c r="S20"/>
    </row>
    <row r="21" spans="1:19" ht="27" x14ac:dyDescent="0.25">
      <c r="A21" s="149" t="s">
        <v>226</v>
      </c>
      <c r="B21" s="152" t="s">
        <v>227</v>
      </c>
      <c r="C21" s="149" t="s">
        <v>179</v>
      </c>
      <c r="D21" s="149" t="str">
        <f t="shared" si="0"/>
        <v>PILCUYO / MACHATMARCA</v>
      </c>
      <c r="E21" s="149" t="s">
        <v>182</v>
      </c>
      <c r="F21" s="149" t="s">
        <v>228</v>
      </c>
      <c r="G21" s="153">
        <v>1</v>
      </c>
      <c r="H21" s="154">
        <v>1</v>
      </c>
      <c r="I21" s="154">
        <v>1</v>
      </c>
      <c r="J21" s="154">
        <v>0</v>
      </c>
      <c r="K21" s="154">
        <v>0</v>
      </c>
      <c r="L21" s="154">
        <v>0</v>
      </c>
      <c r="M21" s="154">
        <v>0</v>
      </c>
      <c r="N21" s="154"/>
      <c r="O21"/>
      <c r="P21"/>
      <c r="Q21"/>
      <c r="R21"/>
      <c r="S21"/>
    </row>
    <row r="22" spans="1:19" ht="18" x14ac:dyDescent="0.25">
      <c r="A22" s="149" t="s">
        <v>229</v>
      </c>
      <c r="B22" s="152">
        <v>310</v>
      </c>
      <c r="C22" s="149" t="s">
        <v>179</v>
      </c>
      <c r="D22" s="149" t="str">
        <f t="shared" si="0"/>
        <v>ILAVE / CAMECACHI</v>
      </c>
      <c r="E22" s="149" t="s">
        <v>175</v>
      </c>
      <c r="F22" s="149" t="s">
        <v>230</v>
      </c>
      <c r="G22" s="153">
        <v>3</v>
      </c>
      <c r="H22" s="154">
        <v>2</v>
      </c>
      <c r="I22" s="154">
        <v>2</v>
      </c>
      <c r="J22" s="154">
        <v>0</v>
      </c>
      <c r="K22" s="154">
        <v>0</v>
      </c>
      <c r="L22" s="154">
        <v>1</v>
      </c>
      <c r="M22" s="154">
        <v>0</v>
      </c>
      <c r="N22" s="154"/>
      <c r="O22"/>
      <c r="P22"/>
      <c r="Q22"/>
      <c r="R22"/>
      <c r="S22"/>
    </row>
    <row r="23" spans="1:19" ht="18" x14ac:dyDescent="0.25">
      <c r="A23" s="149" t="s">
        <v>231</v>
      </c>
      <c r="B23" s="152" t="s">
        <v>232</v>
      </c>
      <c r="C23" s="149" t="s">
        <v>179</v>
      </c>
      <c r="D23" s="149" t="str">
        <f t="shared" si="0"/>
        <v>PILCUYO / MAQUERCOTA</v>
      </c>
      <c r="E23" s="149" t="s">
        <v>182</v>
      </c>
      <c r="F23" s="149" t="s">
        <v>233</v>
      </c>
      <c r="G23" s="153">
        <v>1</v>
      </c>
      <c r="H23" s="154">
        <v>1</v>
      </c>
      <c r="I23" s="154">
        <v>1</v>
      </c>
      <c r="J23" s="154">
        <v>0</v>
      </c>
      <c r="K23" s="154">
        <v>0</v>
      </c>
      <c r="L23" s="154">
        <v>0</v>
      </c>
      <c r="M23" s="154">
        <v>0</v>
      </c>
      <c r="N23" s="154"/>
      <c r="O23"/>
      <c r="P23"/>
      <c r="Q23"/>
      <c r="R23"/>
      <c r="S23"/>
    </row>
    <row r="24" spans="1:19" ht="18" x14ac:dyDescent="0.25">
      <c r="A24" s="149" t="s">
        <v>234</v>
      </c>
      <c r="B24" s="152" t="s">
        <v>235</v>
      </c>
      <c r="C24" s="149" t="s">
        <v>179</v>
      </c>
      <c r="D24" s="149" t="str">
        <f t="shared" si="0"/>
        <v>ILAVE / SAN CRISTOBAL</v>
      </c>
      <c r="E24" s="149" t="s">
        <v>175</v>
      </c>
      <c r="F24" s="149" t="s">
        <v>236</v>
      </c>
      <c r="G24" s="153">
        <v>4</v>
      </c>
      <c r="H24" s="154">
        <v>3</v>
      </c>
      <c r="I24" s="154">
        <v>2</v>
      </c>
      <c r="J24" s="154">
        <v>1</v>
      </c>
      <c r="K24" s="154">
        <v>0</v>
      </c>
      <c r="L24" s="154">
        <v>1</v>
      </c>
      <c r="M24" s="154">
        <v>0</v>
      </c>
      <c r="N24" s="154"/>
      <c r="O24"/>
      <c r="P24"/>
      <c r="Q24"/>
      <c r="R24"/>
      <c r="S24"/>
    </row>
    <row r="25" spans="1:19" ht="18" x14ac:dyDescent="0.25">
      <c r="A25" s="149" t="s">
        <v>237</v>
      </c>
      <c r="B25" s="152" t="s">
        <v>238</v>
      </c>
      <c r="C25" s="149" t="s">
        <v>179</v>
      </c>
      <c r="D25" s="149" t="str">
        <f t="shared" si="0"/>
        <v>ILAVE / CHUCARAYA</v>
      </c>
      <c r="E25" s="149" t="s">
        <v>175</v>
      </c>
      <c r="F25" s="149" t="s">
        <v>239</v>
      </c>
      <c r="G25" s="153">
        <v>2</v>
      </c>
      <c r="H25" s="154">
        <v>2</v>
      </c>
      <c r="I25" s="154">
        <v>1</v>
      </c>
      <c r="J25" s="154">
        <v>1</v>
      </c>
      <c r="K25" s="154">
        <v>0</v>
      </c>
      <c r="L25" s="154">
        <v>0</v>
      </c>
      <c r="M25" s="154">
        <v>0</v>
      </c>
      <c r="N25" s="154"/>
      <c r="O25"/>
      <c r="P25"/>
      <c r="Q25"/>
      <c r="R25"/>
      <c r="S25"/>
    </row>
    <row r="26" spans="1:19" ht="18" x14ac:dyDescent="0.25">
      <c r="A26" s="149" t="s">
        <v>240</v>
      </c>
      <c r="B26" s="152" t="s">
        <v>241</v>
      </c>
      <c r="C26" s="149" t="s">
        <v>179</v>
      </c>
      <c r="D26" s="149" t="str">
        <f t="shared" si="0"/>
        <v>ILAVE / ULLACACHI</v>
      </c>
      <c r="E26" s="149" t="s">
        <v>175</v>
      </c>
      <c r="F26" s="149" t="s">
        <v>242</v>
      </c>
      <c r="G26" s="153">
        <v>1</v>
      </c>
      <c r="H26" s="154">
        <v>1</v>
      </c>
      <c r="I26" s="154">
        <v>1</v>
      </c>
      <c r="J26" s="154">
        <v>0</v>
      </c>
      <c r="K26" s="154">
        <v>0</v>
      </c>
      <c r="L26" s="154">
        <v>0</v>
      </c>
      <c r="M26" s="154">
        <v>0</v>
      </c>
      <c r="N26" s="154"/>
      <c r="O26"/>
      <c r="P26"/>
      <c r="Q26"/>
      <c r="R26"/>
      <c r="S26"/>
    </row>
    <row r="27" spans="1:19" ht="27" x14ac:dyDescent="0.25">
      <c r="A27" s="149" t="s">
        <v>243</v>
      </c>
      <c r="B27" s="152" t="s">
        <v>244</v>
      </c>
      <c r="C27" s="149" t="s">
        <v>179</v>
      </c>
      <c r="D27" s="149" t="str">
        <f t="shared" si="0"/>
        <v>PILCUYO / SARAPI ARROYO</v>
      </c>
      <c r="E27" s="149" t="s">
        <v>182</v>
      </c>
      <c r="F27" s="149" t="s">
        <v>245</v>
      </c>
      <c r="G27" s="153">
        <v>1</v>
      </c>
      <c r="H27" s="154">
        <v>1</v>
      </c>
      <c r="I27" s="154">
        <v>0</v>
      </c>
      <c r="J27" s="154">
        <v>1</v>
      </c>
      <c r="K27" s="154">
        <v>0</v>
      </c>
      <c r="L27" s="154">
        <v>0</v>
      </c>
      <c r="M27" s="154">
        <v>0</v>
      </c>
      <c r="N27" s="154"/>
      <c r="O27"/>
      <c r="P27"/>
      <c r="Q27"/>
      <c r="R27"/>
      <c r="S27"/>
    </row>
    <row r="28" spans="1:19" ht="18" x14ac:dyDescent="0.25">
      <c r="A28" s="149" t="s">
        <v>246</v>
      </c>
      <c r="B28" s="152" t="s">
        <v>247</v>
      </c>
      <c r="C28" s="149" t="s">
        <v>179</v>
      </c>
      <c r="D28" s="149" t="str">
        <f t="shared" si="0"/>
        <v>PILCUYO / ACCASO</v>
      </c>
      <c r="E28" s="149" t="s">
        <v>182</v>
      </c>
      <c r="F28" s="149" t="s">
        <v>248</v>
      </c>
      <c r="G28" s="153">
        <v>3</v>
      </c>
      <c r="H28" s="154">
        <v>2</v>
      </c>
      <c r="I28" s="154">
        <v>1</v>
      </c>
      <c r="J28" s="154">
        <v>1</v>
      </c>
      <c r="K28" s="154">
        <v>0</v>
      </c>
      <c r="L28" s="154">
        <v>0</v>
      </c>
      <c r="M28" s="154">
        <v>1</v>
      </c>
      <c r="N28" s="154"/>
      <c r="O28"/>
      <c r="P28"/>
      <c r="Q28"/>
      <c r="R28"/>
      <c r="S28"/>
    </row>
    <row r="29" spans="1:19" ht="18" x14ac:dyDescent="0.25">
      <c r="A29" s="149" t="s">
        <v>249</v>
      </c>
      <c r="B29" s="152" t="s">
        <v>250</v>
      </c>
      <c r="C29" s="149" t="s">
        <v>179</v>
      </c>
      <c r="D29" s="149" t="str">
        <f t="shared" si="0"/>
        <v>ILAVE / CHECCA</v>
      </c>
      <c r="E29" s="149" t="s">
        <v>175</v>
      </c>
      <c r="F29" s="149" t="s">
        <v>251</v>
      </c>
      <c r="G29" s="153">
        <v>1</v>
      </c>
      <c r="H29" s="154">
        <v>1</v>
      </c>
      <c r="I29" s="154">
        <v>1</v>
      </c>
      <c r="J29" s="154">
        <v>0</v>
      </c>
      <c r="K29" s="154">
        <v>0</v>
      </c>
      <c r="L29" s="154">
        <v>0</v>
      </c>
      <c r="M29" s="154">
        <v>0</v>
      </c>
      <c r="N29" s="154"/>
      <c r="O29"/>
      <c r="P29"/>
      <c r="Q29"/>
      <c r="R29"/>
      <c r="S29"/>
    </row>
    <row r="30" spans="1:19" ht="18" x14ac:dyDescent="0.25">
      <c r="A30" s="149" t="s">
        <v>252</v>
      </c>
      <c r="B30" s="152" t="s">
        <v>253</v>
      </c>
      <c r="C30" s="149" t="s">
        <v>179</v>
      </c>
      <c r="D30" s="149" t="str">
        <f t="shared" si="0"/>
        <v>PILCUYO / MARCOLLO</v>
      </c>
      <c r="E30" s="149" t="s">
        <v>182</v>
      </c>
      <c r="F30" s="149" t="s">
        <v>254</v>
      </c>
      <c r="G30" s="153">
        <v>2</v>
      </c>
      <c r="H30" s="154">
        <v>1</v>
      </c>
      <c r="I30" s="154">
        <v>1</v>
      </c>
      <c r="J30" s="154">
        <v>0</v>
      </c>
      <c r="K30" s="154">
        <v>0</v>
      </c>
      <c r="L30" s="154">
        <v>0</v>
      </c>
      <c r="M30" s="154">
        <v>1</v>
      </c>
      <c r="N30" s="154"/>
      <c r="O30"/>
      <c r="P30"/>
      <c r="Q30"/>
      <c r="R30"/>
      <c r="S30"/>
    </row>
    <row r="31" spans="1:19" ht="18" x14ac:dyDescent="0.25">
      <c r="A31" s="149" t="s">
        <v>255</v>
      </c>
      <c r="B31" s="152" t="s">
        <v>256</v>
      </c>
      <c r="C31" s="149" t="s">
        <v>179</v>
      </c>
      <c r="D31" s="149" t="str">
        <f t="shared" si="0"/>
        <v>ILAVE / SANTA BARBARA</v>
      </c>
      <c r="E31" s="149" t="s">
        <v>175</v>
      </c>
      <c r="F31" s="149" t="s">
        <v>257</v>
      </c>
      <c r="G31" s="153">
        <v>8</v>
      </c>
      <c r="H31" s="154">
        <v>4</v>
      </c>
      <c r="I31" s="154">
        <v>3</v>
      </c>
      <c r="J31" s="154">
        <v>1</v>
      </c>
      <c r="K31" s="154">
        <v>1</v>
      </c>
      <c r="L31" s="154">
        <v>2</v>
      </c>
      <c r="M31" s="154">
        <v>1</v>
      </c>
      <c r="N31" s="154"/>
      <c r="O31"/>
      <c r="P31"/>
      <c r="Q31"/>
      <c r="R31"/>
      <c r="S31"/>
    </row>
    <row r="32" spans="1:19" ht="18" x14ac:dyDescent="0.25">
      <c r="A32" s="149" t="s">
        <v>258</v>
      </c>
      <c r="B32" s="152" t="s">
        <v>259</v>
      </c>
      <c r="C32" s="149" t="s">
        <v>179</v>
      </c>
      <c r="D32" s="149" t="str">
        <f t="shared" si="0"/>
        <v>ILAVE / BELLAVISTA</v>
      </c>
      <c r="E32" s="149" t="s">
        <v>175</v>
      </c>
      <c r="F32" s="149" t="s">
        <v>180</v>
      </c>
      <c r="G32" s="153">
        <v>8</v>
      </c>
      <c r="H32" s="154">
        <v>4</v>
      </c>
      <c r="I32" s="154">
        <v>2</v>
      </c>
      <c r="J32" s="154">
        <v>2</v>
      </c>
      <c r="K32" s="154">
        <v>1</v>
      </c>
      <c r="L32" s="154">
        <v>2</v>
      </c>
      <c r="M32" s="154">
        <v>1</v>
      </c>
      <c r="N32" s="154"/>
      <c r="O32"/>
      <c r="P32"/>
      <c r="Q32"/>
      <c r="R32"/>
      <c r="S32"/>
    </row>
    <row r="33" spans="1:19" ht="18" x14ac:dyDescent="0.25">
      <c r="A33" s="149" t="s">
        <v>260</v>
      </c>
      <c r="B33" s="152" t="s">
        <v>261</v>
      </c>
      <c r="C33" s="149" t="s">
        <v>179</v>
      </c>
      <c r="D33" s="149" t="str">
        <f t="shared" si="0"/>
        <v>ILAVE / ILAVE</v>
      </c>
      <c r="E33" s="149" t="s">
        <v>175</v>
      </c>
      <c r="F33" s="149" t="s">
        <v>175</v>
      </c>
      <c r="G33" s="153">
        <v>4</v>
      </c>
      <c r="H33" s="154">
        <v>3</v>
      </c>
      <c r="I33" s="154">
        <v>0</v>
      </c>
      <c r="J33" s="154">
        <v>3</v>
      </c>
      <c r="K33" s="154">
        <v>0</v>
      </c>
      <c r="L33" s="154">
        <v>1</v>
      </c>
      <c r="M33" s="154">
        <v>0</v>
      </c>
      <c r="N33" s="154"/>
      <c r="O33"/>
      <c r="P33"/>
      <c r="Q33"/>
      <c r="R33"/>
      <c r="S33"/>
    </row>
    <row r="34" spans="1:19" ht="18" x14ac:dyDescent="0.25">
      <c r="A34" s="149" t="s">
        <v>262</v>
      </c>
      <c r="B34" s="152" t="s">
        <v>263</v>
      </c>
      <c r="C34" s="149" t="s">
        <v>179</v>
      </c>
      <c r="D34" s="149" t="str">
        <f t="shared" si="0"/>
        <v>ILAVE / ANCOAMAYA</v>
      </c>
      <c r="E34" s="149" t="s">
        <v>175</v>
      </c>
      <c r="F34" s="149" t="s">
        <v>264</v>
      </c>
      <c r="G34" s="153">
        <v>1</v>
      </c>
      <c r="H34" s="154">
        <v>1</v>
      </c>
      <c r="I34" s="154">
        <v>1</v>
      </c>
      <c r="J34" s="154">
        <v>0</v>
      </c>
      <c r="K34" s="154">
        <v>0</v>
      </c>
      <c r="L34" s="154">
        <v>0</v>
      </c>
      <c r="M34" s="154">
        <v>0</v>
      </c>
      <c r="N34" s="154"/>
      <c r="O34"/>
      <c r="P34"/>
      <c r="Q34"/>
      <c r="R34"/>
      <c r="S34"/>
    </row>
    <row r="35" spans="1:19" ht="18" x14ac:dyDescent="0.25">
      <c r="A35" s="149" t="s">
        <v>265</v>
      </c>
      <c r="B35" s="152" t="s">
        <v>266</v>
      </c>
      <c r="C35" s="149" t="s">
        <v>179</v>
      </c>
      <c r="D35" s="149" t="str">
        <f t="shared" si="0"/>
        <v>ILAVE / CALLATA</v>
      </c>
      <c r="E35" s="149" t="s">
        <v>175</v>
      </c>
      <c r="F35" s="149" t="s">
        <v>267</v>
      </c>
      <c r="G35" s="153">
        <v>1</v>
      </c>
      <c r="H35" s="154">
        <v>1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/>
      <c r="O35"/>
      <c r="P35"/>
      <c r="Q35"/>
      <c r="R35"/>
      <c r="S35"/>
    </row>
    <row r="36" spans="1:19" ht="27" x14ac:dyDescent="0.25">
      <c r="A36" s="149" t="s">
        <v>268</v>
      </c>
      <c r="B36" s="152" t="s">
        <v>269</v>
      </c>
      <c r="C36" s="149" t="s">
        <v>179</v>
      </c>
      <c r="D36" s="149" t="str">
        <f t="shared" si="0"/>
        <v>ILAVE / CANGALLI ACHANTUYO</v>
      </c>
      <c r="E36" s="149" t="s">
        <v>175</v>
      </c>
      <c r="F36" s="149" t="s">
        <v>270</v>
      </c>
      <c r="G36" s="153">
        <v>1</v>
      </c>
      <c r="H36" s="154">
        <v>1</v>
      </c>
      <c r="I36" s="154">
        <v>1</v>
      </c>
      <c r="J36" s="154">
        <v>0</v>
      </c>
      <c r="K36" s="154">
        <v>0</v>
      </c>
      <c r="L36" s="154">
        <v>0</v>
      </c>
      <c r="M36" s="154">
        <v>0</v>
      </c>
      <c r="N36" s="154"/>
      <c r="O36"/>
      <c r="P36"/>
      <c r="Q36"/>
      <c r="R36"/>
      <c r="S36"/>
    </row>
    <row r="37" spans="1:19" ht="18" x14ac:dyDescent="0.25">
      <c r="A37" s="149" t="s">
        <v>271</v>
      </c>
      <c r="B37" s="152" t="s">
        <v>272</v>
      </c>
      <c r="C37" s="149" t="s">
        <v>179</v>
      </c>
      <c r="D37" s="149" t="str">
        <f t="shared" si="0"/>
        <v>CAPAZO / CAPASO</v>
      </c>
      <c r="E37" s="149" t="s">
        <v>273</v>
      </c>
      <c r="F37" s="149" t="s">
        <v>274</v>
      </c>
      <c r="G37" s="153">
        <v>1</v>
      </c>
      <c r="H37" s="154">
        <v>1</v>
      </c>
      <c r="I37" s="154">
        <v>0</v>
      </c>
      <c r="J37" s="154">
        <v>1</v>
      </c>
      <c r="K37" s="154">
        <v>0</v>
      </c>
      <c r="L37" s="154">
        <v>0</v>
      </c>
      <c r="M37" s="154">
        <v>0</v>
      </c>
      <c r="N37" s="154"/>
      <c r="O37"/>
      <c r="P37"/>
      <c r="Q37"/>
      <c r="R37"/>
      <c r="S37"/>
    </row>
    <row r="38" spans="1:19" ht="18" x14ac:dyDescent="0.25">
      <c r="A38" s="149" t="s">
        <v>275</v>
      </c>
      <c r="B38" s="152" t="s">
        <v>276</v>
      </c>
      <c r="C38" s="149" t="s">
        <v>179</v>
      </c>
      <c r="D38" s="149" t="str">
        <f t="shared" si="0"/>
        <v>ILAVE / CATAMURO II</v>
      </c>
      <c r="E38" s="149" t="s">
        <v>175</v>
      </c>
      <c r="F38" s="149" t="s">
        <v>277</v>
      </c>
      <c r="G38" s="153">
        <v>1</v>
      </c>
      <c r="H38" s="154">
        <v>1</v>
      </c>
      <c r="I38" s="154">
        <v>1</v>
      </c>
      <c r="J38" s="154">
        <v>0</v>
      </c>
      <c r="K38" s="154">
        <v>0</v>
      </c>
      <c r="L38" s="154">
        <v>0</v>
      </c>
      <c r="M38" s="154">
        <v>0</v>
      </c>
      <c r="N38" s="154"/>
      <c r="O38"/>
      <c r="P38"/>
      <c r="Q38"/>
      <c r="R38"/>
      <c r="S38"/>
    </row>
    <row r="39" spans="1:19" ht="18" x14ac:dyDescent="0.25">
      <c r="A39" s="149" t="s">
        <v>278</v>
      </c>
      <c r="B39" s="152" t="s">
        <v>279</v>
      </c>
      <c r="C39" s="149" t="s">
        <v>179</v>
      </c>
      <c r="D39" s="149" t="str">
        <f t="shared" si="0"/>
        <v>ILAVE / CHIJUYO COPAPUJO</v>
      </c>
      <c r="E39" s="149" t="s">
        <v>175</v>
      </c>
      <c r="F39" s="149" t="s">
        <v>280</v>
      </c>
      <c r="G39" s="153">
        <v>1</v>
      </c>
      <c r="H39" s="154">
        <v>1</v>
      </c>
      <c r="I39" s="154">
        <v>1</v>
      </c>
      <c r="J39" s="154">
        <v>0</v>
      </c>
      <c r="K39" s="154">
        <v>0</v>
      </c>
      <c r="L39" s="154">
        <v>0</v>
      </c>
      <c r="M39" s="154">
        <v>0</v>
      </c>
      <c r="N39" s="154"/>
      <c r="O39"/>
      <c r="P39"/>
      <c r="Q39"/>
      <c r="R39"/>
      <c r="S39"/>
    </row>
    <row r="40" spans="1:19" ht="18" x14ac:dyDescent="0.25">
      <c r="A40" s="149" t="s">
        <v>281</v>
      </c>
      <c r="B40" s="152" t="s">
        <v>282</v>
      </c>
      <c r="C40" s="149" t="s">
        <v>179</v>
      </c>
      <c r="D40" s="149" t="str">
        <f t="shared" si="0"/>
        <v>ILAVE / CHURO MAQUERA</v>
      </c>
      <c r="E40" s="149" t="s">
        <v>175</v>
      </c>
      <c r="F40" s="149" t="s">
        <v>283</v>
      </c>
      <c r="G40" s="153">
        <v>2</v>
      </c>
      <c r="H40" s="154">
        <v>2</v>
      </c>
      <c r="I40" s="154">
        <v>1</v>
      </c>
      <c r="J40" s="154">
        <v>1</v>
      </c>
      <c r="K40" s="154">
        <v>0</v>
      </c>
      <c r="L40" s="154">
        <v>0</v>
      </c>
      <c r="M40" s="154">
        <v>0</v>
      </c>
      <c r="N40" s="154"/>
      <c r="O40"/>
      <c r="P40"/>
      <c r="Q40"/>
      <c r="R40"/>
      <c r="S40"/>
    </row>
    <row r="41" spans="1:19" ht="18" x14ac:dyDescent="0.25">
      <c r="A41" s="149" t="s">
        <v>284</v>
      </c>
      <c r="B41" s="152" t="s">
        <v>285</v>
      </c>
      <c r="C41" s="149" t="s">
        <v>179</v>
      </c>
      <c r="D41" s="149" t="str">
        <f t="shared" si="0"/>
        <v>ILAVE / OCOÑA</v>
      </c>
      <c r="E41" s="149" t="s">
        <v>175</v>
      </c>
      <c r="F41" s="149" t="s">
        <v>286</v>
      </c>
      <c r="G41" s="153">
        <v>1</v>
      </c>
      <c r="H41" s="154">
        <v>1</v>
      </c>
      <c r="I41" s="154">
        <v>0</v>
      </c>
      <c r="J41" s="154">
        <v>1</v>
      </c>
      <c r="K41" s="154">
        <v>0</v>
      </c>
      <c r="L41" s="154">
        <v>0</v>
      </c>
      <c r="M41" s="154">
        <v>0</v>
      </c>
      <c r="N41" s="154"/>
      <c r="O41"/>
      <c r="P41"/>
      <c r="Q41"/>
      <c r="R41"/>
      <c r="S41"/>
    </row>
    <row r="42" spans="1:19" ht="27" x14ac:dyDescent="0.25">
      <c r="A42" s="149" t="s">
        <v>287</v>
      </c>
      <c r="B42" s="152" t="s">
        <v>288</v>
      </c>
      <c r="C42" s="149" t="s">
        <v>179</v>
      </c>
      <c r="D42" s="149" t="str">
        <f t="shared" si="0"/>
        <v>ILAVE / PHARATA COPANI</v>
      </c>
      <c r="E42" s="149" t="s">
        <v>175</v>
      </c>
      <c r="F42" s="149" t="s">
        <v>289</v>
      </c>
      <c r="G42" s="153">
        <v>1</v>
      </c>
      <c r="H42" s="154">
        <v>1</v>
      </c>
      <c r="I42" s="154">
        <v>1</v>
      </c>
      <c r="J42" s="154">
        <v>0</v>
      </c>
      <c r="K42" s="154">
        <v>0</v>
      </c>
      <c r="L42" s="154">
        <v>0</v>
      </c>
      <c r="M42" s="154">
        <v>0</v>
      </c>
      <c r="N42" s="154"/>
      <c r="O42"/>
      <c r="P42"/>
      <c r="Q42"/>
      <c r="R42"/>
      <c r="S42"/>
    </row>
    <row r="43" spans="1:19" ht="18" x14ac:dyDescent="0.25">
      <c r="A43" s="149" t="s">
        <v>290</v>
      </c>
      <c r="B43" s="152" t="s">
        <v>291</v>
      </c>
      <c r="C43" s="149" t="s">
        <v>179</v>
      </c>
      <c r="D43" s="149" t="str">
        <f t="shared" si="0"/>
        <v>PILCUYO / PUCARA</v>
      </c>
      <c r="E43" s="149" t="s">
        <v>182</v>
      </c>
      <c r="F43" s="149" t="s">
        <v>292</v>
      </c>
      <c r="G43" s="153">
        <v>1</v>
      </c>
      <c r="H43" s="154">
        <v>1</v>
      </c>
      <c r="I43" s="154">
        <v>1</v>
      </c>
      <c r="J43" s="154">
        <v>0</v>
      </c>
      <c r="K43" s="154">
        <v>0</v>
      </c>
      <c r="L43" s="154">
        <v>0</v>
      </c>
      <c r="M43" s="154">
        <v>0</v>
      </c>
      <c r="N43" s="154"/>
      <c r="O43"/>
      <c r="P43"/>
      <c r="Q43"/>
      <c r="R43"/>
      <c r="S43"/>
    </row>
    <row r="44" spans="1:19" ht="27" x14ac:dyDescent="0.25">
      <c r="A44" s="149" t="s">
        <v>293</v>
      </c>
      <c r="B44" s="152" t="s">
        <v>294</v>
      </c>
      <c r="C44" s="149" t="s">
        <v>179</v>
      </c>
      <c r="D44" s="149" t="str">
        <f t="shared" si="0"/>
        <v>PILCUYO / SACARI TITICACHI</v>
      </c>
      <c r="E44" s="149" t="s">
        <v>182</v>
      </c>
      <c r="F44" s="149" t="s">
        <v>295</v>
      </c>
      <c r="G44" s="153">
        <v>1</v>
      </c>
      <c r="H44" s="154">
        <v>1</v>
      </c>
      <c r="I44" s="154">
        <v>0</v>
      </c>
      <c r="J44" s="154">
        <v>1</v>
      </c>
      <c r="K44" s="154">
        <v>0</v>
      </c>
      <c r="L44" s="154">
        <v>0</v>
      </c>
      <c r="M44" s="154">
        <v>0</v>
      </c>
      <c r="N44" s="154"/>
      <c r="O44"/>
      <c r="P44"/>
      <c r="Q44"/>
      <c r="R44"/>
      <c r="S44"/>
    </row>
    <row r="45" spans="1:19" ht="18" x14ac:dyDescent="0.25">
      <c r="A45" s="149" t="s">
        <v>296</v>
      </c>
      <c r="B45" s="152" t="s">
        <v>297</v>
      </c>
      <c r="C45" s="149" t="s">
        <v>179</v>
      </c>
      <c r="D45" s="149" t="str">
        <f t="shared" si="0"/>
        <v>ILAVE / URANI</v>
      </c>
      <c r="E45" s="149" t="s">
        <v>175</v>
      </c>
      <c r="F45" s="149" t="s">
        <v>298</v>
      </c>
      <c r="G45" s="153">
        <v>1</v>
      </c>
      <c r="H45" s="154">
        <v>1</v>
      </c>
      <c r="I45" s="154">
        <v>0</v>
      </c>
      <c r="J45" s="154">
        <v>1</v>
      </c>
      <c r="K45" s="154">
        <v>0</v>
      </c>
      <c r="L45" s="154">
        <v>0</v>
      </c>
      <c r="M45" s="154">
        <v>0</v>
      </c>
      <c r="N45" s="154"/>
      <c r="O45"/>
      <c r="P45"/>
      <c r="Q45"/>
      <c r="R45"/>
      <c r="S45"/>
    </row>
    <row r="46" spans="1:19" ht="18" x14ac:dyDescent="0.25">
      <c r="A46" s="149" t="s">
        <v>299</v>
      </c>
      <c r="B46" s="152" t="s">
        <v>300</v>
      </c>
      <c r="C46" s="149" t="s">
        <v>179</v>
      </c>
      <c r="D46" s="149" t="str">
        <f t="shared" si="0"/>
        <v>PILCUYO / CACHIPUCARA</v>
      </c>
      <c r="E46" s="149" t="s">
        <v>182</v>
      </c>
      <c r="F46" s="149" t="s">
        <v>301</v>
      </c>
      <c r="G46" s="153">
        <v>1</v>
      </c>
      <c r="H46" s="154">
        <v>1</v>
      </c>
      <c r="I46" s="154">
        <v>0</v>
      </c>
      <c r="J46" s="154">
        <v>1</v>
      </c>
      <c r="K46" s="154">
        <v>0</v>
      </c>
      <c r="L46" s="154">
        <v>0</v>
      </c>
      <c r="M46" s="154">
        <v>0</v>
      </c>
      <c r="N46" s="154"/>
      <c r="O46"/>
      <c r="P46"/>
      <c r="Q46"/>
      <c r="R46"/>
      <c r="S46"/>
    </row>
    <row r="47" spans="1:19" ht="27" x14ac:dyDescent="0.25">
      <c r="A47" s="149" t="s">
        <v>302</v>
      </c>
      <c r="B47" s="152" t="s">
        <v>303</v>
      </c>
      <c r="C47" s="149" t="s">
        <v>179</v>
      </c>
      <c r="D47" s="149" t="str">
        <f t="shared" si="0"/>
        <v>ILAVE / JACHOCCO HUARACCO</v>
      </c>
      <c r="E47" s="149" t="s">
        <v>175</v>
      </c>
      <c r="F47" s="149" t="s">
        <v>304</v>
      </c>
      <c r="G47" s="153">
        <v>4</v>
      </c>
      <c r="H47" s="154">
        <v>3</v>
      </c>
      <c r="I47" s="154">
        <v>0</v>
      </c>
      <c r="J47" s="154">
        <v>3</v>
      </c>
      <c r="K47" s="154">
        <v>0</v>
      </c>
      <c r="L47" s="154">
        <v>1</v>
      </c>
      <c r="M47" s="154">
        <v>0</v>
      </c>
      <c r="N47" s="154"/>
      <c r="O47"/>
      <c r="P47"/>
      <c r="Q47"/>
      <c r="R47"/>
      <c r="S47"/>
    </row>
    <row r="48" spans="1:19" ht="18" x14ac:dyDescent="0.25">
      <c r="A48" s="149" t="s">
        <v>305</v>
      </c>
      <c r="B48" s="152" t="s">
        <v>306</v>
      </c>
      <c r="C48" s="149" t="s">
        <v>179</v>
      </c>
      <c r="D48" s="149" t="str">
        <f t="shared" si="0"/>
        <v>ILAVE / LACAYA</v>
      </c>
      <c r="E48" s="149" t="s">
        <v>175</v>
      </c>
      <c r="F48" s="149" t="s">
        <v>307</v>
      </c>
      <c r="G48" s="153">
        <v>1</v>
      </c>
      <c r="H48" s="154">
        <v>1</v>
      </c>
      <c r="I48" s="154">
        <v>1</v>
      </c>
      <c r="J48" s="154">
        <v>0</v>
      </c>
      <c r="K48" s="154">
        <v>0</v>
      </c>
      <c r="L48" s="154">
        <v>0</v>
      </c>
      <c r="M48" s="154">
        <v>0</v>
      </c>
      <c r="N48" s="154"/>
      <c r="O48"/>
      <c r="P48"/>
      <c r="Q48"/>
      <c r="R48"/>
      <c r="S48"/>
    </row>
    <row r="49" spans="1:19" ht="18" x14ac:dyDescent="0.25">
      <c r="A49" s="149" t="s">
        <v>308</v>
      </c>
      <c r="B49" s="152" t="s">
        <v>309</v>
      </c>
      <c r="C49" s="149" t="s">
        <v>179</v>
      </c>
      <c r="D49" s="149" t="str">
        <f t="shared" si="0"/>
        <v>ILAVE / PANTIHUECO</v>
      </c>
      <c r="E49" s="149" t="s">
        <v>175</v>
      </c>
      <c r="F49" s="149" t="s">
        <v>310</v>
      </c>
      <c r="G49" s="153">
        <v>1</v>
      </c>
      <c r="H49" s="154">
        <v>1</v>
      </c>
      <c r="I49" s="154">
        <v>1</v>
      </c>
      <c r="J49" s="154">
        <v>0</v>
      </c>
      <c r="K49" s="154">
        <v>0</v>
      </c>
      <c r="L49" s="154">
        <v>0</v>
      </c>
      <c r="M49" s="154">
        <v>0</v>
      </c>
      <c r="N49" s="154"/>
      <c r="O49"/>
      <c r="P49"/>
      <c r="Q49"/>
      <c r="R49"/>
      <c r="S49"/>
    </row>
    <row r="50" spans="1:19" ht="18" x14ac:dyDescent="0.25">
      <c r="A50" s="149" t="s">
        <v>311</v>
      </c>
      <c r="B50" s="152" t="s">
        <v>312</v>
      </c>
      <c r="C50" s="149" t="s">
        <v>179</v>
      </c>
      <c r="D50" s="149" t="str">
        <f t="shared" si="0"/>
        <v>ILAVE / POQUICHILLA</v>
      </c>
      <c r="E50" s="149" t="s">
        <v>175</v>
      </c>
      <c r="F50" s="149" t="s">
        <v>313</v>
      </c>
      <c r="G50" s="153">
        <v>1</v>
      </c>
      <c r="H50" s="154">
        <v>1</v>
      </c>
      <c r="I50" s="154">
        <v>1</v>
      </c>
      <c r="J50" s="154">
        <v>0</v>
      </c>
      <c r="K50" s="154">
        <v>0</v>
      </c>
      <c r="L50" s="154">
        <v>0</v>
      </c>
      <c r="M50" s="154">
        <v>0</v>
      </c>
      <c r="N50" s="154"/>
      <c r="O50"/>
      <c r="P50"/>
      <c r="Q50"/>
      <c r="R50"/>
      <c r="S50"/>
    </row>
    <row r="51" spans="1:19" ht="18" x14ac:dyDescent="0.25">
      <c r="A51" s="149" t="s">
        <v>314</v>
      </c>
      <c r="B51" s="152">
        <v>711</v>
      </c>
      <c r="C51" s="149" t="s">
        <v>179</v>
      </c>
      <c r="D51" s="149" t="str">
        <f t="shared" si="0"/>
        <v>ILAVE / ROSACANI</v>
      </c>
      <c r="E51" s="149" t="s">
        <v>175</v>
      </c>
      <c r="F51" s="149" t="s">
        <v>315</v>
      </c>
      <c r="G51" s="153">
        <v>2</v>
      </c>
      <c r="H51" s="154">
        <v>2</v>
      </c>
      <c r="I51" s="154">
        <v>0</v>
      </c>
      <c r="J51" s="154">
        <v>2</v>
      </c>
      <c r="K51" s="154">
        <v>0</v>
      </c>
      <c r="L51" s="154">
        <v>0</v>
      </c>
      <c r="M51" s="154">
        <v>0</v>
      </c>
      <c r="N51" s="154"/>
      <c r="O51"/>
      <c r="P51"/>
      <c r="Q51"/>
      <c r="R51"/>
      <c r="S51"/>
    </row>
    <row r="52" spans="1:19" ht="18" x14ac:dyDescent="0.25">
      <c r="A52" s="149" t="s">
        <v>316</v>
      </c>
      <c r="B52" s="152" t="s">
        <v>317</v>
      </c>
      <c r="C52" s="149" t="s">
        <v>179</v>
      </c>
      <c r="D52" s="149" t="str">
        <f t="shared" si="0"/>
        <v>ILAVE / SIRAYA</v>
      </c>
      <c r="E52" s="149" t="s">
        <v>175</v>
      </c>
      <c r="F52" s="149" t="s">
        <v>318</v>
      </c>
      <c r="G52" s="153">
        <v>2</v>
      </c>
      <c r="H52" s="154">
        <v>2</v>
      </c>
      <c r="I52" s="154">
        <v>0</v>
      </c>
      <c r="J52" s="154">
        <v>2</v>
      </c>
      <c r="K52" s="154">
        <v>0</v>
      </c>
      <c r="L52" s="154">
        <v>0</v>
      </c>
      <c r="M52" s="154">
        <v>0</v>
      </c>
      <c r="N52" s="154"/>
      <c r="O52"/>
      <c r="P52"/>
      <c r="Q52"/>
      <c r="R52"/>
      <c r="S52"/>
    </row>
    <row r="53" spans="1:19" ht="18" x14ac:dyDescent="0.25">
      <c r="A53" s="149" t="s">
        <v>319</v>
      </c>
      <c r="B53" s="152" t="s">
        <v>320</v>
      </c>
      <c r="C53" s="149" t="s">
        <v>179</v>
      </c>
      <c r="D53" s="149" t="str">
        <f t="shared" si="0"/>
        <v>ILAVE / TANAPACA</v>
      </c>
      <c r="E53" s="149" t="s">
        <v>175</v>
      </c>
      <c r="F53" s="149" t="s">
        <v>321</v>
      </c>
      <c r="G53" s="153">
        <v>1</v>
      </c>
      <c r="H53" s="154">
        <v>1</v>
      </c>
      <c r="I53" s="154">
        <v>1</v>
      </c>
      <c r="J53" s="154">
        <v>0</v>
      </c>
      <c r="K53" s="154">
        <v>0</v>
      </c>
      <c r="L53" s="154">
        <v>0</v>
      </c>
      <c r="M53" s="154">
        <v>0</v>
      </c>
      <c r="N53" s="154"/>
      <c r="O53"/>
      <c r="P53"/>
      <c r="Q53"/>
      <c r="R53"/>
      <c r="S53"/>
    </row>
    <row r="54" spans="1:19" ht="18" x14ac:dyDescent="0.25">
      <c r="A54" s="149" t="s">
        <v>322</v>
      </c>
      <c r="B54" s="152" t="s">
        <v>323</v>
      </c>
      <c r="C54" s="149" t="s">
        <v>179</v>
      </c>
      <c r="D54" s="149" t="str">
        <f t="shared" si="0"/>
        <v>ILAVE / LACACHI</v>
      </c>
      <c r="E54" s="149" t="s">
        <v>175</v>
      </c>
      <c r="F54" s="149" t="s">
        <v>324</v>
      </c>
      <c r="G54" s="153">
        <v>1</v>
      </c>
      <c r="H54" s="154">
        <v>1</v>
      </c>
      <c r="I54" s="154">
        <v>0</v>
      </c>
      <c r="J54" s="154">
        <v>1</v>
      </c>
      <c r="K54" s="154">
        <v>0</v>
      </c>
      <c r="L54" s="154">
        <v>0</v>
      </c>
      <c r="M54" s="154">
        <v>0</v>
      </c>
      <c r="N54" s="154"/>
      <c r="O54"/>
      <c r="P54"/>
      <c r="Q54"/>
      <c r="R54"/>
      <c r="S54"/>
    </row>
    <row r="55" spans="1:19" ht="27" x14ac:dyDescent="0.25">
      <c r="A55" s="149" t="s">
        <v>325</v>
      </c>
      <c r="B55" s="152" t="s">
        <v>326</v>
      </c>
      <c r="C55" s="149" t="s">
        <v>179</v>
      </c>
      <c r="D55" s="149" t="str">
        <f t="shared" si="0"/>
        <v>ILAVE / PAJJCHA CCACCAPI</v>
      </c>
      <c r="E55" s="149" t="s">
        <v>175</v>
      </c>
      <c r="F55" s="149" t="s">
        <v>327</v>
      </c>
      <c r="G55" s="153">
        <v>1</v>
      </c>
      <c r="H55" s="154">
        <v>1</v>
      </c>
      <c r="I55" s="154">
        <v>1</v>
      </c>
      <c r="J55" s="154">
        <v>0</v>
      </c>
      <c r="K55" s="154">
        <v>0</v>
      </c>
      <c r="L55" s="154">
        <v>0</v>
      </c>
      <c r="M55" s="154">
        <v>0</v>
      </c>
      <c r="N55" s="154"/>
      <c r="O55"/>
      <c r="P55"/>
      <c r="Q55"/>
      <c r="R55"/>
      <c r="S55"/>
    </row>
    <row r="56" spans="1:19" ht="27" x14ac:dyDescent="0.25">
      <c r="A56" s="149" t="s">
        <v>328</v>
      </c>
      <c r="B56" s="152" t="s">
        <v>329</v>
      </c>
      <c r="C56" s="149" t="s">
        <v>179</v>
      </c>
      <c r="D56" s="149" t="str">
        <f t="shared" si="0"/>
        <v>PILCUYO / PACCO BEBEDERO</v>
      </c>
      <c r="E56" s="149" t="s">
        <v>182</v>
      </c>
      <c r="F56" s="149" t="s">
        <v>330</v>
      </c>
      <c r="G56" s="153">
        <v>1</v>
      </c>
      <c r="H56" s="154">
        <v>1</v>
      </c>
      <c r="I56" s="154">
        <v>1</v>
      </c>
      <c r="J56" s="154">
        <v>0</v>
      </c>
      <c r="K56" s="154">
        <v>0</v>
      </c>
      <c r="L56" s="154">
        <v>0</v>
      </c>
      <c r="M56" s="154">
        <v>0</v>
      </c>
      <c r="N56" s="154"/>
      <c r="O56"/>
      <c r="P56"/>
      <c r="Q56"/>
      <c r="R56"/>
      <c r="S56"/>
    </row>
    <row r="57" spans="1:19" ht="18" x14ac:dyDescent="0.25">
      <c r="A57" s="149" t="s">
        <v>331</v>
      </c>
      <c r="B57" s="152" t="s">
        <v>332</v>
      </c>
      <c r="C57" s="149" t="s">
        <v>179</v>
      </c>
      <c r="D57" s="149" t="str">
        <f t="shared" si="0"/>
        <v>ILAVE / COLLATA</v>
      </c>
      <c r="E57" s="149" t="s">
        <v>175</v>
      </c>
      <c r="F57" s="149" t="s">
        <v>333</v>
      </c>
      <c r="G57" s="153">
        <v>1</v>
      </c>
      <c r="H57" s="154">
        <v>1</v>
      </c>
      <c r="I57" s="154">
        <v>1</v>
      </c>
      <c r="J57" s="154">
        <v>0</v>
      </c>
      <c r="K57" s="154">
        <v>0</v>
      </c>
      <c r="L57" s="154">
        <v>0</v>
      </c>
      <c r="M57" s="154">
        <v>0</v>
      </c>
      <c r="N57" s="154"/>
      <c r="O57"/>
      <c r="P57"/>
      <c r="Q57"/>
      <c r="R57"/>
      <c r="S57"/>
    </row>
    <row r="58" spans="1:19" ht="18" x14ac:dyDescent="0.25">
      <c r="A58" s="149" t="s">
        <v>334</v>
      </c>
      <c r="B58" s="152" t="s">
        <v>335</v>
      </c>
      <c r="C58" s="149" t="s">
        <v>179</v>
      </c>
      <c r="D58" s="149" t="str">
        <f t="shared" si="0"/>
        <v>ILAVE / HUANCARANI</v>
      </c>
      <c r="E58" s="149" t="s">
        <v>175</v>
      </c>
      <c r="F58" s="149" t="s">
        <v>336</v>
      </c>
      <c r="G58" s="153">
        <v>1</v>
      </c>
      <c r="H58" s="154">
        <v>1</v>
      </c>
      <c r="I58" s="154">
        <v>1</v>
      </c>
      <c r="J58" s="154">
        <v>0</v>
      </c>
      <c r="K58" s="154">
        <v>0</v>
      </c>
      <c r="L58" s="154">
        <v>0</v>
      </c>
      <c r="M58" s="154">
        <v>0</v>
      </c>
      <c r="N58" s="154"/>
      <c r="O58"/>
      <c r="P58"/>
      <c r="Q58"/>
      <c r="R58"/>
      <c r="S58"/>
    </row>
    <row r="59" spans="1:19" ht="27" x14ac:dyDescent="0.25">
      <c r="A59" s="149" t="s">
        <v>337</v>
      </c>
      <c r="B59" s="152" t="s">
        <v>338</v>
      </c>
      <c r="C59" s="149" t="s">
        <v>179</v>
      </c>
      <c r="D59" s="149" t="str">
        <f t="shared" si="0"/>
        <v>ILAVE / COLLOCO HUAYCHANI</v>
      </c>
      <c r="E59" s="149" t="s">
        <v>175</v>
      </c>
      <c r="F59" s="149" t="s">
        <v>339</v>
      </c>
      <c r="G59" s="153">
        <v>1</v>
      </c>
      <c r="H59" s="154">
        <v>1</v>
      </c>
      <c r="I59" s="154">
        <v>1</v>
      </c>
      <c r="J59" s="154">
        <v>0</v>
      </c>
      <c r="K59" s="154">
        <v>0</v>
      </c>
      <c r="L59" s="154">
        <v>0</v>
      </c>
      <c r="M59" s="154">
        <v>0</v>
      </c>
      <c r="N59" s="154"/>
      <c r="O59"/>
      <c r="P59"/>
      <c r="Q59"/>
      <c r="R59"/>
      <c r="S59"/>
    </row>
    <row r="60" spans="1:19" ht="18" x14ac:dyDescent="0.25">
      <c r="A60" s="149" t="s">
        <v>340</v>
      </c>
      <c r="B60" s="152" t="s">
        <v>341</v>
      </c>
      <c r="C60" s="149" t="s">
        <v>179</v>
      </c>
      <c r="D60" s="149" t="str">
        <f t="shared" si="0"/>
        <v>SANTA ROSA / AYUPALCA</v>
      </c>
      <c r="E60" s="149" t="s">
        <v>186</v>
      </c>
      <c r="F60" s="149" t="s">
        <v>342</v>
      </c>
      <c r="G60" s="153">
        <v>1</v>
      </c>
      <c r="H60" s="154">
        <v>1</v>
      </c>
      <c r="I60" s="154">
        <v>0</v>
      </c>
      <c r="J60" s="154">
        <v>1</v>
      </c>
      <c r="K60" s="154">
        <v>0</v>
      </c>
      <c r="L60" s="154">
        <v>0</v>
      </c>
      <c r="M60" s="154">
        <v>0</v>
      </c>
      <c r="N60" s="154"/>
      <c r="O60"/>
      <c r="P60"/>
      <c r="Q60"/>
      <c r="R60"/>
      <c r="S60"/>
    </row>
    <row r="61" spans="1:19" ht="18" x14ac:dyDescent="0.25">
      <c r="A61" s="149" t="s">
        <v>343</v>
      </c>
      <c r="B61" s="152" t="s">
        <v>344</v>
      </c>
      <c r="C61" s="149" t="s">
        <v>179</v>
      </c>
      <c r="D61" s="149" t="str">
        <f t="shared" si="0"/>
        <v>SANTA ROSA / SULCANACA</v>
      </c>
      <c r="E61" s="149" t="s">
        <v>186</v>
      </c>
      <c r="F61" s="149" t="s">
        <v>345</v>
      </c>
      <c r="G61" s="153">
        <v>1</v>
      </c>
      <c r="H61" s="154">
        <v>1</v>
      </c>
      <c r="I61" s="154">
        <v>0</v>
      </c>
      <c r="J61" s="154">
        <v>1</v>
      </c>
      <c r="K61" s="154">
        <v>0</v>
      </c>
      <c r="L61" s="154">
        <v>0</v>
      </c>
      <c r="M61" s="154">
        <v>0</v>
      </c>
      <c r="N61" s="154"/>
      <c r="O61"/>
      <c r="P61"/>
      <c r="Q61"/>
      <c r="R61"/>
      <c r="S61"/>
    </row>
    <row r="62" spans="1:19" ht="18" x14ac:dyDescent="0.25">
      <c r="A62" s="149" t="s">
        <v>346</v>
      </c>
      <c r="B62" s="152" t="s">
        <v>347</v>
      </c>
      <c r="C62" s="149" t="s">
        <v>179</v>
      </c>
      <c r="D62" s="149" t="str">
        <f t="shared" si="0"/>
        <v>SANTA ROSA / MAZOCRUZ</v>
      </c>
      <c r="E62" s="149" t="s">
        <v>186</v>
      </c>
      <c r="F62" s="149" t="s">
        <v>348</v>
      </c>
      <c r="G62" s="153">
        <v>2</v>
      </c>
      <c r="H62" s="154">
        <v>2</v>
      </c>
      <c r="I62" s="154">
        <v>0</v>
      </c>
      <c r="J62" s="154">
        <v>2</v>
      </c>
      <c r="K62" s="154">
        <v>0</v>
      </c>
      <c r="L62" s="154">
        <v>0</v>
      </c>
      <c r="M62" s="154">
        <v>0</v>
      </c>
      <c r="N62" s="154"/>
      <c r="O62"/>
      <c r="P62"/>
      <c r="Q62"/>
      <c r="R62"/>
      <c r="S62"/>
    </row>
    <row r="63" spans="1:19" ht="18" x14ac:dyDescent="0.25">
      <c r="A63" s="149" t="s">
        <v>349</v>
      </c>
      <c r="B63" s="152" t="s">
        <v>350</v>
      </c>
      <c r="C63" s="149" t="s">
        <v>179</v>
      </c>
      <c r="D63" s="149" t="str">
        <f t="shared" si="0"/>
        <v>ILAVE / ILAVE</v>
      </c>
      <c r="E63" s="149" t="s">
        <v>175</v>
      </c>
      <c r="F63" s="149" t="s">
        <v>175</v>
      </c>
      <c r="G63" s="153">
        <v>2</v>
      </c>
      <c r="H63" s="154">
        <v>2</v>
      </c>
      <c r="I63" s="154">
        <v>1</v>
      </c>
      <c r="J63" s="154">
        <v>1</v>
      </c>
      <c r="K63" s="154">
        <v>0</v>
      </c>
      <c r="L63" s="154">
        <v>0</v>
      </c>
      <c r="M63" s="154">
        <v>0</v>
      </c>
      <c r="N63" s="154"/>
      <c r="O63"/>
      <c r="P63"/>
      <c r="Q63"/>
      <c r="R63"/>
      <c r="S63"/>
    </row>
    <row r="64" spans="1:19" ht="18" x14ac:dyDescent="0.25">
      <c r="A64" s="149" t="s">
        <v>351</v>
      </c>
      <c r="B64" s="152" t="s">
        <v>352</v>
      </c>
      <c r="C64" s="149" t="s">
        <v>179</v>
      </c>
      <c r="D64" s="149" t="str">
        <f t="shared" si="0"/>
        <v>ILAVE / CHECACHATA</v>
      </c>
      <c r="E64" s="149" t="s">
        <v>175</v>
      </c>
      <c r="F64" s="149" t="s">
        <v>353</v>
      </c>
      <c r="G64" s="153">
        <v>1</v>
      </c>
      <c r="H64" s="154">
        <v>1</v>
      </c>
      <c r="I64" s="154">
        <v>0</v>
      </c>
      <c r="J64" s="154">
        <v>1</v>
      </c>
      <c r="K64" s="154">
        <v>0</v>
      </c>
      <c r="L64" s="154">
        <v>0</v>
      </c>
      <c r="M64" s="154">
        <v>0</v>
      </c>
      <c r="N64" s="154"/>
      <c r="O64"/>
      <c r="P64"/>
      <c r="Q64"/>
      <c r="R64"/>
      <c r="S64"/>
    </row>
    <row r="65" spans="1:19" ht="18" x14ac:dyDescent="0.25">
      <c r="A65" s="149" t="s">
        <v>354</v>
      </c>
      <c r="B65" s="152" t="s">
        <v>355</v>
      </c>
      <c r="C65" s="149" t="s">
        <v>179</v>
      </c>
      <c r="D65" s="149" t="str">
        <f t="shared" si="0"/>
        <v>ILAVE / SIMILLACA</v>
      </c>
      <c r="E65" s="149" t="s">
        <v>175</v>
      </c>
      <c r="F65" s="149" t="s">
        <v>356</v>
      </c>
      <c r="G65" s="153">
        <v>1</v>
      </c>
      <c r="H65" s="154">
        <v>1</v>
      </c>
      <c r="I65" s="154">
        <v>1</v>
      </c>
      <c r="J65" s="154">
        <v>0</v>
      </c>
      <c r="K65" s="154">
        <v>0</v>
      </c>
      <c r="L65" s="154">
        <v>0</v>
      </c>
      <c r="M65" s="154">
        <v>0</v>
      </c>
      <c r="N65" s="154"/>
      <c r="O65"/>
      <c r="P65"/>
      <c r="Q65"/>
      <c r="R65"/>
      <c r="S65"/>
    </row>
    <row r="66" spans="1:19" ht="18" x14ac:dyDescent="0.25">
      <c r="A66" s="149" t="s">
        <v>357</v>
      </c>
      <c r="B66" s="152" t="s">
        <v>358</v>
      </c>
      <c r="C66" s="149" t="s">
        <v>179</v>
      </c>
      <c r="D66" s="149" t="str">
        <f t="shared" si="0"/>
        <v>ILAVE / CHALLOCOLLO</v>
      </c>
      <c r="E66" s="149" t="s">
        <v>175</v>
      </c>
      <c r="F66" s="149" t="s">
        <v>359</v>
      </c>
      <c r="G66" s="153">
        <v>1</v>
      </c>
      <c r="H66" s="154">
        <v>1</v>
      </c>
      <c r="I66" s="154">
        <v>1</v>
      </c>
      <c r="J66" s="154">
        <v>0</v>
      </c>
      <c r="K66" s="154">
        <v>0</v>
      </c>
      <c r="L66" s="154">
        <v>0</v>
      </c>
      <c r="M66" s="154">
        <v>0</v>
      </c>
      <c r="N66" s="154"/>
      <c r="O66"/>
      <c r="P66"/>
      <c r="Q66"/>
      <c r="R66"/>
      <c r="S66"/>
    </row>
    <row r="67" spans="1:19" ht="18" x14ac:dyDescent="0.25">
      <c r="A67" s="149" t="s">
        <v>360</v>
      </c>
      <c r="B67" s="152" t="s">
        <v>361</v>
      </c>
      <c r="C67" s="149" t="s">
        <v>179</v>
      </c>
      <c r="D67" s="149" t="str">
        <f t="shared" si="0"/>
        <v>ILAVE / APHARUNI</v>
      </c>
      <c r="E67" s="149" t="s">
        <v>175</v>
      </c>
      <c r="F67" s="149" t="s">
        <v>362</v>
      </c>
      <c r="G67" s="153">
        <v>1</v>
      </c>
      <c r="H67" s="154">
        <v>1</v>
      </c>
      <c r="I67" s="154">
        <v>1</v>
      </c>
      <c r="J67" s="154">
        <v>0</v>
      </c>
      <c r="K67" s="154">
        <v>0</v>
      </c>
      <c r="L67" s="154">
        <v>0</v>
      </c>
      <c r="M67" s="154">
        <v>0</v>
      </c>
      <c r="N67" s="154"/>
      <c r="O67"/>
      <c r="P67"/>
      <c r="Q67"/>
      <c r="R67"/>
      <c r="S67"/>
    </row>
    <row r="68" spans="1:19" ht="18" x14ac:dyDescent="0.25">
      <c r="A68" s="149" t="s">
        <v>363</v>
      </c>
      <c r="B68" s="152" t="s">
        <v>364</v>
      </c>
      <c r="C68" s="149" t="s">
        <v>179</v>
      </c>
      <c r="D68" s="149" t="str">
        <f t="shared" si="0"/>
        <v>ILAVE / JARANI</v>
      </c>
      <c r="E68" s="149" t="s">
        <v>175</v>
      </c>
      <c r="F68" s="149" t="s">
        <v>365</v>
      </c>
      <c r="G68" s="153">
        <v>1</v>
      </c>
      <c r="H68" s="154">
        <v>1</v>
      </c>
      <c r="I68" s="154">
        <v>1</v>
      </c>
      <c r="J68" s="154">
        <v>0</v>
      </c>
      <c r="K68" s="154">
        <v>0</v>
      </c>
      <c r="L68" s="154">
        <v>0</v>
      </c>
      <c r="M68" s="154">
        <v>0</v>
      </c>
      <c r="N68" s="154"/>
      <c r="O68"/>
      <c r="P68"/>
      <c r="Q68"/>
      <c r="R68"/>
      <c r="S68"/>
    </row>
    <row r="69" spans="1:19" ht="18" x14ac:dyDescent="0.25">
      <c r="A69" s="149" t="s">
        <v>366</v>
      </c>
      <c r="B69" s="152" t="s">
        <v>367</v>
      </c>
      <c r="C69" s="149" t="s">
        <v>179</v>
      </c>
      <c r="D69" s="149" t="str">
        <f t="shared" si="0"/>
        <v>ILAVE / COMPACAZO</v>
      </c>
      <c r="E69" s="149" t="s">
        <v>175</v>
      </c>
      <c r="F69" s="149" t="s">
        <v>368</v>
      </c>
      <c r="G69" s="153">
        <v>1</v>
      </c>
      <c r="H69" s="154">
        <v>1</v>
      </c>
      <c r="I69" s="154">
        <v>1</v>
      </c>
      <c r="J69" s="154">
        <v>0</v>
      </c>
      <c r="K69" s="154">
        <v>0</v>
      </c>
      <c r="L69" s="154">
        <v>0</v>
      </c>
      <c r="M69" s="154">
        <v>0</v>
      </c>
      <c r="N69" s="154"/>
      <c r="O69"/>
      <c r="P69"/>
      <c r="Q69"/>
      <c r="R69"/>
      <c r="S69"/>
    </row>
    <row r="70" spans="1:19" ht="18" x14ac:dyDescent="0.25">
      <c r="A70" s="149" t="s">
        <v>369</v>
      </c>
      <c r="B70" s="152" t="s">
        <v>370</v>
      </c>
      <c r="C70" s="149" t="s">
        <v>179</v>
      </c>
      <c r="D70" s="149" t="str">
        <f t="shared" ref="D70:D133" si="1">CONCATENATE(E70," / ",F70)</f>
        <v>ILAVE / PICHINCUTA</v>
      </c>
      <c r="E70" s="149" t="s">
        <v>175</v>
      </c>
      <c r="F70" s="149" t="s">
        <v>371</v>
      </c>
      <c r="G70" s="153">
        <v>1</v>
      </c>
      <c r="H70" s="154">
        <v>1</v>
      </c>
      <c r="I70" s="154">
        <v>1</v>
      </c>
      <c r="J70" s="154">
        <v>0</v>
      </c>
      <c r="K70" s="154">
        <v>0</v>
      </c>
      <c r="L70" s="154">
        <v>0</v>
      </c>
      <c r="M70" s="154">
        <v>0</v>
      </c>
      <c r="N70" s="154"/>
      <c r="O70"/>
      <c r="P70"/>
      <c r="Q70"/>
      <c r="R70"/>
      <c r="S70"/>
    </row>
    <row r="71" spans="1:19" ht="18" x14ac:dyDescent="0.25">
      <c r="A71" s="149" t="s">
        <v>372</v>
      </c>
      <c r="B71" s="152" t="s">
        <v>373</v>
      </c>
      <c r="C71" s="149" t="s">
        <v>179</v>
      </c>
      <c r="D71" s="149" t="str">
        <f t="shared" si="1"/>
        <v>ILAVE / CONCHACA</v>
      </c>
      <c r="E71" s="149" t="s">
        <v>175</v>
      </c>
      <c r="F71" s="149" t="s">
        <v>374</v>
      </c>
      <c r="G71" s="153">
        <v>2</v>
      </c>
      <c r="H71" s="154">
        <v>2</v>
      </c>
      <c r="I71" s="154">
        <v>1</v>
      </c>
      <c r="J71" s="154">
        <v>1</v>
      </c>
      <c r="K71" s="154">
        <v>0</v>
      </c>
      <c r="L71" s="154">
        <v>0</v>
      </c>
      <c r="M71" s="154">
        <v>0</v>
      </c>
      <c r="N71" s="154"/>
      <c r="O71"/>
      <c r="P71"/>
      <c r="Q71"/>
      <c r="R71"/>
      <c r="S71"/>
    </row>
    <row r="72" spans="1:19" ht="27" x14ac:dyDescent="0.25">
      <c r="A72" s="149" t="s">
        <v>375</v>
      </c>
      <c r="B72" s="152" t="s">
        <v>376</v>
      </c>
      <c r="C72" s="149" t="s">
        <v>179</v>
      </c>
      <c r="D72" s="149" t="str">
        <f t="shared" si="1"/>
        <v>ILAVE / HUARAHUARANI</v>
      </c>
      <c r="E72" s="149" t="s">
        <v>175</v>
      </c>
      <c r="F72" s="149" t="s">
        <v>377</v>
      </c>
      <c r="G72" s="153">
        <v>1</v>
      </c>
      <c r="H72" s="154">
        <v>1</v>
      </c>
      <c r="I72" s="154">
        <v>0</v>
      </c>
      <c r="J72" s="154">
        <v>1</v>
      </c>
      <c r="K72" s="154">
        <v>0</v>
      </c>
      <c r="L72" s="154">
        <v>0</v>
      </c>
      <c r="M72" s="154">
        <v>0</v>
      </c>
      <c r="N72" s="154"/>
      <c r="O72"/>
      <c r="P72"/>
      <c r="Q72"/>
      <c r="R72"/>
      <c r="S72"/>
    </row>
    <row r="73" spans="1:19" ht="18" x14ac:dyDescent="0.25">
      <c r="A73" s="149" t="s">
        <v>378</v>
      </c>
      <c r="B73" s="152" t="s">
        <v>379</v>
      </c>
      <c r="C73" s="149" t="s">
        <v>179</v>
      </c>
      <c r="D73" s="149" t="str">
        <f t="shared" si="1"/>
        <v>ILAVE / CUTINI PUCARA</v>
      </c>
      <c r="E73" s="149" t="s">
        <v>175</v>
      </c>
      <c r="F73" s="149" t="s">
        <v>380</v>
      </c>
      <c r="G73" s="153">
        <v>1</v>
      </c>
      <c r="H73" s="154">
        <v>1</v>
      </c>
      <c r="I73" s="154">
        <v>0</v>
      </c>
      <c r="J73" s="154">
        <v>1</v>
      </c>
      <c r="K73" s="154">
        <v>0</v>
      </c>
      <c r="L73" s="154">
        <v>0</v>
      </c>
      <c r="M73" s="154">
        <v>0</v>
      </c>
      <c r="N73" s="154"/>
      <c r="O73"/>
      <c r="P73"/>
      <c r="Q73"/>
      <c r="R73"/>
      <c r="S73"/>
    </row>
    <row r="74" spans="1:19" ht="27" x14ac:dyDescent="0.25">
      <c r="A74" s="149" t="s">
        <v>381</v>
      </c>
      <c r="B74" s="152" t="s">
        <v>382</v>
      </c>
      <c r="C74" s="149" t="s">
        <v>179</v>
      </c>
      <c r="D74" s="149" t="str">
        <f t="shared" si="1"/>
        <v>ILAVE / SANTA ROSA DE HUAYLLATA</v>
      </c>
      <c r="E74" s="149" t="s">
        <v>175</v>
      </c>
      <c r="F74" s="149" t="s">
        <v>383</v>
      </c>
      <c r="G74" s="153">
        <v>1</v>
      </c>
      <c r="H74" s="154">
        <v>1</v>
      </c>
      <c r="I74" s="154">
        <v>0</v>
      </c>
      <c r="J74" s="154">
        <v>1</v>
      </c>
      <c r="K74" s="154">
        <v>0</v>
      </c>
      <c r="L74" s="154">
        <v>0</v>
      </c>
      <c r="M74" s="154">
        <v>0</v>
      </c>
      <c r="N74" s="154"/>
      <c r="O74"/>
      <c r="P74"/>
      <c r="Q74"/>
      <c r="R74"/>
      <c r="S74"/>
    </row>
    <row r="75" spans="1:19" ht="18" x14ac:dyDescent="0.25">
      <c r="A75" s="149" t="s">
        <v>384</v>
      </c>
      <c r="B75" s="152" t="s">
        <v>385</v>
      </c>
      <c r="C75" s="149" t="s">
        <v>179</v>
      </c>
      <c r="D75" s="149" t="str">
        <f t="shared" si="1"/>
        <v>ILAVE / HUINI HUININI</v>
      </c>
      <c r="E75" s="149" t="s">
        <v>175</v>
      </c>
      <c r="F75" s="149" t="s">
        <v>386</v>
      </c>
      <c r="G75" s="153">
        <v>1</v>
      </c>
      <c r="H75" s="154">
        <v>1</v>
      </c>
      <c r="I75" s="154">
        <v>0</v>
      </c>
      <c r="J75" s="154">
        <v>1</v>
      </c>
      <c r="K75" s="154">
        <v>0</v>
      </c>
      <c r="L75" s="154">
        <v>0</v>
      </c>
      <c r="M75" s="154">
        <v>0</v>
      </c>
      <c r="N75" s="154"/>
      <c r="O75"/>
      <c r="P75"/>
      <c r="Q75"/>
      <c r="R75"/>
      <c r="S75"/>
    </row>
    <row r="76" spans="1:19" ht="18" x14ac:dyDescent="0.25">
      <c r="A76" s="149" t="s">
        <v>387</v>
      </c>
      <c r="B76" s="152" t="s">
        <v>388</v>
      </c>
      <c r="C76" s="149" t="s">
        <v>179</v>
      </c>
      <c r="D76" s="149" t="str">
        <f t="shared" si="1"/>
        <v>ILAVE / CALACOTA</v>
      </c>
      <c r="E76" s="149" t="s">
        <v>175</v>
      </c>
      <c r="F76" s="149" t="s">
        <v>389</v>
      </c>
      <c r="G76" s="153">
        <v>1</v>
      </c>
      <c r="H76" s="154">
        <v>1</v>
      </c>
      <c r="I76" s="154">
        <v>1</v>
      </c>
      <c r="J76" s="154">
        <v>0</v>
      </c>
      <c r="K76" s="154">
        <v>0</v>
      </c>
      <c r="L76" s="154">
        <v>0</v>
      </c>
      <c r="M76" s="154">
        <v>0</v>
      </c>
      <c r="N76" s="154"/>
      <c r="O76"/>
      <c r="P76"/>
      <c r="Q76"/>
      <c r="R76"/>
      <c r="S76"/>
    </row>
    <row r="77" spans="1:19" ht="27" x14ac:dyDescent="0.25">
      <c r="A77" s="149" t="s">
        <v>390</v>
      </c>
      <c r="B77" s="152" t="s">
        <v>391</v>
      </c>
      <c r="C77" s="149" t="s">
        <v>179</v>
      </c>
      <c r="D77" s="149" t="str">
        <f t="shared" si="1"/>
        <v>PILCUYO / CAÑA MAQUERA</v>
      </c>
      <c r="E77" s="149" t="s">
        <v>182</v>
      </c>
      <c r="F77" s="149" t="s">
        <v>392</v>
      </c>
      <c r="G77" s="153">
        <v>1</v>
      </c>
      <c r="H77" s="154">
        <v>1</v>
      </c>
      <c r="I77" s="154">
        <v>1</v>
      </c>
      <c r="J77" s="154">
        <v>0</v>
      </c>
      <c r="K77" s="154">
        <v>0</v>
      </c>
      <c r="L77" s="154">
        <v>0</v>
      </c>
      <c r="M77" s="154">
        <v>0</v>
      </c>
      <c r="N77" s="154"/>
      <c r="O77"/>
      <c r="P77"/>
      <c r="Q77"/>
      <c r="R77"/>
      <c r="S77"/>
    </row>
    <row r="78" spans="1:19" ht="36" x14ac:dyDescent="0.25">
      <c r="A78" s="149" t="s">
        <v>393</v>
      </c>
      <c r="B78" s="152" t="s">
        <v>394</v>
      </c>
      <c r="C78" s="149" t="s">
        <v>179</v>
      </c>
      <c r="D78" s="149" t="str">
        <f t="shared" si="1"/>
        <v>PILCUYO / TARACANCAMAYA / CANCAMAYA</v>
      </c>
      <c r="E78" s="149" t="s">
        <v>182</v>
      </c>
      <c r="F78" s="149" t="s">
        <v>395</v>
      </c>
      <c r="G78" s="153">
        <v>1</v>
      </c>
      <c r="H78" s="154">
        <v>1</v>
      </c>
      <c r="I78" s="154">
        <v>1</v>
      </c>
      <c r="J78" s="154">
        <v>0</v>
      </c>
      <c r="K78" s="154">
        <v>0</v>
      </c>
      <c r="L78" s="154">
        <v>0</v>
      </c>
      <c r="M78" s="154">
        <v>0</v>
      </c>
      <c r="N78" s="154"/>
      <c r="O78"/>
      <c r="P78"/>
      <c r="Q78"/>
      <c r="R78"/>
      <c r="S78"/>
    </row>
    <row r="79" spans="1:19" ht="18" x14ac:dyDescent="0.25">
      <c r="A79" s="149" t="s">
        <v>396</v>
      </c>
      <c r="B79" s="152" t="s">
        <v>397</v>
      </c>
      <c r="C79" s="149" t="s">
        <v>179</v>
      </c>
      <c r="D79" s="149" t="str">
        <f t="shared" si="1"/>
        <v>PILCUYO / MULLACANI</v>
      </c>
      <c r="E79" s="149" t="s">
        <v>182</v>
      </c>
      <c r="F79" s="149" t="s">
        <v>398</v>
      </c>
      <c r="G79" s="153">
        <v>1</v>
      </c>
      <c r="H79" s="154">
        <v>1</v>
      </c>
      <c r="I79" s="154">
        <v>1</v>
      </c>
      <c r="J79" s="154">
        <v>0</v>
      </c>
      <c r="K79" s="154">
        <v>0</v>
      </c>
      <c r="L79" s="154">
        <v>0</v>
      </c>
      <c r="M79" s="154">
        <v>0</v>
      </c>
      <c r="N79" s="154"/>
      <c r="O79"/>
      <c r="P79"/>
      <c r="Q79"/>
      <c r="R79"/>
      <c r="S79"/>
    </row>
    <row r="80" spans="1:19" ht="18" x14ac:dyDescent="0.25">
      <c r="A80" s="149" t="s">
        <v>399</v>
      </c>
      <c r="B80" s="152" t="s">
        <v>400</v>
      </c>
      <c r="C80" s="149" t="s">
        <v>179</v>
      </c>
      <c r="D80" s="149" t="str">
        <f t="shared" si="1"/>
        <v>PILCUYO / QUETY</v>
      </c>
      <c r="E80" s="149" t="s">
        <v>182</v>
      </c>
      <c r="F80" s="149" t="s">
        <v>401</v>
      </c>
      <c r="G80" s="153">
        <v>1</v>
      </c>
      <c r="H80" s="154">
        <v>1</v>
      </c>
      <c r="I80" s="154">
        <v>1</v>
      </c>
      <c r="J80" s="154">
        <v>0</v>
      </c>
      <c r="K80" s="154">
        <v>0</v>
      </c>
      <c r="L80" s="154">
        <v>0</v>
      </c>
      <c r="M80" s="154">
        <v>0</v>
      </c>
      <c r="N80" s="154"/>
      <c r="O80"/>
      <c r="P80"/>
      <c r="Q80"/>
      <c r="R80"/>
      <c r="S80"/>
    </row>
    <row r="81" spans="1:19" ht="18" x14ac:dyDescent="0.25">
      <c r="A81" s="149" t="s">
        <v>402</v>
      </c>
      <c r="B81" s="152" t="s">
        <v>403</v>
      </c>
      <c r="C81" s="149" t="s">
        <v>179</v>
      </c>
      <c r="D81" s="149" t="str">
        <f t="shared" si="1"/>
        <v>PILCUYO / HUARIQUISAMA</v>
      </c>
      <c r="E81" s="149" t="s">
        <v>182</v>
      </c>
      <c r="F81" s="149" t="s">
        <v>404</v>
      </c>
      <c r="G81" s="153">
        <v>1</v>
      </c>
      <c r="H81" s="154">
        <v>1</v>
      </c>
      <c r="I81" s="154">
        <v>1</v>
      </c>
      <c r="J81" s="154">
        <v>0</v>
      </c>
      <c r="K81" s="154">
        <v>0</v>
      </c>
      <c r="L81" s="154">
        <v>0</v>
      </c>
      <c r="M81" s="154">
        <v>0</v>
      </c>
      <c r="N81" s="154"/>
      <c r="O81"/>
      <c r="P81"/>
      <c r="Q81"/>
      <c r="R81"/>
      <c r="S81"/>
    </row>
    <row r="82" spans="1:19" ht="27" x14ac:dyDescent="0.25">
      <c r="A82" s="149" t="s">
        <v>405</v>
      </c>
      <c r="B82" s="152" t="s">
        <v>406</v>
      </c>
      <c r="C82" s="149" t="s">
        <v>179</v>
      </c>
      <c r="D82" s="149" t="str">
        <f t="shared" si="1"/>
        <v>PILCUYO / CHOJÑA CHOJÑANI</v>
      </c>
      <c r="E82" s="149" t="s">
        <v>182</v>
      </c>
      <c r="F82" s="149" t="s">
        <v>407</v>
      </c>
      <c r="G82" s="153">
        <v>1</v>
      </c>
      <c r="H82" s="154">
        <v>1</v>
      </c>
      <c r="I82" s="154">
        <v>1</v>
      </c>
      <c r="J82" s="154">
        <v>0</v>
      </c>
      <c r="K82" s="154">
        <v>0</v>
      </c>
      <c r="L82" s="154">
        <v>0</v>
      </c>
      <c r="M82" s="154">
        <v>0</v>
      </c>
      <c r="N82" s="154"/>
      <c r="O82"/>
      <c r="P82"/>
      <c r="Q82"/>
      <c r="R82"/>
      <c r="S82"/>
    </row>
    <row r="83" spans="1:19" ht="27" x14ac:dyDescent="0.25">
      <c r="A83" s="149" t="s">
        <v>408</v>
      </c>
      <c r="B83" s="152" t="s">
        <v>409</v>
      </c>
      <c r="C83" s="149" t="s">
        <v>179</v>
      </c>
      <c r="D83" s="149" t="str">
        <f t="shared" si="1"/>
        <v>PILCUYO / CHAULLACAMANI</v>
      </c>
      <c r="E83" s="149" t="s">
        <v>182</v>
      </c>
      <c r="F83" s="149" t="s">
        <v>410</v>
      </c>
      <c r="G83" s="153">
        <v>1</v>
      </c>
      <c r="H83" s="154">
        <v>1</v>
      </c>
      <c r="I83" s="154">
        <v>0</v>
      </c>
      <c r="J83" s="154">
        <v>1</v>
      </c>
      <c r="K83" s="154">
        <v>0</v>
      </c>
      <c r="L83" s="154">
        <v>0</v>
      </c>
      <c r="M83" s="154">
        <v>0</v>
      </c>
      <c r="N83" s="154"/>
      <c r="O83"/>
      <c r="P83"/>
      <c r="Q83"/>
      <c r="R83"/>
      <c r="S83"/>
    </row>
    <row r="84" spans="1:19" ht="27" x14ac:dyDescent="0.25">
      <c r="A84" s="149" t="s">
        <v>411</v>
      </c>
      <c r="B84" s="152" t="s">
        <v>412</v>
      </c>
      <c r="C84" s="149" t="s">
        <v>179</v>
      </c>
      <c r="D84" s="149" t="str">
        <f t="shared" si="1"/>
        <v>PILCUYO / YAJACIRCATUYO / TUYO / TUCO</v>
      </c>
      <c r="E84" s="149" t="s">
        <v>182</v>
      </c>
      <c r="F84" s="149" t="s">
        <v>413</v>
      </c>
      <c r="G84" s="153">
        <v>1</v>
      </c>
      <c r="H84" s="154">
        <v>1</v>
      </c>
      <c r="I84" s="154">
        <v>0</v>
      </c>
      <c r="J84" s="154">
        <v>1</v>
      </c>
      <c r="K84" s="154">
        <v>0</v>
      </c>
      <c r="L84" s="154">
        <v>0</v>
      </c>
      <c r="M84" s="154">
        <v>0</v>
      </c>
      <c r="N84" s="154"/>
      <c r="O84"/>
      <c r="P84"/>
      <c r="Q84"/>
      <c r="R84"/>
      <c r="S84"/>
    </row>
    <row r="85" spans="1:19" ht="18" x14ac:dyDescent="0.25">
      <c r="A85" s="149" t="s">
        <v>414</v>
      </c>
      <c r="B85" s="152" t="s">
        <v>415</v>
      </c>
      <c r="C85" s="149" t="s">
        <v>179</v>
      </c>
      <c r="D85" s="149" t="str">
        <f t="shared" si="1"/>
        <v>PILCUYO / HUAYLLATA</v>
      </c>
      <c r="E85" s="149" t="s">
        <v>182</v>
      </c>
      <c r="F85" s="149" t="s">
        <v>416</v>
      </c>
      <c r="G85" s="153">
        <v>1</v>
      </c>
      <c r="H85" s="154">
        <v>1</v>
      </c>
      <c r="I85" s="154">
        <v>1</v>
      </c>
      <c r="J85" s="154">
        <v>0</v>
      </c>
      <c r="K85" s="154">
        <v>0</v>
      </c>
      <c r="L85" s="154">
        <v>0</v>
      </c>
      <c r="M85" s="154">
        <v>0</v>
      </c>
      <c r="N85" s="154"/>
      <c r="O85"/>
      <c r="P85"/>
      <c r="Q85"/>
      <c r="R85"/>
      <c r="S85"/>
    </row>
    <row r="86" spans="1:19" ht="27" x14ac:dyDescent="0.25">
      <c r="A86" s="149" t="s">
        <v>417</v>
      </c>
      <c r="B86" s="152" t="s">
        <v>418</v>
      </c>
      <c r="C86" s="149" t="s">
        <v>179</v>
      </c>
      <c r="D86" s="149" t="str">
        <f t="shared" si="1"/>
        <v>PILCUYO / PACCO CUSULLANA</v>
      </c>
      <c r="E86" s="149" t="s">
        <v>182</v>
      </c>
      <c r="F86" s="149" t="s">
        <v>419</v>
      </c>
      <c r="G86" s="153">
        <v>1</v>
      </c>
      <c r="H86" s="154">
        <v>1</v>
      </c>
      <c r="I86" s="154">
        <v>1</v>
      </c>
      <c r="J86" s="154">
        <v>0</v>
      </c>
      <c r="K86" s="154">
        <v>0</v>
      </c>
      <c r="L86" s="154">
        <v>0</v>
      </c>
      <c r="M86" s="154">
        <v>0</v>
      </c>
      <c r="N86" s="154"/>
      <c r="O86"/>
      <c r="P86"/>
      <c r="Q86"/>
      <c r="R86"/>
      <c r="S86"/>
    </row>
    <row r="87" spans="1:19" ht="18" x14ac:dyDescent="0.25">
      <c r="A87" s="149" t="s">
        <v>420</v>
      </c>
      <c r="B87" s="152" t="s">
        <v>421</v>
      </c>
      <c r="C87" s="149" t="s">
        <v>179</v>
      </c>
      <c r="D87" s="149" t="str">
        <f t="shared" si="1"/>
        <v>SANTA ROSA / PROVIDENCIA</v>
      </c>
      <c r="E87" s="149" t="s">
        <v>186</v>
      </c>
      <c r="F87" s="149" t="s">
        <v>422</v>
      </c>
      <c r="G87" s="153">
        <v>1</v>
      </c>
      <c r="H87" s="154">
        <v>1</v>
      </c>
      <c r="I87" s="154">
        <v>1</v>
      </c>
      <c r="J87" s="154">
        <v>0</v>
      </c>
      <c r="K87" s="154">
        <v>0</v>
      </c>
      <c r="L87" s="154">
        <v>0</v>
      </c>
      <c r="M87" s="154">
        <v>0</v>
      </c>
      <c r="N87" s="154"/>
      <c r="O87"/>
      <c r="P87"/>
      <c r="Q87"/>
      <c r="R87"/>
      <c r="S87"/>
    </row>
    <row r="88" spans="1:19" ht="18" x14ac:dyDescent="0.25">
      <c r="A88" s="149" t="s">
        <v>423</v>
      </c>
      <c r="B88" s="152" t="s">
        <v>424</v>
      </c>
      <c r="C88" s="149" t="s">
        <v>179</v>
      </c>
      <c r="D88" s="149" t="str">
        <f t="shared" si="1"/>
        <v>ILAVE / PIÑUTANI</v>
      </c>
      <c r="E88" s="149" t="s">
        <v>175</v>
      </c>
      <c r="F88" s="149" t="s">
        <v>425</v>
      </c>
      <c r="G88" s="153">
        <v>1</v>
      </c>
      <c r="H88" s="154">
        <v>1</v>
      </c>
      <c r="I88" s="154">
        <v>1</v>
      </c>
      <c r="J88" s="154">
        <v>0</v>
      </c>
      <c r="K88" s="154">
        <v>0</v>
      </c>
      <c r="L88" s="154">
        <v>0</v>
      </c>
      <c r="M88" s="154">
        <v>0</v>
      </c>
      <c r="N88" s="154"/>
      <c r="O88"/>
      <c r="P88"/>
      <c r="Q88"/>
      <c r="R88"/>
      <c r="S88"/>
    </row>
    <row r="89" spans="1:19" ht="18" x14ac:dyDescent="0.25">
      <c r="A89" s="149" t="s">
        <v>426</v>
      </c>
      <c r="B89" s="152" t="s">
        <v>427</v>
      </c>
      <c r="C89" s="149" t="s">
        <v>179</v>
      </c>
      <c r="D89" s="149" t="str">
        <f t="shared" si="1"/>
        <v>PILCUYO / JALLUYO</v>
      </c>
      <c r="E89" s="149" t="s">
        <v>182</v>
      </c>
      <c r="F89" s="149" t="s">
        <v>428</v>
      </c>
      <c r="G89" s="153">
        <v>2</v>
      </c>
      <c r="H89" s="154">
        <v>2</v>
      </c>
      <c r="I89" s="154">
        <v>1</v>
      </c>
      <c r="J89" s="154">
        <v>1</v>
      </c>
      <c r="K89" s="154">
        <v>0</v>
      </c>
      <c r="L89" s="154">
        <v>0</v>
      </c>
      <c r="M89" s="154">
        <v>0</v>
      </c>
      <c r="N89" s="154"/>
      <c r="O89"/>
      <c r="P89"/>
      <c r="Q89"/>
      <c r="R89"/>
      <c r="S89"/>
    </row>
    <row r="90" spans="1:19" ht="18" x14ac:dyDescent="0.25">
      <c r="A90" s="149" t="s">
        <v>429</v>
      </c>
      <c r="B90" s="152" t="s">
        <v>430</v>
      </c>
      <c r="C90" s="149" t="s">
        <v>179</v>
      </c>
      <c r="D90" s="149" t="str">
        <f t="shared" si="1"/>
        <v>ILAVE / CHURO LOPEZ</v>
      </c>
      <c r="E90" s="149" t="s">
        <v>175</v>
      </c>
      <c r="F90" s="149" t="s">
        <v>431</v>
      </c>
      <c r="G90" s="153">
        <v>2</v>
      </c>
      <c r="H90" s="154">
        <v>2</v>
      </c>
      <c r="I90" s="154">
        <v>0</v>
      </c>
      <c r="J90" s="154">
        <v>2</v>
      </c>
      <c r="K90" s="154">
        <v>0</v>
      </c>
      <c r="L90" s="154">
        <v>0</v>
      </c>
      <c r="M90" s="154">
        <v>0</v>
      </c>
      <c r="N90" s="154"/>
      <c r="O90"/>
      <c r="P90"/>
      <c r="Q90"/>
      <c r="R90"/>
      <c r="S90"/>
    </row>
    <row r="91" spans="1:19" ht="18" x14ac:dyDescent="0.25">
      <c r="A91" s="149" t="s">
        <v>432</v>
      </c>
      <c r="B91" s="152" t="s">
        <v>433</v>
      </c>
      <c r="C91" s="149" t="s">
        <v>179</v>
      </c>
      <c r="D91" s="149" t="str">
        <f t="shared" si="1"/>
        <v>ILAVE / ILAVE</v>
      </c>
      <c r="E91" s="149" t="s">
        <v>175</v>
      </c>
      <c r="F91" s="149" t="s">
        <v>175</v>
      </c>
      <c r="G91" s="153">
        <v>1</v>
      </c>
      <c r="H91" s="154">
        <v>1</v>
      </c>
      <c r="I91" s="154">
        <v>1</v>
      </c>
      <c r="J91" s="154">
        <v>0</v>
      </c>
      <c r="K91" s="154">
        <v>0</v>
      </c>
      <c r="L91" s="154">
        <v>0</v>
      </c>
      <c r="M91" s="154">
        <v>0</v>
      </c>
      <c r="N91" s="154"/>
      <c r="O91"/>
      <c r="P91"/>
      <c r="Q91"/>
      <c r="R91"/>
      <c r="S91"/>
    </row>
    <row r="92" spans="1:19" ht="27" x14ac:dyDescent="0.25">
      <c r="A92" s="149" t="s">
        <v>434</v>
      </c>
      <c r="B92" s="152" t="s">
        <v>435</v>
      </c>
      <c r="C92" s="149" t="s">
        <v>179</v>
      </c>
      <c r="D92" s="149" t="str">
        <f t="shared" si="1"/>
        <v>CAPAZO / ROSARIO ALTO ANCOMARCA</v>
      </c>
      <c r="E92" s="149" t="s">
        <v>273</v>
      </c>
      <c r="F92" s="149" t="s">
        <v>436</v>
      </c>
      <c r="G92" s="153">
        <v>1</v>
      </c>
      <c r="H92" s="154">
        <v>1</v>
      </c>
      <c r="I92" s="154">
        <v>0</v>
      </c>
      <c r="J92" s="154">
        <v>1</v>
      </c>
      <c r="K92" s="154">
        <v>0</v>
      </c>
      <c r="L92" s="154">
        <v>0</v>
      </c>
      <c r="M92" s="154">
        <v>0</v>
      </c>
      <c r="N92" s="154"/>
      <c r="O92"/>
      <c r="P92"/>
      <c r="Q92"/>
      <c r="R92"/>
      <c r="S92"/>
    </row>
    <row r="93" spans="1:19" ht="18" x14ac:dyDescent="0.25">
      <c r="A93" s="149" t="s">
        <v>437</v>
      </c>
      <c r="B93" s="152" t="s">
        <v>438</v>
      </c>
      <c r="C93" s="149" t="s">
        <v>179</v>
      </c>
      <c r="D93" s="149" t="str">
        <f t="shared" si="1"/>
        <v>ILAVE / SANTA MARIA</v>
      </c>
      <c r="E93" s="149" t="s">
        <v>175</v>
      </c>
      <c r="F93" s="149" t="s">
        <v>439</v>
      </c>
      <c r="G93" s="153">
        <v>1</v>
      </c>
      <c r="H93" s="154">
        <v>1</v>
      </c>
      <c r="I93" s="154">
        <v>1</v>
      </c>
      <c r="J93" s="154">
        <v>0</v>
      </c>
      <c r="K93" s="154">
        <v>0</v>
      </c>
      <c r="L93" s="154">
        <v>0</v>
      </c>
      <c r="M93" s="154">
        <v>0</v>
      </c>
      <c r="N93" s="154"/>
      <c r="O93"/>
      <c r="P93"/>
      <c r="Q93"/>
      <c r="R93"/>
      <c r="S93"/>
    </row>
    <row r="94" spans="1:19" ht="18" x14ac:dyDescent="0.25">
      <c r="A94" s="149" t="s">
        <v>440</v>
      </c>
      <c r="B94" s="152" t="s">
        <v>441</v>
      </c>
      <c r="C94" s="149" t="s">
        <v>179</v>
      </c>
      <c r="D94" s="149" t="str">
        <f t="shared" si="1"/>
        <v>ILAVE / ANCASAYA</v>
      </c>
      <c r="E94" s="149" t="s">
        <v>175</v>
      </c>
      <c r="F94" s="149" t="s">
        <v>442</v>
      </c>
      <c r="G94" s="153">
        <v>1</v>
      </c>
      <c r="H94" s="154">
        <v>1</v>
      </c>
      <c r="I94" s="154">
        <v>1</v>
      </c>
      <c r="J94" s="154">
        <v>0</v>
      </c>
      <c r="K94" s="154">
        <v>0</v>
      </c>
      <c r="L94" s="154">
        <v>0</v>
      </c>
      <c r="M94" s="154">
        <v>0</v>
      </c>
      <c r="N94" s="154"/>
      <c r="O94"/>
      <c r="P94"/>
      <c r="Q94"/>
      <c r="R94"/>
      <c r="S94"/>
    </row>
    <row r="95" spans="1:19" ht="18" x14ac:dyDescent="0.25">
      <c r="A95" s="149" t="s">
        <v>443</v>
      </c>
      <c r="B95" s="152" t="s">
        <v>444</v>
      </c>
      <c r="C95" s="149" t="s">
        <v>179</v>
      </c>
      <c r="D95" s="149" t="str">
        <f t="shared" si="1"/>
        <v>ILAVE / CHIRIMAYA</v>
      </c>
      <c r="E95" s="149" t="s">
        <v>175</v>
      </c>
      <c r="F95" s="149" t="s">
        <v>445</v>
      </c>
      <c r="G95" s="153">
        <v>1</v>
      </c>
      <c r="H95" s="154">
        <v>1</v>
      </c>
      <c r="I95" s="154">
        <v>1</v>
      </c>
      <c r="J95" s="154">
        <v>0</v>
      </c>
      <c r="K95" s="154">
        <v>0</v>
      </c>
      <c r="L95" s="154">
        <v>0</v>
      </c>
      <c r="M95" s="154">
        <v>0</v>
      </c>
      <c r="N95" s="154"/>
      <c r="O95"/>
      <c r="P95"/>
      <c r="Q95"/>
      <c r="R95"/>
      <c r="S95"/>
    </row>
    <row r="96" spans="1:19" ht="18" x14ac:dyDescent="0.25">
      <c r="A96" s="149" t="s">
        <v>446</v>
      </c>
      <c r="B96" s="152" t="s">
        <v>447</v>
      </c>
      <c r="C96" s="149" t="s">
        <v>179</v>
      </c>
      <c r="D96" s="149" t="str">
        <f t="shared" si="1"/>
        <v>ILAVE / LACOTUYO</v>
      </c>
      <c r="E96" s="149" t="s">
        <v>175</v>
      </c>
      <c r="F96" s="149" t="s">
        <v>448</v>
      </c>
      <c r="G96" s="153">
        <v>1</v>
      </c>
      <c r="H96" s="154">
        <v>1</v>
      </c>
      <c r="I96" s="154">
        <v>1</v>
      </c>
      <c r="J96" s="154">
        <v>0</v>
      </c>
      <c r="K96" s="154">
        <v>0</v>
      </c>
      <c r="L96" s="154">
        <v>0</v>
      </c>
      <c r="M96" s="154">
        <v>0</v>
      </c>
      <c r="N96" s="154"/>
      <c r="O96"/>
      <c r="P96"/>
      <c r="Q96"/>
      <c r="R96"/>
      <c r="S96"/>
    </row>
    <row r="97" spans="1:19" ht="27" x14ac:dyDescent="0.25">
      <c r="A97" s="149" t="s">
        <v>449</v>
      </c>
      <c r="B97" s="152" t="s">
        <v>450</v>
      </c>
      <c r="C97" s="149" t="s">
        <v>179</v>
      </c>
      <c r="D97" s="149" t="str">
        <f t="shared" si="1"/>
        <v>CAPAZO / SAN JOSE DE ANCOMARCA</v>
      </c>
      <c r="E97" s="149" t="s">
        <v>273</v>
      </c>
      <c r="F97" s="149" t="s">
        <v>451</v>
      </c>
      <c r="G97" s="153">
        <v>1</v>
      </c>
      <c r="H97" s="154">
        <v>1</v>
      </c>
      <c r="I97" s="154">
        <v>0</v>
      </c>
      <c r="J97" s="154">
        <v>1</v>
      </c>
      <c r="K97" s="154">
        <v>0</v>
      </c>
      <c r="L97" s="154">
        <v>0</v>
      </c>
      <c r="M97" s="154">
        <v>0</v>
      </c>
      <c r="N97" s="154"/>
      <c r="O97"/>
      <c r="P97"/>
      <c r="Q97"/>
      <c r="R97"/>
      <c r="S97"/>
    </row>
    <row r="98" spans="1:19" ht="18" x14ac:dyDescent="0.25">
      <c r="A98" s="149" t="s">
        <v>452</v>
      </c>
      <c r="B98" s="152" t="s">
        <v>453</v>
      </c>
      <c r="C98" s="149" t="s">
        <v>179</v>
      </c>
      <c r="D98" s="149" t="str">
        <f t="shared" si="1"/>
        <v>ILAVE / COLLPUYO</v>
      </c>
      <c r="E98" s="149" t="s">
        <v>175</v>
      </c>
      <c r="F98" s="149" t="s">
        <v>454</v>
      </c>
      <c r="G98" s="153">
        <v>1</v>
      </c>
      <c r="H98" s="154">
        <v>1</v>
      </c>
      <c r="I98" s="154">
        <v>1</v>
      </c>
      <c r="J98" s="154">
        <v>0</v>
      </c>
      <c r="K98" s="154">
        <v>0</v>
      </c>
      <c r="L98" s="154">
        <v>0</v>
      </c>
      <c r="M98" s="154">
        <v>0</v>
      </c>
      <c r="N98" s="154"/>
      <c r="O98"/>
      <c r="P98"/>
      <c r="Q98"/>
      <c r="R98"/>
      <c r="S98"/>
    </row>
    <row r="99" spans="1:19" ht="18" x14ac:dyDescent="0.25">
      <c r="A99" s="149" t="s">
        <v>455</v>
      </c>
      <c r="B99" s="152" t="s">
        <v>456</v>
      </c>
      <c r="C99" s="149" t="s">
        <v>179</v>
      </c>
      <c r="D99" s="149" t="str">
        <f t="shared" si="1"/>
        <v>CONDURIRI / SALES GRANDE</v>
      </c>
      <c r="E99" s="149" t="s">
        <v>196</v>
      </c>
      <c r="F99" s="149" t="s">
        <v>457</v>
      </c>
      <c r="G99" s="153">
        <v>1</v>
      </c>
      <c r="H99" s="154">
        <v>1</v>
      </c>
      <c r="I99" s="154">
        <v>0</v>
      </c>
      <c r="J99" s="154">
        <v>1</v>
      </c>
      <c r="K99" s="154">
        <v>0</v>
      </c>
      <c r="L99" s="154">
        <v>0</v>
      </c>
      <c r="M99" s="154">
        <v>0</v>
      </c>
      <c r="N99" s="154"/>
      <c r="O99"/>
      <c r="P99"/>
      <c r="Q99"/>
      <c r="R99"/>
      <c r="S99"/>
    </row>
    <row r="100" spans="1:19" ht="18" x14ac:dyDescent="0.25">
      <c r="A100" s="149" t="s">
        <v>458</v>
      </c>
      <c r="B100" s="152" t="s">
        <v>459</v>
      </c>
      <c r="C100" s="149" t="s">
        <v>179</v>
      </c>
      <c r="D100" s="149" t="str">
        <f t="shared" si="1"/>
        <v>ILAVE / CHOQUE</v>
      </c>
      <c r="E100" s="149" t="s">
        <v>175</v>
      </c>
      <c r="F100" s="149" t="s">
        <v>460</v>
      </c>
      <c r="G100" s="153">
        <v>1</v>
      </c>
      <c r="H100" s="154">
        <v>1</v>
      </c>
      <c r="I100" s="154">
        <v>1</v>
      </c>
      <c r="J100" s="154">
        <v>0</v>
      </c>
      <c r="K100" s="154">
        <v>0</v>
      </c>
      <c r="L100" s="154">
        <v>0</v>
      </c>
      <c r="M100" s="154">
        <v>0</v>
      </c>
      <c r="N100" s="154"/>
      <c r="O100"/>
      <c r="P100"/>
      <c r="Q100"/>
      <c r="R100"/>
      <c r="S100"/>
    </row>
    <row r="101" spans="1:19" ht="18" x14ac:dyDescent="0.25">
      <c r="A101" s="149" t="s">
        <v>461</v>
      </c>
      <c r="B101" s="152" t="s">
        <v>462</v>
      </c>
      <c r="C101" s="149" t="s">
        <v>179</v>
      </c>
      <c r="D101" s="149" t="str">
        <f t="shared" si="1"/>
        <v>ILAVE / CHUNTACOLLO</v>
      </c>
      <c r="E101" s="149" t="s">
        <v>175</v>
      </c>
      <c r="F101" s="149" t="s">
        <v>463</v>
      </c>
      <c r="G101" s="153">
        <v>3</v>
      </c>
      <c r="H101" s="154">
        <v>3</v>
      </c>
      <c r="I101" s="154">
        <v>1</v>
      </c>
      <c r="J101" s="154">
        <v>2</v>
      </c>
      <c r="K101" s="154">
        <v>0</v>
      </c>
      <c r="L101" s="154">
        <v>0</v>
      </c>
      <c r="M101" s="154">
        <v>0</v>
      </c>
      <c r="N101" s="154"/>
      <c r="O101"/>
      <c r="P101"/>
      <c r="Q101"/>
      <c r="R101"/>
      <c r="S101"/>
    </row>
    <row r="102" spans="1:19" ht="18" x14ac:dyDescent="0.25">
      <c r="A102" s="149" t="s">
        <v>464</v>
      </c>
      <c r="B102" s="152" t="s">
        <v>465</v>
      </c>
      <c r="C102" s="149" t="s">
        <v>179</v>
      </c>
      <c r="D102" s="149" t="str">
        <f t="shared" si="1"/>
        <v>SANTA ROSA / SAPACHULPA</v>
      </c>
      <c r="E102" s="149" t="s">
        <v>186</v>
      </c>
      <c r="F102" s="149" t="s">
        <v>466</v>
      </c>
      <c r="G102" s="153">
        <v>2</v>
      </c>
      <c r="H102" s="154">
        <v>2</v>
      </c>
      <c r="I102" s="154">
        <v>0</v>
      </c>
      <c r="J102" s="154">
        <v>2</v>
      </c>
      <c r="K102" s="154">
        <v>0</v>
      </c>
      <c r="L102" s="154">
        <v>0</v>
      </c>
      <c r="M102" s="154">
        <v>0</v>
      </c>
      <c r="N102" s="154"/>
      <c r="O102"/>
      <c r="P102"/>
      <c r="Q102"/>
      <c r="R102"/>
      <c r="S102"/>
    </row>
    <row r="103" spans="1:19" ht="27" x14ac:dyDescent="0.25">
      <c r="A103" s="149" t="s">
        <v>467</v>
      </c>
      <c r="B103" s="152" t="s">
        <v>468</v>
      </c>
      <c r="C103" s="149" t="s">
        <v>179</v>
      </c>
      <c r="D103" s="149" t="str">
        <f t="shared" si="1"/>
        <v>ILAVE / CHOCCOQUELICANI</v>
      </c>
      <c r="E103" s="149" t="s">
        <v>175</v>
      </c>
      <c r="F103" s="149" t="s">
        <v>469</v>
      </c>
      <c r="G103" s="153">
        <v>1</v>
      </c>
      <c r="H103" s="154">
        <v>1</v>
      </c>
      <c r="I103" s="154">
        <v>0</v>
      </c>
      <c r="J103" s="154">
        <v>1</v>
      </c>
      <c r="K103" s="154">
        <v>0</v>
      </c>
      <c r="L103" s="154">
        <v>0</v>
      </c>
      <c r="M103" s="154">
        <v>0</v>
      </c>
      <c r="N103" s="154"/>
      <c r="O103"/>
      <c r="P103"/>
      <c r="Q103"/>
      <c r="R103"/>
      <c r="S103"/>
    </row>
    <row r="104" spans="1:19" ht="18" x14ac:dyDescent="0.25">
      <c r="A104" s="149" t="s">
        <v>470</v>
      </c>
      <c r="B104" s="152" t="s">
        <v>471</v>
      </c>
      <c r="C104" s="149" t="s">
        <v>179</v>
      </c>
      <c r="D104" s="149" t="str">
        <f t="shared" si="1"/>
        <v>ILAVE / ILAVE</v>
      </c>
      <c r="E104" s="149" t="s">
        <v>175</v>
      </c>
      <c r="F104" s="149" t="s">
        <v>175</v>
      </c>
      <c r="G104" s="153">
        <v>1</v>
      </c>
      <c r="H104" s="154">
        <v>1</v>
      </c>
      <c r="I104" s="154">
        <v>0</v>
      </c>
      <c r="J104" s="154">
        <v>1</v>
      </c>
      <c r="K104" s="154">
        <v>0</v>
      </c>
      <c r="L104" s="154">
        <v>0</v>
      </c>
      <c r="M104" s="154">
        <v>0</v>
      </c>
      <c r="N104" s="154"/>
      <c r="O104"/>
      <c r="P104"/>
      <c r="Q104"/>
      <c r="R104"/>
      <c r="S104"/>
    </row>
    <row r="105" spans="1:19" ht="27" x14ac:dyDescent="0.25">
      <c r="A105" s="149" t="s">
        <v>472</v>
      </c>
      <c r="B105" s="152" t="s">
        <v>473</v>
      </c>
      <c r="C105" s="149" t="s">
        <v>179</v>
      </c>
      <c r="D105" s="149" t="str">
        <f t="shared" si="1"/>
        <v>SANTA ROSA / HUANACACAMAYA</v>
      </c>
      <c r="E105" s="149" t="s">
        <v>186</v>
      </c>
      <c r="F105" s="149" t="s">
        <v>474</v>
      </c>
      <c r="G105" s="153">
        <v>1</v>
      </c>
      <c r="H105" s="154">
        <v>1</v>
      </c>
      <c r="I105" s="154">
        <v>1</v>
      </c>
      <c r="J105" s="154">
        <v>0</v>
      </c>
      <c r="K105" s="154">
        <v>0</v>
      </c>
      <c r="L105" s="154">
        <v>0</v>
      </c>
      <c r="M105" s="154">
        <v>0</v>
      </c>
      <c r="N105" s="154"/>
      <c r="O105"/>
      <c r="P105"/>
      <c r="Q105"/>
      <c r="R105"/>
      <c r="S105"/>
    </row>
    <row r="106" spans="1:19" ht="18" x14ac:dyDescent="0.25">
      <c r="A106" s="149" t="s">
        <v>475</v>
      </c>
      <c r="B106" s="152" t="s">
        <v>476</v>
      </c>
      <c r="C106" s="149" t="s">
        <v>179</v>
      </c>
      <c r="D106" s="149" t="str">
        <f t="shared" si="1"/>
        <v>ILAVE / CCACCATA</v>
      </c>
      <c r="E106" s="149" t="s">
        <v>175</v>
      </c>
      <c r="F106" s="149" t="s">
        <v>477</v>
      </c>
      <c r="G106" s="153">
        <v>1</v>
      </c>
      <c r="H106" s="154">
        <v>1</v>
      </c>
      <c r="I106" s="154">
        <v>1</v>
      </c>
      <c r="J106" s="154">
        <v>0</v>
      </c>
      <c r="K106" s="154">
        <v>0</v>
      </c>
      <c r="L106" s="154">
        <v>0</v>
      </c>
      <c r="M106" s="154">
        <v>0</v>
      </c>
      <c r="N106" s="154"/>
      <c r="O106"/>
      <c r="P106"/>
      <c r="Q106"/>
      <c r="R106"/>
      <c r="S106"/>
    </row>
    <row r="107" spans="1:19" ht="18" x14ac:dyDescent="0.25">
      <c r="A107" s="149" t="s">
        <v>478</v>
      </c>
      <c r="B107" s="152" t="s">
        <v>479</v>
      </c>
      <c r="C107" s="149" t="s">
        <v>179</v>
      </c>
      <c r="D107" s="149" t="str">
        <f t="shared" si="1"/>
        <v>CONDURIRI / UNTAVE</v>
      </c>
      <c r="E107" s="149" t="s">
        <v>196</v>
      </c>
      <c r="F107" s="149" t="s">
        <v>480</v>
      </c>
      <c r="G107" s="153">
        <v>1</v>
      </c>
      <c r="H107" s="154">
        <v>1</v>
      </c>
      <c r="I107" s="154">
        <v>0</v>
      </c>
      <c r="J107" s="154">
        <v>1</v>
      </c>
      <c r="K107" s="154">
        <v>0</v>
      </c>
      <c r="L107" s="154">
        <v>0</v>
      </c>
      <c r="M107" s="154">
        <v>0</v>
      </c>
      <c r="N107" s="154"/>
      <c r="O107"/>
      <c r="P107"/>
      <c r="Q107"/>
      <c r="R107"/>
      <c r="S107"/>
    </row>
    <row r="108" spans="1:19" ht="18" x14ac:dyDescent="0.25">
      <c r="A108" s="149" t="s">
        <v>481</v>
      </c>
      <c r="B108" s="152" t="s">
        <v>482</v>
      </c>
      <c r="C108" s="149" t="s">
        <v>179</v>
      </c>
      <c r="D108" s="149" t="str">
        <f t="shared" si="1"/>
        <v>PILCUYO / SANCUTA</v>
      </c>
      <c r="E108" s="149" t="s">
        <v>182</v>
      </c>
      <c r="F108" s="149" t="s">
        <v>483</v>
      </c>
      <c r="G108" s="153">
        <v>1</v>
      </c>
      <c r="H108" s="154">
        <v>1</v>
      </c>
      <c r="I108" s="154">
        <v>1</v>
      </c>
      <c r="J108" s="154">
        <v>0</v>
      </c>
      <c r="K108" s="154">
        <v>0</v>
      </c>
      <c r="L108" s="154">
        <v>0</v>
      </c>
      <c r="M108" s="154">
        <v>0</v>
      </c>
      <c r="N108" s="154"/>
      <c r="O108"/>
      <c r="P108"/>
      <c r="Q108"/>
      <c r="R108"/>
      <c r="S108"/>
    </row>
    <row r="109" spans="1:19" ht="18" x14ac:dyDescent="0.25">
      <c r="A109" s="149" t="s">
        <v>484</v>
      </c>
      <c r="B109" s="152" t="s">
        <v>485</v>
      </c>
      <c r="C109" s="149" t="s">
        <v>179</v>
      </c>
      <c r="D109" s="149" t="str">
        <f t="shared" si="1"/>
        <v>ILAVE / CHILACOLLO</v>
      </c>
      <c r="E109" s="149" t="s">
        <v>175</v>
      </c>
      <c r="F109" s="149" t="s">
        <v>486</v>
      </c>
      <c r="G109" s="153">
        <v>1</v>
      </c>
      <c r="H109" s="154">
        <v>1</v>
      </c>
      <c r="I109" s="154">
        <v>1</v>
      </c>
      <c r="J109" s="154">
        <v>0</v>
      </c>
      <c r="K109" s="154">
        <v>0</v>
      </c>
      <c r="L109" s="154">
        <v>0</v>
      </c>
      <c r="M109" s="154">
        <v>0</v>
      </c>
      <c r="N109" s="154"/>
      <c r="O109"/>
      <c r="P109"/>
      <c r="Q109"/>
      <c r="R109"/>
      <c r="S109"/>
    </row>
    <row r="110" spans="1:19" ht="27" x14ac:dyDescent="0.25">
      <c r="A110" s="149" t="s">
        <v>487</v>
      </c>
      <c r="B110" s="152" t="s">
        <v>488</v>
      </c>
      <c r="C110" s="149" t="s">
        <v>179</v>
      </c>
      <c r="D110" s="149" t="str">
        <f t="shared" si="1"/>
        <v>ILAVE / QUALICANI CHICO</v>
      </c>
      <c r="E110" s="149" t="s">
        <v>175</v>
      </c>
      <c r="F110" s="149" t="s">
        <v>489</v>
      </c>
      <c r="G110" s="153">
        <v>1</v>
      </c>
      <c r="H110" s="154">
        <v>1</v>
      </c>
      <c r="I110" s="154">
        <v>1</v>
      </c>
      <c r="J110" s="154">
        <v>0</v>
      </c>
      <c r="K110" s="154">
        <v>0</v>
      </c>
      <c r="L110" s="154">
        <v>0</v>
      </c>
      <c r="M110" s="154">
        <v>0</v>
      </c>
      <c r="N110" s="154"/>
      <c r="O110"/>
      <c r="P110"/>
      <c r="Q110"/>
      <c r="R110"/>
      <c r="S110"/>
    </row>
    <row r="111" spans="1:19" ht="18" x14ac:dyDescent="0.25">
      <c r="A111" s="149" t="s">
        <v>490</v>
      </c>
      <c r="B111" s="152" t="s">
        <v>491</v>
      </c>
      <c r="C111" s="149" t="s">
        <v>179</v>
      </c>
      <c r="D111" s="149" t="str">
        <f t="shared" si="1"/>
        <v>SANTA ROSA / CHICHILLAPI</v>
      </c>
      <c r="E111" s="149" t="s">
        <v>186</v>
      </c>
      <c r="F111" s="149" t="s">
        <v>492</v>
      </c>
      <c r="G111" s="153">
        <v>1</v>
      </c>
      <c r="H111" s="154">
        <v>1</v>
      </c>
      <c r="I111" s="154">
        <v>0</v>
      </c>
      <c r="J111" s="154">
        <v>1</v>
      </c>
      <c r="K111" s="154">
        <v>0</v>
      </c>
      <c r="L111" s="154">
        <v>0</v>
      </c>
      <c r="M111" s="154">
        <v>0</v>
      </c>
      <c r="N111" s="154"/>
      <c r="O111"/>
      <c r="P111"/>
      <c r="Q111"/>
      <c r="R111"/>
      <c r="S111"/>
    </row>
    <row r="112" spans="1:19" ht="18" x14ac:dyDescent="0.25">
      <c r="A112" s="149" t="s">
        <v>493</v>
      </c>
      <c r="B112" s="152" t="s">
        <v>494</v>
      </c>
      <c r="C112" s="149" t="s">
        <v>179</v>
      </c>
      <c r="D112" s="149" t="str">
        <f t="shared" si="1"/>
        <v>CONDURIRI / PAIRUMANI</v>
      </c>
      <c r="E112" s="149" t="s">
        <v>196</v>
      </c>
      <c r="F112" s="149" t="s">
        <v>495</v>
      </c>
      <c r="G112" s="153">
        <v>1</v>
      </c>
      <c r="H112" s="154">
        <v>1</v>
      </c>
      <c r="I112" s="154">
        <v>0</v>
      </c>
      <c r="J112" s="154">
        <v>1</v>
      </c>
      <c r="K112" s="154">
        <v>0</v>
      </c>
      <c r="L112" s="154">
        <v>0</v>
      </c>
      <c r="M112" s="154">
        <v>0</v>
      </c>
      <c r="N112" s="154"/>
      <c r="O112"/>
      <c r="P112"/>
      <c r="Q112"/>
      <c r="R112"/>
      <c r="S112"/>
    </row>
    <row r="113" spans="1:19" ht="18" x14ac:dyDescent="0.25">
      <c r="A113" s="149" t="s">
        <v>496</v>
      </c>
      <c r="B113" s="152" t="s">
        <v>497</v>
      </c>
      <c r="C113" s="149" t="s">
        <v>179</v>
      </c>
      <c r="D113" s="149" t="str">
        <f t="shared" si="1"/>
        <v>ILAVE / VILCA CHILE</v>
      </c>
      <c r="E113" s="149" t="s">
        <v>175</v>
      </c>
      <c r="F113" s="149" t="s">
        <v>498</v>
      </c>
      <c r="G113" s="153">
        <v>1</v>
      </c>
      <c r="H113" s="154">
        <v>1</v>
      </c>
      <c r="I113" s="154">
        <v>1</v>
      </c>
      <c r="J113" s="154">
        <v>0</v>
      </c>
      <c r="K113" s="154">
        <v>0</v>
      </c>
      <c r="L113" s="154">
        <v>0</v>
      </c>
      <c r="M113" s="154">
        <v>0</v>
      </c>
      <c r="N113" s="154"/>
      <c r="O113"/>
      <c r="P113"/>
      <c r="Q113"/>
      <c r="R113"/>
      <c r="S113"/>
    </row>
    <row r="114" spans="1:19" ht="18" x14ac:dyDescent="0.25">
      <c r="A114" s="149" t="s">
        <v>499</v>
      </c>
      <c r="B114" s="152">
        <v>1076</v>
      </c>
      <c r="C114" s="149" t="s">
        <v>179</v>
      </c>
      <c r="D114" s="149" t="str">
        <f t="shared" si="1"/>
        <v>ILAVE / JAQUENCACHI</v>
      </c>
      <c r="E114" s="149" t="s">
        <v>175</v>
      </c>
      <c r="F114" s="149" t="s">
        <v>500</v>
      </c>
      <c r="G114" s="153">
        <v>2</v>
      </c>
      <c r="H114" s="154">
        <v>2</v>
      </c>
      <c r="I114" s="154">
        <v>1</v>
      </c>
      <c r="J114" s="154">
        <v>1</v>
      </c>
      <c r="K114" s="154">
        <v>0</v>
      </c>
      <c r="L114" s="154">
        <v>0</v>
      </c>
      <c r="M114" s="154">
        <v>0</v>
      </c>
      <c r="N114" s="154"/>
      <c r="O114"/>
      <c r="P114"/>
      <c r="Q114"/>
      <c r="R114"/>
      <c r="S114"/>
    </row>
    <row r="115" spans="1:19" ht="27" x14ac:dyDescent="0.25">
      <c r="A115" s="149" t="s">
        <v>501</v>
      </c>
      <c r="B115" s="152" t="s">
        <v>502</v>
      </c>
      <c r="C115" s="149" t="s">
        <v>179</v>
      </c>
      <c r="D115" s="149" t="str">
        <f t="shared" si="1"/>
        <v>ILAVE / PALLALLMARCA</v>
      </c>
      <c r="E115" s="149" t="s">
        <v>175</v>
      </c>
      <c r="F115" s="149" t="s">
        <v>503</v>
      </c>
      <c r="G115" s="153">
        <v>1</v>
      </c>
      <c r="H115" s="154">
        <v>1</v>
      </c>
      <c r="I115" s="154">
        <v>0</v>
      </c>
      <c r="J115" s="154">
        <v>1</v>
      </c>
      <c r="K115" s="154">
        <v>0</v>
      </c>
      <c r="L115" s="154">
        <v>0</v>
      </c>
      <c r="M115" s="154">
        <v>0</v>
      </c>
      <c r="N115" s="154"/>
      <c r="O115"/>
      <c r="P115"/>
      <c r="Q115"/>
      <c r="R115"/>
      <c r="S115"/>
    </row>
    <row r="116" spans="1:19" ht="18" x14ac:dyDescent="0.25">
      <c r="A116" s="149" t="s">
        <v>504</v>
      </c>
      <c r="B116" s="152" t="s">
        <v>505</v>
      </c>
      <c r="C116" s="149" t="s">
        <v>179</v>
      </c>
      <c r="D116" s="149" t="str">
        <f t="shared" si="1"/>
        <v>ILAVE / CHUNGARA</v>
      </c>
      <c r="E116" s="149" t="s">
        <v>175</v>
      </c>
      <c r="F116" s="149" t="s">
        <v>506</v>
      </c>
      <c r="G116" s="153">
        <v>1</v>
      </c>
      <c r="H116" s="154">
        <v>1</v>
      </c>
      <c r="I116" s="154">
        <v>0</v>
      </c>
      <c r="J116" s="154">
        <v>1</v>
      </c>
      <c r="K116" s="154">
        <v>0</v>
      </c>
      <c r="L116" s="154">
        <v>0</v>
      </c>
      <c r="M116" s="154">
        <v>0</v>
      </c>
      <c r="N116" s="154"/>
      <c r="O116"/>
      <c r="P116"/>
      <c r="Q116"/>
      <c r="R116"/>
      <c r="S116"/>
    </row>
    <row r="117" spans="1:19" ht="18" x14ac:dyDescent="0.25">
      <c r="A117" s="149" t="s">
        <v>507</v>
      </c>
      <c r="B117" s="152" t="s">
        <v>508</v>
      </c>
      <c r="C117" s="149" t="s">
        <v>179</v>
      </c>
      <c r="D117" s="149" t="str">
        <f t="shared" si="1"/>
        <v>CONDURIRI / YARIHUANI</v>
      </c>
      <c r="E117" s="149" t="s">
        <v>196</v>
      </c>
      <c r="F117" s="149" t="s">
        <v>509</v>
      </c>
      <c r="G117" s="153">
        <v>1</v>
      </c>
      <c r="H117" s="154">
        <v>1</v>
      </c>
      <c r="I117" s="154">
        <v>1</v>
      </c>
      <c r="J117" s="154">
        <v>0</v>
      </c>
      <c r="K117" s="154">
        <v>0</v>
      </c>
      <c r="L117" s="154">
        <v>0</v>
      </c>
      <c r="M117" s="154">
        <v>0</v>
      </c>
      <c r="N117" s="154"/>
      <c r="O117"/>
      <c r="P117"/>
      <c r="Q117"/>
      <c r="R117"/>
      <c r="S117"/>
    </row>
    <row r="118" spans="1:19" ht="36" x14ac:dyDescent="0.25">
      <c r="A118" s="149" t="s">
        <v>510</v>
      </c>
      <c r="B118" s="152" t="s">
        <v>511</v>
      </c>
      <c r="C118" s="149" t="s">
        <v>179</v>
      </c>
      <c r="D118" s="149" t="str">
        <f t="shared" si="1"/>
        <v>ILAVE / SAN CARLOS MARCACCOLLO</v>
      </c>
      <c r="E118" s="149" t="s">
        <v>175</v>
      </c>
      <c r="F118" s="149" t="s">
        <v>512</v>
      </c>
      <c r="G118" s="153">
        <v>1</v>
      </c>
      <c r="H118" s="154">
        <v>1</v>
      </c>
      <c r="I118" s="154">
        <v>0</v>
      </c>
      <c r="J118" s="154">
        <v>1</v>
      </c>
      <c r="K118" s="154">
        <v>0</v>
      </c>
      <c r="L118" s="154">
        <v>0</v>
      </c>
      <c r="M118" s="154">
        <v>0</v>
      </c>
      <c r="N118" s="154"/>
      <c r="O118"/>
      <c r="P118"/>
      <c r="Q118"/>
      <c r="R118"/>
      <c r="S118"/>
    </row>
    <row r="119" spans="1:19" ht="18" x14ac:dyDescent="0.25">
      <c r="A119" s="149" t="s">
        <v>513</v>
      </c>
      <c r="B119" s="152" t="s">
        <v>514</v>
      </c>
      <c r="C119" s="149" t="s">
        <v>179</v>
      </c>
      <c r="D119" s="149" t="str">
        <f t="shared" si="1"/>
        <v>ILAVE / CORARACA</v>
      </c>
      <c r="E119" s="149" t="s">
        <v>175</v>
      </c>
      <c r="F119" s="149" t="s">
        <v>515</v>
      </c>
      <c r="G119" s="153">
        <v>1</v>
      </c>
      <c r="H119" s="154">
        <v>1</v>
      </c>
      <c r="I119" s="154">
        <v>1</v>
      </c>
      <c r="J119" s="154">
        <v>0</v>
      </c>
      <c r="K119" s="154">
        <v>0</v>
      </c>
      <c r="L119" s="154">
        <v>0</v>
      </c>
      <c r="M119" s="154">
        <v>0</v>
      </c>
      <c r="N119" s="154"/>
      <c r="O119"/>
      <c r="P119"/>
      <c r="Q119"/>
      <c r="R119"/>
      <c r="S119"/>
    </row>
    <row r="120" spans="1:19" ht="27" x14ac:dyDescent="0.25">
      <c r="A120" s="149" t="s">
        <v>516</v>
      </c>
      <c r="B120" s="152" t="s">
        <v>517</v>
      </c>
      <c r="C120" s="149" t="s">
        <v>179</v>
      </c>
      <c r="D120" s="149" t="str">
        <f t="shared" si="1"/>
        <v>CAPAZO / TUPALA HACIENDA</v>
      </c>
      <c r="E120" s="149" t="s">
        <v>273</v>
      </c>
      <c r="F120" s="149" t="s">
        <v>518</v>
      </c>
      <c r="G120" s="153">
        <v>1</v>
      </c>
      <c r="H120" s="154">
        <v>1</v>
      </c>
      <c r="I120" s="154">
        <v>0</v>
      </c>
      <c r="J120" s="154">
        <v>1</v>
      </c>
      <c r="K120" s="154">
        <v>0</v>
      </c>
      <c r="L120" s="154">
        <v>0</v>
      </c>
      <c r="M120" s="154">
        <v>0</v>
      </c>
      <c r="N120" s="154"/>
      <c r="O120"/>
      <c r="P120"/>
      <c r="Q120"/>
      <c r="R120"/>
      <c r="S120"/>
    </row>
    <row r="121" spans="1:19" ht="18" x14ac:dyDescent="0.25">
      <c r="A121" s="149" t="s">
        <v>519</v>
      </c>
      <c r="B121" s="152" t="s">
        <v>520</v>
      </c>
      <c r="C121" s="149" t="s">
        <v>179</v>
      </c>
      <c r="D121" s="149" t="str">
        <f t="shared" si="1"/>
        <v>ILAVE / CORPA</v>
      </c>
      <c r="E121" s="149" t="s">
        <v>175</v>
      </c>
      <c r="F121" s="149" t="s">
        <v>521</v>
      </c>
      <c r="G121" s="153">
        <v>1</v>
      </c>
      <c r="H121" s="154">
        <v>1</v>
      </c>
      <c r="I121" s="154">
        <v>1</v>
      </c>
      <c r="J121" s="154">
        <v>0</v>
      </c>
      <c r="K121" s="154">
        <v>0</v>
      </c>
      <c r="L121" s="154">
        <v>0</v>
      </c>
      <c r="M121" s="154">
        <v>0</v>
      </c>
      <c r="N121" s="154"/>
      <c r="O121"/>
      <c r="P121"/>
      <c r="Q121"/>
      <c r="R121"/>
      <c r="S121"/>
    </row>
    <row r="122" spans="1:19" ht="18" x14ac:dyDescent="0.25">
      <c r="A122" s="149" t="s">
        <v>522</v>
      </c>
      <c r="B122" s="152" t="s">
        <v>523</v>
      </c>
      <c r="C122" s="149" t="s">
        <v>179</v>
      </c>
      <c r="D122" s="149" t="str">
        <f t="shared" si="1"/>
        <v>ILAVE / ILAVE</v>
      </c>
      <c r="E122" s="149" t="s">
        <v>175</v>
      </c>
      <c r="F122" s="149" t="s">
        <v>175</v>
      </c>
      <c r="G122" s="153">
        <v>1</v>
      </c>
      <c r="H122" s="154">
        <v>1</v>
      </c>
      <c r="I122" s="154">
        <v>1</v>
      </c>
      <c r="J122" s="154">
        <v>0</v>
      </c>
      <c r="K122" s="154">
        <v>0</v>
      </c>
      <c r="L122" s="154">
        <v>0</v>
      </c>
      <c r="M122" s="154">
        <v>0</v>
      </c>
      <c r="N122" s="154"/>
      <c r="O122"/>
      <c r="P122"/>
      <c r="Q122"/>
      <c r="R122"/>
      <c r="S122"/>
    </row>
    <row r="123" spans="1:19" ht="18" x14ac:dyDescent="0.25">
      <c r="A123" s="149" t="s">
        <v>524</v>
      </c>
      <c r="B123" s="152" t="s">
        <v>525</v>
      </c>
      <c r="C123" s="149" t="s">
        <v>179</v>
      </c>
      <c r="D123" s="149" t="str">
        <f t="shared" si="1"/>
        <v>ILAVE / CONCAHUI</v>
      </c>
      <c r="E123" s="149" t="s">
        <v>175</v>
      </c>
      <c r="F123" s="149" t="s">
        <v>526</v>
      </c>
      <c r="G123" s="153">
        <v>1</v>
      </c>
      <c r="H123" s="154">
        <v>1</v>
      </c>
      <c r="I123" s="154">
        <v>0</v>
      </c>
      <c r="J123" s="154">
        <v>1</v>
      </c>
      <c r="K123" s="154">
        <v>0</v>
      </c>
      <c r="L123" s="154">
        <v>0</v>
      </c>
      <c r="M123" s="154">
        <v>0</v>
      </c>
      <c r="N123" s="154"/>
      <c r="O123"/>
      <c r="P123"/>
      <c r="Q123"/>
      <c r="R123"/>
      <c r="S123"/>
    </row>
    <row r="124" spans="1:19" ht="18" x14ac:dyDescent="0.25">
      <c r="A124" s="149" t="s">
        <v>527</v>
      </c>
      <c r="B124" s="152">
        <v>1119</v>
      </c>
      <c r="C124" s="149" t="s">
        <v>179</v>
      </c>
      <c r="D124" s="149" t="str">
        <f t="shared" si="1"/>
        <v>ILAVE / ILAVE</v>
      </c>
      <c r="E124" s="149" t="s">
        <v>175</v>
      </c>
      <c r="F124" s="149" t="s">
        <v>175</v>
      </c>
      <c r="G124" s="153">
        <v>2</v>
      </c>
      <c r="H124" s="154">
        <v>2</v>
      </c>
      <c r="I124" s="154">
        <v>0</v>
      </c>
      <c r="J124" s="154">
        <v>2</v>
      </c>
      <c r="K124" s="154">
        <v>0</v>
      </c>
      <c r="L124" s="154">
        <v>0</v>
      </c>
      <c r="M124" s="154">
        <v>0</v>
      </c>
      <c r="N124" s="154"/>
      <c r="O124"/>
      <c r="P124"/>
      <c r="Q124"/>
      <c r="R124"/>
      <c r="S124"/>
    </row>
    <row r="125" spans="1:19" ht="27" x14ac:dyDescent="0.25">
      <c r="A125" s="149" t="s">
        <v>528</v>
      </c>
      <c r="B125" s="152" t="s">
        <v>529</v>
      </c>
      <c r="C125" s="149" t="s">
        <v>179</v>
      </c>
      <c r="D125" s="149" t="str">
        <f t="shared" si="1"/>
        <v>ILAVE / CHOQUETANCA</v>
      </c>
      <c r="E125" s="149" t="s">
        <v>175</v>
      </c>
      <c r="F125" s="149" t="s">
        <v>530</v>
      </c>
      <c r="G125" s="153">
        <v>1</v>
      </c>
      <c r="H125" s="154">
        <v>1</v>
      </c>
      <c r="I125" s="154">
        <v>0</v>
      </c>
      <c r="J125" s="154">
        <v>1</v>
      </c>
      <c r="K125" s="154">
        <v>0</v>
      </c>
      <c r="L125" s="154">
        <v>0</v>
      </c>
      <c r="M125" s="154">
        <v>0</v>
      </c>
      <c r="N125" s="154"/>
      <c r="O125"/>
      <c r="P125"/>
      <c r="Q125"/>
      <c r="R125"/>
      <c r="S125"/>
    </row>
    <row r="126" spans="1:19" ht="18" x14ac:dyDescent="0.25">
      <c r="A126" s="149" t="s">
        <v>531</v>
      </c>
      <c r="B126" s="152" t="s">
        <v>532</v>
      </c>
      <c r="C126" s="149" t="s">
        <v>179</v>
      </c>
      <c r="D126" s="149" t="str">
        <f t="shared" si="1"/>
        <v>ILAVE / JALLANILLA</v>
      </c>
      <c r="E126" s="149" t="s">
        <v>175</v>
      </c>
      <c r="F126" s="149" t="s">
        <v>533</v>
      </c>
      <c r="G126" s="153">
        <v>1</v>
      </c>
      <c r="H126" s="154">
        <v>1</v>
      </c>
      <c r="I126" s="154">
        <v>0</v>
      </c>
      <c r="J126" s="154">
        <v>1</v>
      </c>
      <c r="K126" s="154">
        <v>0</v>
      </c>
      <c r="L126" s="154">
        <v>0</v>
      </c>
      <c r="M126" s="154">
        <v>0</v>
      </c>
      <c r="N126" s="154"/>
      <c r="O126"/>
      <c r="P126"/>
      <c r="Q126"/>
      <c r="R126"/>
      <c r="S126"/>
    </row>
    <row r="127" spans="1:19" ht="18" x14ac:dyDescent="0.25">
      <c r="A127" s="149" t="s">
        <v>534</v>
      </c>
      <c r="B127" s="152" t="s">
        <v>535</v>
      </c>
      <c r="C127" s="149" t="s">
        <v>179</v>
      </c>
      <c r="D127" s="149" t="str">
        <f t="shared" si="1"/>
        <v>ILAVE / JILACATURA</v>
      </c>
      <c r="E127" s="149" t="s">
        <v>175</v>
      </c>
      <c r="F127" s="149" t="s">
        <v>536</v>
      </c>
      <c r="G127" s="153">
        <v>1</v>
      </c>
      <c r="H127" s="154">
        <v>1</v>
      </c>
      <c r="I127" s="154">
        <v>0</v>
      </c>
      <c r="J127" s="154">
        <v>1</v>
      </c>
      <c r="K127" s="154">
        <v>0</v>
      </c>
      <c r="L127" s="154">
        <v>0</v>
      </c>
      <c r="M127" s="154">
        <v>0</v>
      </c>
      <c r="N127" s="154"/>
      <c r="O127"/>
      <c r="P127"/>
      <c r="Q127"/>
      <c r="R127"/>
      <c r="S127"/>
    </row>
    <row r="128" spans="1:19" ht="27" x14ac:dyDescent="0.25">
      <c r="A128" s="149" t="s">
        <v>537</v>
      </c>
      <c r="B128" s="152" t="s">
        <v>538</v>
      </c>
      <c r="C128" s="149" t="s">
        <v>179</v>
      </c>
      <c r="D128" s="149" t="str">
        <f t="shared" si="1"/>
        <v>ILAVE / MAQUERA COMPUTI</v>
      </c>
      <c r="E128" s="149" t="s">
        <v>175</v>
      </c>
      <c r="F128" s="149" t="s">
        <v>539</v>
      </c>
      <c r="G128" s="153">
        <v>1</v>
      </c>
      <c r="H128" s="154">
        <v>1</v>
      </c>
      <c r="I128" s="154">
        <v>0</v>
      </c>
      <c r="J128" s="154">
        <v>1</v>
      </c>
      <c r="K128" s="154">
        <v>0</v>
      </c>
      <c r="L128" s="154">
        <v>0</v>
      </c>
      <c r="M128" s="154">
        <v>0</v>
      </c>
      <c r="N128" s="154"/>
      <c r="O128"/>
      <c r="P128"/>
      <c r="Q128"/>
      <c r="R128"/>
      <c r="S128"/>
    </row>
    <row r="129" spans="1:19" ht="18" x14ac:dyDescent="0.25">
      <c r="A129" s="149" t="s">
        <v>540</v>
      </c>
      <c r="B129" s="152" t="s">
        <v>541</v>
      </c>
      <c r="C129" s="149" t="s">
        <v>179</v>
      </c>
      <c r="D129" s="149" t="str">
        <f t="shared" si="1"/>
        <v>ILAVE / ILAVE</v>
      </c>
      <c r="E129" s="149" t="s">
        <v>175</v>
      </c>
      <c r="F129" s="149" t="s">
        <v>175</v>
      </c>
      <c r="G129" s="153">
        <v>1</v>
      </c>
      <c r="H129" s="154">
        <v>1</v>
      </c>
      <c r="I129" s="154">
        <v>0</v>
      </c>
      <c r="J129" s="154">
        <v>1</v>
      </c>
      <c r="K129" s="154">
        <v>0</v>
      </c>
      <c r="L129" s="154">
        <v>0</v>
      </c>
      <c r="M129" s="154">
        <v>0</v>
      </c>
      <c r="N129" s="154"/>
      <c r="O129"/>
      <c r="P129"/>
      <c r="Q129"/>
      <c r="R129"/>
      <c r="S129"/>
    </row>
    <row r="130" spans="1:19" ht="18" x14ac:dyDescent="0.25">
      <c r="A130" s="149" t="s">
        <v>542</v>
      </c>
      <c r="B130" s="152" t="s">
        <v>543</v>
      </c>
      <c r="C130" s="149" t="s">
        <v>179</v>
      </c>
      <c r="D130" s="149" t="str">
        <f t="shared" si="1"/>
        <v>ILAVE / SARACAYA</v>
      </c>
      <c r="E130" s="149" t="s">
        <v>175</v>
      </c>
      <c r="F130" s="149" t="s">
        <v>544</v>
      </c>
      <c r="G130" s="153">
        <v>1</v>
      </c>
      <c r="H130" s="154">
        <v>1</v>
      </c>
      <c r="I130" s="154">
        <v>0</v>
      </c>
      <c r="J130" s="154">
        <v>1</v>
      </c>
      <c r="K130" s="154">
        <v>0</v>
      </c>
      <c r="L130" s="154">
        <v>0</v>
      </c>
      <c r="M130" s="154">
        <v>0</v>
      </c>
      <c r="N130" s="154"/>
      <c r="O130"/>
      <c r="P130"/>
      <c r="Q130"/>
      <c r="R130"/>
      <c r="S130"/>
    </row>
    <row r="131" spans="1:19" ht="18" x14ac:dyDescent="0.25">
      <c r="A131" s="149" t="s">
        <v>545</v>
      </c>
      <c r="B131" s="152" t="s">
        <v>546</v>
      </c>
      <c r="C131" s="149" t="s">
        <v>179</v>
      </c>
      <c r="D131" s="149" t="str">
        <f t="shared" si="1"/>
        <v>ILAVE / SULCATURA II</v>
      </c>
      <c r="E131" s="149" t="s">
        <v>175</v>
      </c>
      <c r="F131" s="149" t="s">
        <v>547</v>
      </c>
      <c r="G131" s="153">
        <v>1</v>
      </c>
      <c r="H131" s="154">
        <v>1</v>
      </c>
      <c r="I131" s="154">
        <v>0</v>
      </c>
      <c r="J131" s="154">
        <v>1</v>
      </c>
      <c r="K131" s="154">
        <v>0</v>
      </c>
      <c r="L131" s="154">
        <v>0</v>
      </c>
      <c r="M131" s="154">
        <v>0</v>
      </c>
      <c r="N131" s="154"/>
      <c r="O131"/>
      <c r="P131"/>
      <c r="Q131"/>
      <c r="R131"/>
      <c r="S131"/>
    </row>
    <row r="132" spans="1:19" ht="18" x14ac:dyDescent="0.25">
      <c r="A132" s="149" t="s">
        <v>548</v>
      </c>
      <c r="B132" s="152" t="s">
        <v>549</v>
      </c>
      <c r="C132" s="149" t="s">
        <v>179</v>
      </c>
      <c r="D132" s="149" t="str">
        <f t="shared" si="1"/>
        <v>ILAVE / SAN JOSE</v>
      </c>
      <c r="E132" s="149" t="s">
        <v>175</v>
      </c>
      <c r="F132" s="149" t="s">
        <v>550</v>
      </c>
      <c r="G132" s="153">
        <v>2</v>
      </c>
      <c r="H132" s="154">
        <v>2</v>
      </c>
      <c r="I132" s="154">
        <v>0</v>
      </c>
      <c r="J132" s="154">
        <v>2</v>
      </c>
      <c r="K132" s="154">
        <v>0</v>
      </c>
      <c r="L132" s="154">
        <v>0</v>
      </c>
      <c r="M132" s="154">
        <v>0</v>
      </c>
      <c r="N132" s="154"/>
      <c r="O132"/>
      <c r="P132"/>
      <c r="Q132"/>
      <c r="R132"/>
      <c r="S132"/>
    </row>
    <row r="133" spans="1:19" ht="18" x14ac:dyDescent="0.25">
      <c r="A133" s="149" t="s">
        <v>551</v>
      </c>
      <c r="B133" s="152" t="s">
        <v>552</v>
      </c>
      <c r="C133" s="149" t="s">
        <v>179</v>
      </c>
      <c r="D133" s="149" t="str">
        <f t="shared" si="1"/>
        <v>ILAVE / SICATA</v>
      </c>
      <c r="E133" s="149" t="s">
        <v>175</v>
      </c>
      <c r="F133" s="149" t="s">
        <v>553</v>
      </c>
      <c r="G133" s="153">
        <v>1</v>
      </c>
      <c r="H133" s="154">
        <v>1</v>
      </c>
      <c r="I133" s="154">
        <v>0</v>
      </c>
      <c r="J133" s="154">
        <v>1</v>
      </c>
      <c r="K133" s="154">
        <v>0</v>
      </c>
      <c r="L133" s="154">
        <v>0</v>
      </c>
      <c r="M133" s="154">
        <v>0</v>
      </c>
      <c r="N133" s="154"/>
      <c r="O133"/>
      <c r="P133"/>
      <c r="Q133"/>
      <c r="R133"/>
      <c r="S133"/>
    </row>
    <row r="134" spans="1:19" ht="18" x14ac:dyDescent="0.25">
      <c r="A134" s="149" t="s">
        <v>554</v>
      </c>
      <c r="B134" s="152" t="s">
        <v>555</v>
      </c>
      <c r="C134" s="149" t="s">
        <v>179</v>
      </c>
      <c r="D134" s="149" t="str">
        <f t="shared" ref="D134:D139" si="2">CONCATENATE(E134," / ",F134)</f>
        <v>ILAVE / ALQUIPA</v>
      </c>
      <c r="E134" s="149" t="s">
        <v>175</v>
      </c>
      <c r="F134" s="149" t="s">
        <v>556</v>
      </c>
      <c r="G134" s="153">
        <v>1</v>
      </c>
      <c r="H134" s="154">
        <v>1</v>
      </c>
      <c r="I134" s="154">
        <v>0</v>
      </c>
      <c r="J134" s="154">
        <v>1</v>
      </c>
      <c r="K134" s="154">
        <v>0</v>
      </c>
      <c r="L134" s="154">
        <v>0</v>
      </c>
      <c r="M134" s="154">
        <v>0</v>
      </c>
      <c r="N134" s="154"/>
      <c r="O134"/>
      <c r="P134"/>
      <c r="Q134"/>
      <c r="R134"/>
      <c r="S134"/>
    </row>
    <row r="135" spans="1:19" ht="18" x14ac:dyDescent="0.25">
      <c r="A135" s="149" t="s">
        <v>557</v>
      </c>
      <c r="B135" s="152" t="s">
        <v>558</v>
      </c>
      <c r="C135" s="149" t="s">
        <v>179</v>
      </c>
      <c r="D135" s="149" t="str">
        <f t="shared" si="2"/>
        <v>ILAVE / LLAU</v>
      </c>
      <c r="E135" s="149" t="s">
        <v>175</v>
      </c>
      <c r="F135" s="149" t="s">
        <v>559</v>
      </c>
      <c r="G135" s="153">
        <v>1</v>
      </c>
      <c r="H135" s="154">
        <v>1</v>
      </c>
      <c r="I135" s="154">
        <v>0</v>
      </c>
      <c r="J135" s="154">
        <v>1</v>
      </c>
      <c r="K135" s="154">
        <v>0</v>
      </c>
      <c r="L135" s="154">
        <v>0</v>
      </c>
      <c r="M135" s="154">
        <v>0</v>
      </c>
      <c r="N135" s="154"/>
      <c r="O135"/>
      <c r="P135"/>
      <c r="Q135"/>
      <c r="R135"/>
      <c r="S135"/>
    </row>
    <row r="136" spans="1:19" ht="18" x14ac:dyDescent="0.25">
      <c r="A136" s="149" t="s">
        <v>560</v>
      </c>
      <c r="B136" s="152" t="s">
        <v>561</v>
      </c>
      <c r="C136" s="149" t="s">
        <v>179</v>
      </c>
      <c r="D136" s="149" t="str">
        <f t="shared" si="2"/>
        <v>ILAVE / PUSUYO</v>
      </c>
      <c r="E136" s="149" t="s">
        <v>175</v>
      </c>
      <c r="F136" s="149" t="s">
        <v>562</v>
      </c>
      <c r="G136" s="153">
        <v>1</v>
      </c>
      <c r="H136" s="154">
        <v>1</v>
      </c>
      <c r="I136" s="154">
        <v>0</v>
      </c>
      <c r="J136" s="154">
        <v>1</v>
      </c>
      <c r="K136" s="154">
        <v>0</v>
      </c>
      <c r="L136" s="154">
        <v>0</v>
      </c>
      <c r="M136" s="154">
        <v>0</v>
      </c>
      <c r="N136" s="154"/>
      <c r="O136"/>
      <c r="P136"/>
      <c r="Q136"/>
      <c r="R136"/>
      <c r="S136"/>
    </row>
    <row r="137" spans="1:19" ht="18" x14ac:dyDescent="0.25">
      <c r="A137" s="149" t="s">
        <v>563</v>
      </c>
      <c r="B137" s="152" t="s">
        <v>564</v>
      </c>
      <c r="C137" s="149" t="s">
        <v>179</v>
      </c>
      <c r="D137" s="149" t="str">
        <f t="shared" si="2"/>
        <v>ILAVE / YAURIMA</v>
      </c>
      <c r="E137" s="149" t="s">
        <v>175</v>
      </c>
      <c r="F137" s="149" t="s">
        <v>565</v>
      </c>
      <c r="G137" s="153">
        <v>1</v>
      </c>
      <c r="H137" s="154">
        <v>1</v>
      </c>
      <c r="I137" s="154">
        <v>0</v>
      </c>
      <c r="J137" s="154">
        <v>1</v>
      </c>
      <c r="K137" s="154">
        <v>0</v>
      </c>
      <c r="L137" s="154">
        <v>0</v>
      </c>
      <c r="M137" s="154">
        <v>0</v>
      </c>
      <c r="N137" s="154"/>
      <c r="O137"/>
      <c r="P137"/>
      <c r="Q137"/>
      <c r="R137"/>
      <c r="S137"/>
    </row>
    <row r="138" spans="1:19" ht="18" x14ac:dyDescent="0.25">
      <c r="A138" s="149" t="s">
        <v>566</v>
      </c>
      <c r="B138" s="152" t="s">
        <v>567</v>
      </c>
      <c r="C138" s="149" t="s">
        <v>179</v>
      </c>
      <c r="D138" s="149" t="str">
        <f t="shared" si="2"/>
        <v>PILCUYO / CALLACHOCO</v>
      </c>
      <c r="E138" s="149" t="s">
        <v>182</v>
      </c>
      <c r="F138" s="149" t="s">
        <v>568</v>
      </c>
      <c r="G138" s="153">
        <v>1</v>
      </c>
      <c r="H138" s="154">
        <v>1</v>
      </c>
      <c r="I138" s="154">
        <v>0</v>
      </c>
      <c r="J138" s="154">
        <v>1</v>
      </c>
      <c r="K138" s="154">
        <v>0</v>
      </c>
      <c r="L138" s="154">
        <v>0</v>
      </c>
      <c r="M138" s="154">
        <v>0</v>
      </c>
      <c r="N138" s="154"/>
      <c r="O138"/>
      <c r="P138"/>
      <c r="Q138"/>
      <c r="R138"/>
      <c r="S138"/>
    </row>
    <row r="139" spans="1:19" ht="18" x14ac:dyDescent="0.25">
      <c r="A139" s="149" t="s">
        <v>569</v>
      </c>
      <c r="B139" s="152">
        <v>1622</v>
      </c>
      <c r="C139" s="149" t="s">
        <v>179</v>
      </c>
      <c r="D139" s="149" t="str">
        <f t="shared" si="2"/>
        <v>ILAVE / CHINGANI</v>
      </c>
      <c r="E139" s="149" t="s">
        <v>175</v>
      </c>
      <c r="F139" s="149" t="s">
        <v>570</v>
      </c>
      <c r="G139" s="153">
        <v>2</v>
      </c>
      <c r="H139" s="154">
        <v>2</v>
      </c>
      <c r="I139" s="154">
        <v>0</v>
      </c>
      <c r="J139" s="154">
        <v>2</v>
      </c>
      <c r="K139" s="154">
        <v>0</v>
      </c>
      <c r="L139" s="154">
        <v>0</v>
      </c>
      <c r="M139" s="154">
        <v>0</v>
      </c>
      <c r="N139" s="154"/>
      <c r="O139"/>
      <c r="P139"/>
      <c r="Q139"/>
      <c r="R139"/>
      <c r="S139"/>
    </row>
    <row r="140" spans="1:19" ht="18" x14ac:dyDescent="0.25">
      <c r="A140" s="149" t="s">
        <v>571</v>
      </c>
      <c r="B140" s="152" t="s">
        <v>572</v>
      </c>
      <c r="C140" s="149" t="s">
        <v>573</v>
      </c>
      <c r="D140" s="149" t="str">
        <f>CONCATENATE(E140," / ",F140)</f>
        <v>ILAVE / SULCATURA 1</v>
      </c>
      <c r="E140" s="149" t="s">
        <v>175</v>
      </c>
      <c r="F140" s="149" t="s">
        <v>206</v>
      </c>
      <c r="G140" s="153">
        <v>6</v>
      </c>
      <c r="H140" s="154">
        <v>4</v>
      </c>
      <c r="I140" s="154">
        <v>4</v>
      </c>
      <c r="J140" s="154">
        <v>0</v>
      </c>
      <c r="K140" s="154">
        <v>1</v>
      </c>
      <c r="L140" s="154">
        <v>0</v>
      </c>
      <c r="M140" s="154">
        <v>1</v>
      </c>
      <c r="N140" s="154"/>
      <c r="O140"/>
      <c r="P140"/>
      <c r="Q140"/>
      <c r="R140"/>
      <c r="S140"/>
    </row>
    <row r="141" spans="1:19" ht="18" x14ac:dyDescent="0.25">
      <c r="A141" s="149" t="s">
        <v>574</v>
      </c>
      <c r="B141" s="152">
        <v>70128</v>
      </c>
      <c r="C141" s="149" t="s">
        <v>573</v>
      </c>
      <c r="D141" s="149" t="str">
        <f t="shared" ref="D141:D204" si="3">CONCATENATE(E141," / ",F141)</f>
        <v>ILAVE / JILACATURA</v>
      </c>
      <c r="E141" s="149" t="s">
        <v>175</v>
      </c>
      <c r="F141" s="149" t="s">
        <v>536</v>
      </c>
      <c r="G141" s="153">
        <v>4</v>
      </c>
      <c r="H141" s="154">
        <v>3</v>
      </c>
      <c r="I141" s="154">
        <v>3</v>
      </c>
      <c r="J141" s="154">
        <v>0</v>
      </c>
      <c r="K141" s="154">
        <v>0</v>
      </c>
      <c r="L141" s="154">
        <v>0</v>
      </c>
      <c r="M141" s="154">
        <v>1</v>
      </c>
      <c r="N141" s="154"/>
      <c r="O141"/>
      <c r="P141"/>
      <c r="Q141"/>
      <c r="R141"/>
      <c r="S141"/>
    </row>
    <row r="142" spans="1:19" ht="27" x14ac:dyDescent="0.25">
      <c r="A142" s="149" t="s">
        <v>575</v>
      </c>
      <c r="B142" s="152" t="s">
        <v>576</v>
      </c>
      <c r="C142" s="149" t="s">
        <v>573</v>
      </c>
      <c r="D142" s="149" t="str">
        <f t="shared" si="3"/>
        <v>ILAVE / CHOQUETANCA</v>
      </c>
      <c r="E142" s="149" t="s">
        <v>175</v>
      </c>
      <c r="F142" s="149" t="s">
        <v>530</v>
      </c>
      <c r="G142" s="153">
        <v>5</v>
      </c>
      <c r="H142" s="154">
        <v>4</v>
      </c>
      <c r="I142" s="154">
        <v>3</v>
      </c>
      <c r="J142" s="154">
        <v>1</v>
      </c>
      <c r="K142" s="154">
        <v>0</v>
      </c>
      <c r="L142" s="154">
        <v>0</v>
      </c>
      <c r="M142" s="154">
        <v>1</v>
      </c>
      <c r="N142" s="154"/>
      <c r="O142"/>
      <c r="P142"/>
      <c r="Q142"/>
      <c r="R142"/>
      <c r="S142"/>
    </row>
    <row r="143" spans="1:19" ht="27" x14ac:dyDescent="0.25">
      <c r="A143" s="149" t="s">
        <v>577</v>
      </c>
      <c r="B143" s="152" t="s">
        <v>578</v>
      </c>
      <c r="C143" s="149" t="s">
        <v>573</v>
      </c>
      <c r="D143" s="149" t="str">
        <f t="shared" si="3"/>
        <v>ILAVE / SULLCACATURA  II</v>
      </c>
      <c r="E143" s="149" t="s">
        <v>175</v>
      </c>
      <c r="F143" s="149" t="s">
        <v>579</v>
      </c>
      <c r="G143" s="153">
        <v>6</v>
      </c>
      <c r="H143" s="154">
        <v>4</v>
      </c>
      <c r="I143" s="154">
        <v>4</v>
      </c>
      <c r="J143" s="154">
        <v>0</v>
      </c>
      <c r="K143" s="154">
        <v>1</v>
      </c>
      <c r="L143" s="154">
        <v>0</v>
      </c>
      <c r="M143" s="154">
        <v>1</v>
      </c>
      <c r="N143" s="154"/>
      <c r="O143"/>
      <c r="P143"/>
      <c r="Q143"/>
      <c r="R143"/>
      <c r="S143"/>
    </row>
    <row r="144" spans="1:19" ht="18" x14ac:dyDescent="0.25">
      <c r="A144" s="149" t="s">
        <v>580</v>
      </c>
      <c r="B144" s="152" t="s">
        <v>581</v>
      </c>
      <c r="C144" s="149" t="s">
        <v>573</v>
      </c>
      <c r="D144" s="149" t="str">
        <f t="shared" si="3"/>
        <v>ILAVE / SUQUINAPE</v>
      </c>
      <c r="E144" s="149" t="s">
        <v>175</v>
      </c>
      <c r="F144" s="149" t="s">
        <v>582</v>
      </c>
      <c r="G144" s="153">
        <v>2</v>
      </c>
      <c r="H144" s="154">
        <v>2</v>
      </c>
      <c r="I144" s="154">
        <v>2</v>
      </c>
      <c r="J144" s="154">
        <v>0</v>
      </c>
      <c r="K144" s="154">
        <v>0</v>
      </c>
      <c r="L144" s="154">
        <v>0</v>
      </c>
      <c r="M144" s="154">
        <v>0</v>
      </c>
      <c r="N144" s="154"/>
      <c r="O144"/>
      <c r="P144"/>
      <c r="Q144"/>
      <c r="R144"/>
      <c r="S144"/>
    </row>
    <row r="145" spans="1:19" x14ac:dyDescent="0.25">
      <c r="A145" s="149" t="s">
        <v>583</v>
      </c>
      <c r="B145" s="152" t="s">
        <v>584</v>
      </c>
      <c r="C145" s="149" t="s">
        <v>573</v>
      </c>
      <c r="D145" s="149" t="str">
        <f t="shared" si="3"/>
        <v>ILAVE / LAQUI</v>
      </c>
      <c r="E145" s="149" t="s">
        <v>175</v>
      </c>
      <c r="F145" s="149" t="s">
        <v>585</v>
      </c>
      <c r="G145" s="153">
        <v>2</v>
      </c>
      <c r="H145" s="154">
        <v>2</v>
      </c>
      <c r="I145" s="154">
        <v>1</v>
      </c>
      <c r="J145" s="154">
        <v>1</v>
      </c>
      <c r="K145" s="154">
        <v>0</v>
      </c>
      <c r="L145" s="154">
        <v>0</v>
      </c>
      <c r="M145" s="154">
        <v>0</v>
      </c>
      <c r="N145" s="154"/>
      <c r="O145"/>
      <c r="P145"/>
      <c r="Q145"/>
      <c r="R145"/>
      <c r="S145"/>
    </row>
    <row r="146" spans="1:19" ht="27" x14ac:dyDescent="0.25">
      <c r="A146" s="149" t="s">
        <v>586</v>
      </c>
      <c r="B146" s="152" t="s">
        <v>587</v>
      </c>
      <c r="C146" s="149" t="s">
        <v>573</v>
      </c>
      <c r="D146" s="149" t="str">
        <f t="shared" si="3"/>
        <v>ILAVE / YACANGO CENTRAL</v>
      </c>
      <c r="E146" s="149" t="s">
        <v>175</v>
      </c>
      <c r="F146" s="149" t="s">
        <v>588</v>
      </c>
      <c r="G146" s="153">
        <v>6</v>
      </c>
      <c r="H146" s="154">
        <v>5</v>
      </c>
      <c r="I146" s="154">
        <v>4</v>
      </c>
      <c r="J146" s="154">
        <v>1</v>
      </c>
      <c r="K146" s="154">
        <v>0</v>
      </c>
      <c r="L146" s="154">
        <v>0</v>
      </c>
      <c r="M146" s="154">
        <v>1</v>
      </c>
      <c r="N146" s="154"/>
      <c r="O146"/>
      <c r="P146"/>
      <c r="Q146"/>
      <c r="R146"/>
      <c r="S146"/>
    </row>
    <row r="147" spans="1:19" ht="18" x14ac:dyDescent="0.25">
      <c r="A147" s="149" t="s">
        <v>589</v>
      </c>
      <c r="B147" s="152" t="s">
        <v>590</v>
      </c>
      <c r="C147" s="149" t="s">
        <v>573</v>
      </c>
      <c r="D147" s="149" t="str">
        <f t="shared" si="3"/>
        <v>ILAVE / CANGALLE</v>
      </c>
      <c r="E147" s="149" t="s">
        <v>175</v>
      </c>
      <c r="F147" s="149" t="s">
        <v>591</v>
      </c>
      <c r="G147" s="153">
        <v>7</v>
      </c>
      <c r="H147" s="154">
        <v>5</v>
      </c>
      <c r="I147" s="154">
        <v>3</v>
      </c>
      <c r="J147" s="154">
        <v>2</v>
      </c>
      <c r="K147" s="154">
        <v>1</v>
      </c>
      <c r="L147" s="154">
        <v>0</v>
      </c>
      <c r="M147" s="154">
        <v>1</v>
      </c>
      <c r="N147" s="154"/>
      <c r="O147"/>
      <c r="P147"/>
      <c r="Q147"/>
      <c r="R147"/>
      <c r="S147"/>
    </row>
    <row r="148" spans="1:19" ht="18" x14ac:dyDescent="0.25">
      <c r="A148" s="149" t="s">
        <v>592</v>
      </c>
      <c r="B148" s="152" t="s">
        <v>593</v>
      </c>
      <c r="C148" s="149" t="s">
        <v>573</v>
      </c>
      <c r="D148" s="149" t="str">
        <f t="shared" si="3"/>
        <v>CONDURIRI / CALASAYA</v>
      </c>
      <c r="E148" s="149" t="s">
        <v>196</v>
      </c>
      <c r="F148" s="149" t="s">
        <v>594</v>
      </c>
      <c r="G148" s="153">
        <v>1</v>
      </c>
      <c r="H148" s="154">
        <v>1</v>
      </c>
      <c r="I148" s="154">
        <v>1</v>
      </c>
      <c r="J148" s="154">
        <v>0</v>
      </c>
      <c r="K148" s="154">
        <v>0</v>
      </c>
      <c r="L148" s="154">
        <v>0</v>
      </c>
      <c r="M148" s="154">
        <v>0</v>
      </c>
      <c r="N148" s="154"/>
      <c r="O148"/>
      <c r="P148"/>
      <c r="Q148"/>
      <c r="R148"/>
      <c r="S148"/>
    </row>
    <row r="149" spans="1:19" ht="27" x14ac:dyDescent="0.25">
      <c r="A149" s="149" t="s">
        <v>595</v>
      </c>
      <c r="B149" s="152" t="s">
        <v>596</v>
      </c>
      <c r="C149" s="149" t="s">
        <v>573</v>
      </c>
      <c r="D149" s="149" t="str">
        <f t="shared" si="3"/>
        <v>CAPAZO / ROSARIO ALTO ANCOMARCA</v>
      </c>
      <c r="E149" s="149" t="s">
        <v>273</v>
      </c>
      <c r="F149" s="149" t="s">
        <v>436</v>
      </c>
      <c r="G149" s="153">
        <v>1</v>
      </c>
      <c r="H149" s="154">
        <v>1</v>
      </c>
      <c r="I149" s="154">
        <v>1</v>
      </c>
      <c r="J149" s="154">
        <v>0</v>
      </c>
      <c r="K149" s="154">
        <v>0</v>
      </c>
      <c r="L149" s="154">
        <v>0</v>
      </c>
      <c r="M149" s="154">
        <v>0</v>
      </c>
      <c r="N149" s="154"/>
      <c r="O149"/>
      <c r="P149"/>
      <c r="Q149"/>
      <c r="R149"/>
      <c r="S149"/>
    </row>
    <row r="150" spans="1:19" ht="18" x14ac:dyDescent="0.25">
      <c r="A150" s="149" t="s">
        <v>597</v>
      </c>
      <c r="B150" s="152" t="s">
        <v>598</v>
      </c>
      <c r="C150" s="149" t="s">
        <v>573</v>
      </c>
      <c r="D150" s="149" t="str">
        <f t="shared" si="3"/>
        <v>CAPAZO / CAPASO</v>
      </c>
      <c r="E150" s="149" t="s">
        <v>273</v>
      </c>
      <c r="F150" s="149" t="s">
        <v>274</v>
      </c>
      <c r="G150" s="153">
        <v>2</v>
      </c>
      <c r="H150" s="154">
        <v>2</v>
      </c>
      <c r="I150" s="154">
        <v>2</v>
      </c>
      <c r="J150" s="154">
        <v>0</v>
      </c>
      <c r="K150" s="154">
        <v>0</v>
      </c>
      <c r="L150" s="154">
        <v>0</v>
      </c>
      <c r="M150" s="154">
        <v>0</v>
      </c>
      <c r="N150" s="154"/>
      <c r="O150"/>
      <c r="P150"/>
      <c r="Q150"/>
      <c r="R150"/>
      <c r="S150"/>
    </row>
    <row r="151" spans="1:19" ht="18" x14ac:dyDescent="0.25">
      <c r="A151" s="149" t="s">
        <v>599</v>
      </c>
      <c r="B151" s="152" t="s">
        <v>600</v>
      </c>
      <c r="C151" s="149" t="s">
        <v>573</v>
      </c>
      <c r="D151" s="149" t="str">
        <f t="shared" si="3"/>
        <v>CAPAZO / CHUA</v>
      </c>
      <c r="E151" s="149" t="s">
        <v>273</v>
      </c>
      <c r="F151" s="149" t="s">
        <v>601</v>
      </c>
      <c r="G151" s="153">
        <v>1</v>
      </c>
      <c r="H151" s="154">
        <v>1</v>
      </c>
      <c r="I151" s="154">
        <v>1</v>
      </c>
      <c r="J151" s="154">
        <v>0</v>
      </c>
      <c r="K151" s="154">
        <v>0</v>
      </c>
      <c r="L151" s="154">
        <v>0</v>
      </c>
      <c r="M151" s="154">
        <v>0</v>
      </c>
      <c r="N151" s="154"/>
      <c r="O151"/>
      <c r="P151"/>
      <c r="Q151"/>
      <c r="R151"/>
      <c r="S151"/>
    </row>
    <row r="152" spans="1:19" ht="18" x14ac:dyDescent="0.25">
      <c r="A152" s="149" t="s">
        <v>602</v>
      </c>
      <c r="B152" s="152" t="s">
        <v>603</v>
      </c>
      <c r="C152" s="149" t="s">
        <v>573</v>
      </c>
      <c r="D152" s="149" t="str">
        <f t="shared" si="3"/>
        <v>ILAVE / RAMON CASTILLA</v>
      </c>
      <c r="E152" s="149" t="s">
        <v>175</v>
      </c>
      <c r="F152" s="149" t="s">
        <v>200</v>
      </c>
      <c r="G152" s="153">
        <v>61</v>
      </c>
      <c r="H152" s="154">
        <v>51</v>
      </c>
      <c r="I152" s="154">
        <v>45</v>
      </c>
      <c r="J152" s="154">
        <v>6</v>
      </c>
      <c r="K152" s="154">
        <v>3</v>
      </c>
      <c r="L152" s="154">
        <v>0</v>
      </c>
      <c r="M152" s="154">
        <v>7</v>
      </c>
      <c r="N152" s="154"/>
      <c r="O152"/>
      <c r="P152"/>
      <c r="Q152"/>
      <c r="R152"/>
      <c r="S152"/>
    </row>
    <row r="153" spans="1:19" ht="27" x14ac:dyDescent="0.25">
      <c r="A153" s="149" t="s">
        <v>604</v>
      </c>
      <c r="B153" s="152" t="s">
        <v>605</v>
      </c>
      <c r="C153" s="149" t="s">
        <v>573</v>
      </c>
      <c r="D153" s="149" t="str">
        <f t="shared" si="3"/>
        <v>ILAVE / SAN MIGUEL</v>
      </c>
      <c r="E153" s="149" t="s">
        <v>175</v>
      </c>
      <c r="F153" s="149" t="s">
        <v>190</v>
      </c>
      <c r="G153" s="153">
        <v>38</v>
      </c>
      <c r="H153" s="154">
        <v>32</v>
      </c>
      <c r="I153" s="154">
        <v>30</v>
      </c>
      <c r="J153" s="154">
        <v>2</v>
      </c>
      <c r="K153" s="154">
        <v>0</v>
      </c>
      <c r="L153" s="154">
        <v>0</v>
      </c>
      <c r="M153" s="154">
        <v>6</v>
      </c>
      <c r="N153" s="154"/>
      <c r="O153"/>
      <c r="P153"/>
      <c r="Q153"/>
      <c r="R153"/>
      <c r="S153"/>
    </row>
    <row r="154" spans="1:19" ht="18" x14ac:dyDescent="0.25">
      <c r="A154" s="149" t="s">
        <v>606</v>
      </c>
      <c r="B154" s="152">
        <v>70317</v>
      </c>
      <c r="C154" s="149" t="s">
        <v>573</v>
      </c>
      <c r="D154" s="149" t="str">
        <f t="shared" si="3"/>
        <v>ILAVE / CHURU MAQUERA</v>
      </c>
      <c r="E154" s="149" t="s">
        <v>175</v>
      </c>
      <c r="F154" s="149" t="s">
        <v>607</v>
      </c>
      <c r="G154" s="153">
        <v>7</v>
      </c>
      <c r="H154" s="154">
        <v>6</v>
      </c>
      <c r="I154" s="154">
        <v>5</v>
      </c>
      <c r="J154" s="154">
        <v>1</v>
      </c>
      <c r="K154" s="154">
        <v>0</v>
      </c>
      <c r="L154" s="154">
        <v>0</v>
      </c>
      <c r="M154" s="154">
        <v>1</v>
      </c>
      <c r="N154" s="154"/>
      <c r="O154"/>
      <c r="P154"/>
      <c r="Q154"/>
      <c r="R154"/>
      <c r="S154"/>
    </row>
    <row r="155" spans="1:19" ht="18" x14ac:dyDescent="0.25">
      <c r="A155" s="149" t="s">
        <v>608</v>
      </c>
      <c r="B155" s="152" t="s">
        <v>609</v>
      </c>
      <c r="C155" s="149" t="s">
        <v>573</v>
      </c>
      <c r="D155" s="149" t="str">
        <f t="shared" si="3"/>
        <v>ILAVE / CHECCA</v>
      </c>
      <c r="E155" s="149" t="s">
        <v>175</v>
      </c>
      <c r="F155" s="149" t="s">
        <v>251</v>
      </c>
      <c r="G155" s="153">
        <v>5</v>
      </c>
      <c r="H155" s="154">
        <v>4</v>
      </c>
      <c r="I155" s="154">
        <v>4</v>
      </c>
      <c r="J155" s="154">
        <v>0</v>
      </c>
      <c r="K155" s="154">
        <v>0</v>
      </c>
      <c r="L155" s="154">
        <v>0</v>
      </c>
      <c r="M155" s="154">
        <v>1</v>
      </c>
      <c r="N155" s="154"/>
      <c r="O155"/>
      <c r="P155"/>
      <c r="Q155"/>
      <c r="R155"/>
      <c r="S155"/>
    </row>
    <row r="156" spans="1:19" ht="18" x14ac:dyDescent="0.25">
      <c r="A156" s="149" t="s">
        <v>610</v>
      </c>
      <c r="B156" s="152" t="s">
        <v>611</v>
      </c>
      <c r="C156" s="149" t="s">
        <v>573</v>
      </c>
      <c r="D156" s="149" t="str">
        <f t="shared" si="3"/>
        <v>ILAVE / MAÑAZO</v>
      </c>
      <c r="E156" s="149" t="s">
        <v>175</v>
      </c>
      <c r="F156" s="149" t="s">
        <v>612</v>
      </c>
      <c r="G156" s="153">
        <v>4</v>
      </c>
      <c r="H156" s="154">
        <v>3</v>
      </c>
      <c r="I156" s="154">
        <v>3</v>
      </c>
      <c r="J156" s="154">
        <v>0</v>
      </c>
      <c r="K156" s="154">
        <v>0</v>
      </c>
      <c r="L156" s="154">
        <v>0</v>
      </c>
      <c r="M156" s="154">
        <v>1</v>
      </c>
      <c r="N156" s="154"/>
      <c r="O156"/>
      <c r="P156"/>
      <c r="Q156"/>
      <c r="R156"/>
      <c r="S156"/>
    </row>
    <row r="157" spans="1:19" x14ac:dyDescent="0.25">
      <c r="A157" s="149" t="s">
        <v>613</v>
      </c>
      <c r="B157" s="152" t="s">
        <v>614</v>
      </c>
      <c r="C157" s="149" t="s">
        <v>573</v>
      </c>
      <c r="D157" s="149" t="str">
        <f t="shared" si="3"/>
        <v>ILAVE / SIRAYA</v>
      </c>
      <c r="E157" s="149" t="s">
        <v>175</v>
      </c>
      <c r="F157" s="149" t="s">
        <v>318</v>
      </c>
      <c r="G157" s="153">
        <v>5</v>
      </c>
      <c r="H157" s="154">
        <v>4</v>
      </c>
      <c r="I157" s="154">
        <v>3</v>
      </c>
      <c r="J157" s="154">
        <v>1</v>
      </c>
      <c r="K157" s="154">
        <v>0</v>
      </c>
      <c r="L157" s="154">
        <v>0</v>
      </c>
      <c r="M157" s="154">
        <v>1</v>
      </c>
      <c r="N157" s="154"/>
      <c r="O157"/>
      <c r="P157"/>
      <c r="Q157"/>
      <c r="R157"/>
      <c r="S157"/>
    </row>
    <row r="158" spans="1:19" ht="18" x14ac:dyDescent="0.25">
      <c r="A158" s="149" t="s">
        <v>615</v>
      </c>
      <c r="B158" s="152" t="s">
        <v>616</v>
      </c>
      <c r="C158" s="149" t="s">
        <v>573</v>
      </c>
      <c r="D158" s="149" t="str">
        <f t="shared" si="3"/>
        <v>ILAVE / CAMICACHI</v>
      </c>
      <c r="E158" s="149" t="s">
        <v>175</v>
      </c>
      <c r="F158" s="149" t="s">
        <v>617</v>
      </c>
      <c r="G158" s="153">
        <v>18</v>
      </c>
      <c r="H158" s="154">
        <v>16</v>
      </c>
      <c r="I158" s="154">
        <v>14</v>
      </c>
      <c r="J158" s="154">
        <v>2</v>
      </c>
      <c r="K158" s="154">
        <v>0</v>
      </c>
      <c r="L158" s="154">
        <v>0</v>
      </c>
      <c r="M158" s="154">
        <v>2</v>
      </c>
      <c r="N158" s="154"/>
      <c r="O158"/>
      <c r="P158"/>
      <c r="Q158"/>
      <c r="R158"/>
      <c r="S158"/>
    </row>
    <row r="159" spans="1:19" ht="18" x14ac:dyDescent="0.25">
      <c r="A159" s="149" t="s">
        <v>618</v>
      </c>
      <c r="B159" s="152" t="s">
        <v>619</v>
      </c>
      <c r="C159" s="149" t="s">
        <v>573</v>
      </c>
      <c r="D159" s="149" t="str">
        <f t="shared" si="3"/>
        <v>ILAVE / CHUCARAYA</v>
      </c>
      <c r="E159" s="149" t="s">
        <v>175</v>
      </c>
      <c r="F159" s="149" t="s">
        <v>239</v>
      </c>
      <c r="G159" s="153">
        <v>2</v>
      </c>
      <c r="H159" s="154">
        <v>2</v>
      </c>
      <c r="I159" s="154">
        <v>1</v>
      </c>
      <c r="J159" s="154">
        <v>1</v>
      </c>
      <c r="K159" s="154">
        <v>0</v>
      </c>
      <c r="L159" s="154">
        <v>0</v>
      </c>
      <c r="M159" s="154">
        <v>0</v>
      </c>
      <c r="N159" s="154"/>
      <c r="O159"/>
      <c r="P159"/>
      <c r="Q159"/>
      <c r="R159"/>
      <c r="S159"/>
    </row>
    <row r="160" spans="1:19" ht="18" x14ac:dyDescent="0.25">
      <c r="A160" s="149" t="s">
        <v>620</v>
      </c>
      <c r="B160" s="152" t="s">
        <v>621</v>
      </c>
      <c r="C160" s="149" t="s">
        <v>573</v>
      </c>
      <c r="D160" s="149" t="str">
        <f t="shared" si="3"/>
        <v>ILAVE / APARUNE</v>
      </c>
      <c r="E160" s="149" t="s">
        <v>175</v>
      </c>
      <c r="F160" s="149" t="s">
        <v>622</v>
      </c>
      <c r="G160" s="153">
        <v>3</v>
      </c>
      <c r="H160" s="154">
        <v>3</v>
      </c>
      <c r="I160" s="154">
        <v>3</v>
      </c>
      <c r="J160" s="154">
        <v>0</v>
      </c>
      <c r="K160" s="154">
        <v>0</v>
      </c>
      <c r="L160" s="154">
        <v>0</v>
      </c>
      <c r="M160" s="154">
        <v>0</v>
      </c>
      <c r="N160" s="154"/>
      <c r="O160"/>
      <c r="P160"/>
      <c r="Q160"/>
      <c r="R160"/>
      <c r="S160"/>
    </row>
    <row r="161" spans="1:19" ht="18" x14ac:dyDescent="0.25">
      <c r="A161" s="149" t="s">
        <v>623</v>
      </c>
      <c r="B161" s="152" t="s">
        <v>624</v>
      </c>
      <c r="C161" s="149" t="s">
        <v>573</v>
      </c>
      <c r="D161" s="149" t="str">
        <f t="shared" si="3"/>
        <v>ILAVE / ROSACANI</v>
      </c>
      <c r="E161" s="149" t="s">
        <v>175</v>
      </c>
      <c r="F161" s="149" t="s">
        <v>315</v>
      </c>
      <c r="G161" s="153">
        <v>14</v>
      </c>
      <c r="H161" s="154">
        <v>11</v>
      </c>
      <c r="I161" s="154">
        <v>10</v>
      </c>
      <c r="J161" s="154">
        <v>1</v>
      </c>
      <c r="K161" s="154">
        <v>1</v>
      </c>
      <c r="L161" s="154">
        <v>0</v>
      </c>
      <c r="M161" s="154">
        <v>2</v>
      </c>
      <c r="N161" s="154"/>
      <c r="O161"/>
      <c r="P161"/>
      <c r="Q161"/>
      <c r="R161"/>
      <c r="S161"/>
    </row>
    <row r="162" spans="1:19" ht="27" x14ac:dyDescent="0.25">
      <c r="A162" s="149" t="s">
        <v>625</v>
      </c>
      <c r="B162" s="152" t="s">
        <v>626</v>
      </c>
      <c r="C162" s="149" t="s">
        <v>573</v>
      </c>
      <c r="D162" s="149" t="str">
        <f t="shared" si="3"/>
        <v>ILAVE / JACHOCCO HUARACCO</v>
      </c>
      <c r="E162" s="149" t="s">
        <v>175</v>
      </c>
      <c r="F162" s="149" t="s">
        <v>304</v>
      </c>
      <c r="G162" s="153">
        <v>14</v>
      </c>
      <c r="H162" s="154">
        <v>11</v>
      </c>
      <c r="I162" s="154">
        <v>10</v>
      </c>
      <c r="J162" s="154">
        <v>1</v>
      </c>
      <c r="K162" s="154">
        <v>2</v>
      </c>
      <c r="L162" s="154">
        <v>0</v>
      </c>
      <c r="M162" s="154">
        <v>1</v>
      </c>
      <c r="N162" s="154"/>
      <c r="O162"/>
      <c r="P162"/>
      <c r="Q162"/>
      <c r="R162"/>
      <c r="S162"/>
    </row>
    <row r="163" spans="1:19" ht="18" x14ac:dyDescent="0.25">
      <c r="A163" s="149" t="s">
        <v>627</v>
      </c>
      <c r="B163" s="152" t="s">
        <v>628</v>
      </c>
      <c r="C163" s="149" t="s">
        <v>573</v>
      </c>
      <c r="D163" s="149" t="str">
        <f t="shared" si="3"/>
        <v>ILAVE / ULLACACHI</v>
      </c>
      <c r="E163" s="149" t="s">
        <v>175</v>
      </c>
      <c r="F163" s="149" t="s">
        <v>242</v>
      </c>
      <c r="G163" s="153">
        <v>2</v>
      </c>
      <c r="H163" s="154">
        <v>2</v>
      </c>
      <c r="I163" s="154">
        <v>2</v>
      </c>
      <c r="J163" s="154">
        <v>0</v>
      </c>
      <c r="K163" s="154">
        <v>0</v>
      </c>
      <c r="L163" s="154">
        <v>0</v>
      </c>
      <c r="M163" s="154">
        <v>0</v>
      </c>
      <c r="N163" s="154"/>
      <c r="O163"/>
      <c r="P163"/>
      <c r="Q163"/>
      <c r="R163"/>
      <c r="S163"/>
    </row>
    <row r="164" spans="1:19" ht="36" x14ac:dyDescent="0.25">
      <c r="A164" s="149" t="s">
        <v>629</v>
      </c>
      <c r="B164" s="152" t="s">
        <v>630</v>
      </c>
      <c r="C164" s="149" t="s">
        <v>573</v>
      </c>
      <c r="D164" s="149" t="str">
        <f t="shared" si="3"/>
        <v>ILAVE / COPAPOJO / CHILUYO COPAPUJO</v>
      </c>
      <c r="E164" s="149" t="s">
        <v>175</v>
      </c>
      <c r="F164" s="149" t="s">
        <v>631</v>
      </c>
      <c r="G164" s="153">
        <v>5</v>
      </c>
      <c r="H164" s="154">
        <v>4</v>
      </c>
      <c r="I164" s="154">
        <v>4</v>
      </c>
      <c r="J164" s="154">
        <v>0</v>
      </c>
      <c r="K164" s="154">
        <v>0</v>
      </c>
      <c r="L164" s="154">
        <v>0</v>
      </c>
      <c r="M164" s="154">
        <v>1</v>
      </c>
      <c r="N164" s="154"/>
      <c r="O164"/>
      <c r="P164"/>
      <c r="Q164"/>
      <c r="R164"/>
      <c r="S164"/>
    </row>
    <row r="165" spans="1:19" ht="18" x14ac:dyDescent="0.25">
      <c r="A165" s="149" t="s">
        <v>632</v>
      </c>
      <c r="B165" s="152" t="s">
        <v>633</v>
      </c>
      <c r="C165" s="149" t="s">
        <v>573</v>
      </c>
      <c r="D165" s="149" t="str">
        <f t="shared" si="3"/>
        <v>ILAVE / CATAMURO</v>
      </c>
      <c r="E165" s="149" t="s">
        <v>175</v>
      </c>
      <c r="F165" s="149" t="s">
        <v>634</v>
      </c>
      <c r="G165" s="153">
        <v>3</v>
      </c>
      <c r="H165" s="154">
        <v>3</v>
      </c>
      <c r="I165" s="154">
        <v>2</v>
      </c>
      <c r="J165" s="154">
        <v>1</v>
      </c>
      <c r="K165" s="154">
        <v>0</v>
      </c>
      <c r="L165" s="154">
        <v>0</v>
      </c>
      <c r="M165" s="154">
        <v>0</v>
      </c>
      <c r="N165" s="154"/>
      <c r="O165"/>
      <c r="P165"/>
      <c r="Q165"/>
      <c r="R165"/>
      <c r="S165"/>
    </row>
    <row r="166" spans="1:19" ht="18" x14ac:dyDescent="0.25">
      <c r="A166" s="149" t="s">
        <v>635</v>
      </c>
      <c r="B166" s="152" t="s">
        <v>636</v>
      </c>
      <c r="C166" s="149" t="s">
        <v>573</v>
      </c>
      <c r="D166" s="149" t="str">
        <f t="shared" si="3"/>
        <v>ILAVE / CUTINI PUCARA</v>
      </c>
      <c r="E166" s="149" t="s">
        <v>175</v>
      </c>
      <c r="F166" s="149" t="s">
        <v>380</v>
      </c>
      <c r="G166" s="153">
        <v>2</v>
      </c>
      <c r="H166" s="154">
        <v>2</v>
      </c>
      <c r="I166" s="154">
        <v>2</v>
      </c>
      <c r="J166" s="154">
        <v>0</v>
      </c>
      <c r="K166" s="154">
        <v>0</v>
      </c>
      <c r="L166" s="154">
        <v>0</v>
      </c>
      <c r="M166" s="154">
        <v>0</v>
      </c>
      <c r="N166" s="154"/>
      <c r="O166"/>
      <c r="P166"/>
      <c r="Q166"/>
      <c r="R166"/>
      <c r="S166"/>
    </row>
    <row r="167" spans="1:19" ht="18" x14ac:dyDescent="0.25">
      <c r="A167" s="149" t="s">
        <v>637</v>
      </c>
      <c r="B167" s="152" t="s">
        <v>638</v>
      </c>
      <c r="C167" s="149" t="s">
        <v>573</v>
      </c>
      <c r="D167" s="149" t="str">
        <f t="shared" si="3"/>
        <v>PILCUYO / MAQUERCOTA</v>
      </c>
      <c r="E167" s="149" t="s">
        <v>182</v>
      </c>
      <c r="F167" s="149" t="s">
        <v>233</v>
      </c>
      <c r="G167" s="153">
        <v>3</v>
      </c>
      <c r="H167" s="154">
        <v>3</v>
      </c>
      <c r="I167" s="154">
        <v>3</v>
      </c>
      <c r="J167" s="154">
        <v>0</v>
      </c>
      <c r="K167" s="154">
        <v>0</v>
      </c>
      <c r="L167" s="154">
        <v>0</v>
      </c>
      <c r="M167" s="154">
        <v>0</v>
      </c>
      <c r="N167" s="154"/>
      <c r="O167"/>
      <c r="P167"/>
      <c r="Q167"/>
      <c r="R167"/>
      <c r="S167"/>
    </row>
    <row r="168" spans="1:19" ht="18" x14ac:dyDescent="0.25">
      <c r="A168" s="149" t="s">
        <v>639</v>
      </c>
      <c r="B168" s="152" t="s">
        <v>640</v>
      </c>
      <c r="C168" s="149" t="s">
        <v>573</v>
      </c>
      <c r="D168" s="149" t="str">
        <f t="shared" si="3"/>
        <v>PILCUYO / HUARIQUISAMA</v>
      </c>
      <c r="E168" s="149" t="s">
        <v>182</v>
      </c>
      <c r="F168" s="149" t="s">
        <v>404</v>
      </c>
      <c r="G168" s="153">
        <v>3</v>
      </c>
      <c r="H168" s="154">
        <v>2</v>
      </c>
      <c r="I168" s="154">
        <v>2</v>
      </c>
      <c r="J168" s="154">
        <v>0</v>
      </c>
      <c r="K168" s="154">
        <v>1</v>
      </c>
      <c r="L168" s="154">
        <v>0</v>
      </c>
      <c r="M168" s="154">
        <v>0</v>
      </c>
      <c r="N168" s="154"/>
      <c r="O168"/>
      <c r="P168"/>
      <c r="Q168"/>
      <c r="R168"/>
      <c r="S168"/>
    </row>
    <row r="169" spans="1:19" ht="18" x14ac:dyDescent="0.25">
      <c r="A169" s="149" t="s">
        <v>641</v>
      </c>
      <c r="B169" s="152" t="s">
        <v>642</v>
      </c>
      <c r="C169" s="149" t="s">
        <v>573</v>
      </c>
      <c r="D169" s="149" t="str">
        <f t="shared" si="3"/>
        <v>PILCUYO / ACCASO</v>
      </c>
      <c r="E169" s="149" t="s">
        <v>182</v>
      </c>
      <c r="F169" s="149" t="s">
        <v>248</v>
      </c>
      <c r="G169" s="153">
        <v>5</v>
      </c>
      <c r="H169" s="154">
        <v>4</v>
      </c>
      <c r="I169" s="154">
        <v>3</v>
      </c>
      <c r="J169" s="154">
        <v>1</v>
      </c>
      <c r="K169" s="154">
        <v>0</v>
      </c>
      <c r="L169" s="154">
        <v>0</v>
      </c>
      <c r="M169" s="154">
        <v>1</v>
      </c>
      <c r="N169" s="154"/>
      <c r="O169"/>
      <c r="P169"/>
      <c r="Q169"/>
      <c r="R169"/>
      <c r="S169"/>
    </row>
    <row r="170" spans="1:19" ht="18" x14ac:dyDescent="0.25">
      <c r="A170" s="149" t="s">
        <v>643</v>
      </c>
      <c r="B170" s="152" t="s">
        <v>644</v>
      </c>
      <c r="C170" s="149" t="s">
        <v>573</v>
      </c>
      <c r="D170" s="149" t="str">
        <f t="shared" si="3"/>
        <v>PILCUYO / MULLACANI</v>
      </c>
      <c r="E170" s="149" t="s">
        <v>182</v>
      </c>
      <c r="F170" s="149" t="s">
        <v>398</v>
      </c>
      <c r="G170" s="153">
        <v>3</v>
      </c>
      <c r="H170" s="154">
        <v>3</v>
      </c>
      <c r="I170" s="154">
        <v>3</v>
      </c>
      <c r="J170" s="154">
        <v>0</v>
      </c>
      <c r="K170" s="154">
        <v>0</v>
      </c>
      <c r="L170" s="154">
        <v>0</v>
      </c>
      <c r="M170" s="154">
        <v>0</v>
      </c>
      <c r="N170" s="154"/>
      <c r="O170"/>
      <c r="P170"/>
      <c r="Q170"/>
      <c r="R170"/>
      <c r="S170"/>
    </row>
    <row r="171" spans="1:19" ht="18" x14ac:dyDescent="0.25">
      <c r="A171" s="149" t="s">
        <v>645</v>
      </c>
      <c r="B171" s="152" t="s">
        <v>646</v>
      </c>
      <c r="C171" s="149" t="s">
        <v>573</v>
      </c>
      <c r="D171" s="149" t="str">
        <f t="shared" si="3"/>
        <v>PILCUYO / JILAMAICO</v>
      </c>
      <c r="E171" s="149" t="s">
        <v>182</v>
      </c>
      <c r="F171" s="149" t="s">
        <v>647</v>
      </c>
      <c r="G171" s="153">
        <v>1</v>
      </c>
      <c r="H171" s="154">
        <v>1</v>
      </c>
      <c r="I171" s="154">
        <v>1</v>
      </c>
      <c r="J171" s="154">
        <v>0</v>
      </c>
      <c r="K171" s="154">
        <v>0</v>
      </c>
      <c r="L171" s="154">
        <v>0</v>
      </c>
      <c r="M171" s="154">
        <v>0</v>
      </c>
      <c r="N171" s="154"/>
      <c r="O171"/>
      <c r="P171"/>
      <c r="Q171"/>
      <c r="R171"/>
      <c r="S171"/>
    </row>
    <row r="172" spans="1:19" ht="18" x14ac:dyDescent="0.25">
      <c r="A172" s="149" t="s">
        <v>648</v>
      </c>
      <c r="B172" s="152" t="s">
        <v>649</v>
      </c>
      <c r="C172" s="149" t="s">
        <v>573</v>
      </c>
      <c r="D172" s="149" t="str">
        <f t="shared" si="3"/>
        <v>PILCUYO / CACHIPUCARA</v>
      </c>
      <c r="E172" s="149" t="s">
        <v>182</v>
      </c>
      <c r="F172" s="149" t="s">
        <v>301</v>
      </c>
      <c r="G172" s="153">
        <v>6</v>
      </c>
      <c r="H172" s="154">
        <v>5</v>
      </c>
      <c r="I172" s="154">
        <v>4</v>
      </c>
      <c r="J172" s="154">
        <v>1</v>
      </c>
      <c r="K172" s="154">
        <v>0</v>
      </c>
      <c r="L172" s="154">
        <v>0</v>
      </c>
      <c r="M172" s="154">
        <v>1</v>
      </c>
      <c r="N172" s="154"/>
      <c r="O172"/>
      <c r="P172"/>
      <c r="Q172"/>
      <c r="R172"/>
      <c r="S172"/>
    </row>
    <row r="173" spans="1:19" ht="36" x14ac:dyDescent="0.25">
      <c r="A173" s="149" t="s">
        <v>650</v>
      </c>
      <c r="B173" s="152" t="s">
        <v>651</v>
      </c>
      <c r="C173" s="149" t="s">
        <v>573</v>
      </c>
      <c r="D173" s="149" t="str">
        <f t="shared" si="3"/>
        <v>PILCUYO / TARACANCAMAYA / CANCAMAYA</v>
      </c>
      <c r="E173" s="149" t="s">
        <v>182</v>
      </c>
      <c r="F173" s="149" t="s">
        <v>395</v>
      </c>
      <c r="G173" s="153">
        <v>4</v>
      </c>
      <c r="H173" s="154">
        <v>3</v>
      </c>
      <c r="I173" s="154">
        <v>3</v>
      </c>
      <c r="J173" s="154">
        <v>0</v>
      </c>
      <c r="K173" s="154">
        <v>1</v>
      </c>
      <c r="L173" s="154">
        <v>0</v>
      </c>
      <c r="M173" s="154">
        <v>0</v>
      </c>
      <c r="N173" s="154"/>
      <c r="O173"/>
      <c r="P173"/>
      <c r="Q173"/>
      <c r="R173"/>
      <c r="S173"/>
    </row>
    <row r="174" spans="1:19" ht="36" x14ac:dyDescent="0.25">
      <c r="A174" s="149" t="s">
        <v>652</v>
      </c>
      <c r="B174" s="152" t="s">
        <v>653</v>
      </c>
      <c r="C174" s="149" t="s">
        <v>573</v>
      </c>
      <c r="D174" s="149" t="str">
        <f t="shared" si="3"/>
        <v>PILCUYO / CONAPI SUMARIRE / JONAPI</v>
      </c>
      <c r="E174" s="149" t="s">
        <v>182</v>
      </c>
      <c r="F174" s="149" t="s">
        <v>654</v>
      </c>
      <c r="G174" s="153">
        <v>1</v>
      </c>
      <c r="H174" s="154">
        <v>1</v>
      </c>
      <c r="I174" s="154">
        <v>0</v>
      </c>
      <c r="J174" s="154">
        <v>1</v>
      </c>
      <c r="K174" s="154">
        <v>0</v>
      </c>
      <c r="L174" s="154">
        <v>0</v>
      </c>
      <c r="M174" s="154">
        <v>0</v>
      </c>
      <c r="N174" s="154"/>
      <c r="O174"/>
      <c r="P174"/>
      <c r="Q174"/>
      <c r="R174"/>
      <c r="S174"/>
    </row>
    <row r="175" spans="1:19" ht="27" x14ac:dyDescent="0.25">
      <c r="A175" s="149" t="s">
        <v>655</v>
      </c>
      <c r="B175" s="152" t="s">
        <v>656</v>
      </c>
      <c r="C175" s="149" t="s">
        <v>573</v>
      </c>
      <c r="D175" s="149" t="str">
        <f t="shared" si="3"/>
        <v>PILCUYO / YAJACIRCATUYO / TUYO / TUCO</v>
      </c>
      <c r="E175" s="149" t="s">
        <v>182</v>
      </c>
      <c r="F175" s="149" t="s">
        <v>413</v>
      </c>
      <c r="G175" s="153">
        <v>2</v>
      </c>
      <c r="H175" s="154">
        <v>2</v>
      </c>
      <c r="I175" s="154">
        <v>2</v>
      </c>
      <c r="J175" s="154">
        <v>0</v>
      </c>
      <c r="K175" s="154">
        <v>0</v>
      </c>
      <c r="L175" s="154">
        <v>0</v>
      </c>
      <c r="M175" s="154">
        <v>0</v>
      </c>
      <c r="N175" s="154"/>
      <c r="O175"/>
      <c r="P175"/>
      <c r="Q175"/>
      <c r="R175"/>
      <c r="S175"/>
    </row>
    <row r="176" spans="1:19" ht="18" x14ac:dyDescent="0.25">
      <c r="A176" s="149" t="s">
        <v>657</v>
      </c>
      <c r="B176" s="152" t="s">
        <v>658</v>
      </c>
      <c r="C176" s="149" t="s">
        <v>573</v>
      </c>
      <c r="D176" s="149" t="str">
        <f t="shared" si="3"/>
        <v>PILCUYO / CHIPANA</v>
      </c>
      <c r="E176" s="149" t="s">
        <v>182</v>
      </c>
      <c r="F176" s="149" t="s">
        <v>211</v>
      </c>
      <c r="G176" s="153">
        <v>6</v>
      </c>
      <c r="H176" s="154">
        <v>5</v>
      </c>
      <c r="I176" s="154">
        <v>5</v>
      </c>
      <c r="J176" s="154">
        <v>0</v>
      </c>
      <c r="K176" s="154">
        <v>0</v>
      </c>
      <c r="L176" s="154">
        <v>0</v>
      </c>
      <c r="M176" s="154">
        <v>1</v>
      </c>
      <c r="N176" s="154"/>
      <c r="O176"/>
      <c r="P176"/>
      <c r="Q176"/>
      <c r="R176"/>
      <c r="S176"/>
    </row>
    <row r="177" spans="1:19" ht="36" x14ac:dyDescent="0.25">
      <c r="A177" s="149" t="s">
        <v>659</v>
      </c>
      <c r="B177" s="152" t="s">
        <v>660</v>
      </c>
      <c r="C177" s="149" t="s">
        <v>573</v>
      </c>
      <c r="D177" s="149" t="str">
        <f t="shared" si="3"/>
        <v>PILCUYO / PILCUYO</v>
      </c>
      <c r="E177" s="149" t="s">
        <v>182</v>
      </c>
      <c r="F177" s="149" t="s">
        <v>182</v>
      </c>
      <c r="G177" s="153">
        <v>10</v>
      </c>
      <c r="H177" s="154">
        <v>8</v>
      </c>
      <c r="I177" s="154">
        <v>6</v>
      </c>
      <c r="J177" s="154">
        <v>2</v>
      </c>
      <c r="K177" s="154">
        <v>0</v>
      </c>
      <c r="L177" s="154">
        <v>0</v>
      </c>
      <c r="M177" s="154">
        <v>2</v>
      </c>
      <c r="N177" s="154"/>
      <c r="O177"/>
      <c r="P177"/>
      <c r="Q177"/>
      <c r="R177"/>
      <c r="S177"/>
    </row>
    <row r="178" spans="1:19" ht="18" x14ac:dyDescent="0.25">
      <c r="A178" s="149" t="s">
        <v>661</v>
      </c>
      <c r="B178" s="152">
        <v>70341</v>
      </c>
      <c r="C178" s="149" t="s">
        <v>573</v>
      </c>
      <c r="D178" s="149" t="str">
        <f t="shared" si="3"/>
        <v>SANTA ROSA / SANTA ROSA</v>
      </c>
      <c r="E178" s="149" t="s">
        <v>186</v>
      </c>
      <c r="F178" s="149" t="s">
        <v>186</v>
      </c>
      <c r="G178" s="153">
        <v>5</v>
      </c>
      <c r="H178" s="154">
        <v>4</v>
      </c>
      <c r="I178" s="154">
        <v>3</v>
      </c>
      <c r="J178" s="154">
        <v>1</v>
      </c>
      <c r="K178" s="154">
        <v>0</v>
      </c>
      <c r="L178" s="154">
        <v>0</v>
      </c>
      <c r="M178" s="154">
        <v>1</v>
      </c>
      <c r="N178" s="154"/>
      <c r="O178"/>
      <c r="P178"/>
      <c r="Q178"/>
      <c r="R178"/>
      <c r="S178"/>
    </row>
    <row r="179" spans="1:19" ht="18" x14ac:dyDescent="0.25">
      <c r="A179" s="149" t="s">
        <v>662</v>
      </c>
      <c r="B179" s="152" t="s">
        <v>663</v>
      </c>
      <c r="C179" s="149" t="s">
        <v>573</v>
      </c>
      <c r="D179" s="149" t="str">
        <f t="shared" si="3"/>
        <v>SANTA ROSA / CHINCHILLAPI</v>
      </c>
      <c r="E179" s="149" t="s">
        <v>186</v>
      </c>
      <c r="F179" s="149" t="s">
        <v>664</v>
      </c>
      <c r="G179" s="153">
        <v>1</v>
      </c>
      <c r="H179" s="154">
        <v>1</v>
      </c>
      <c r="I179" s="154">
        <v>1</v>
      </c>
      <c r="J179" s="154">
        <v>0</v>
      </c>
      <c r="K179" s="154">
        <v>0</v>
      </c>
      <c r="L179" s="154">
        <v>0</v>
      </c>
      <c r="M179" s="154">
        <v>0</v>
      </c>
      <c r="N179" s="154"/>
      <c r="O179"/>
      <c r="P179"/>
      <c r="Q179"/>
      <c r="R179"/>
      <c r="S179"/>
    </row>
    <row r="180" spans="1:19" ht="18" x14ac:dyDescent="0.25">
      <c r="A180" s="149" t="s">
        <v>665</v>
      </c>
      <c r="B180" s="152" t="s">
        <v>666</v>
      </c>
      <c r="C180" s="149" t="s">
        <v>573</v>
      </c>
      <c r="D180" s="149" t="str">
        <f t="shared" si="3"/>
        <v>SANTA ROSA / ALIANZA</v>
      </c>
      <c r="E180" s="149" t="s">
        <v>186</v>
      </c>
      <c r="F180" s="149" t="s">
        <v>667</v>
      </c>
      <c r="G180" s="153">
        <v>19</v>
      </c>
      <c r="H180" s="154">
        <v>16</v>
      </c>
      <c r="I180" s="154">
        <v>9</v>
      </c>
      <c r="J180" s="154">
        <v>7</v>
      </c>
      <c r="K180" s="154">
        <v>1</v>
      </c>
      <c r="L180" s="154">
        <v>0</v>
      </c>
      <c r="M180" s="154">
        <v>2</v>
      </c>
      <c r="N180" s="154"/>
      <c r="O180"/>
      <c r="P180"/>
      <c r="Q180"/>
      <c r="R180"/>
      <c r="S180"/>
    </row>
    <row r="181" spans="1:19" ht="18" x14ac:dyDescent="0.25">
      <c r="A181" s="149" t="s">
        <v>668</v>
      </c>
      <c r="B181" s="152" t="s">
        <v>669</v>
      </c>
      <c r="C181" s="149" t="s">
        <v>573</v>
      </c>
      <c r="D181" s="149" t="str">
        <f t="shared" si="3"/>
        <v>ILAVE / CALLATA</v>
      </c>
      <c r="E181" s="149" t="s">
        <v>175</v>
      </c>
      <c r="F181" s="149" t="s">
        <v>267</v>
      </c>
      <c r="G181" s="153">
        <v>5</v>
      </c>
      <c r="H181" s="154">
        <v>4</v>
      </c>
      <c r="I181" s="154">
        <v>4</v>
      </c>
      <c r="J181" s="154">
        <v>0</v>
      </c>
      <c r="K181" s="154">
        <v>0</v>
      </c>
      <c r="L181" s="154">
        <v>0</v>
      </c>
      <c r="M181" s="154">
        <v>1</v>
      </c>
      <c r="N181" s="154"/>
      <c r="O181"/>
      <c r="P181"/>
      <c r="Q181"/>
      <c r="R181"/>
      <c r="S181"/>
    </row>
    <row r="182" spans="1:19" ht="18" x14ac:dyDescent="0.25">
      <c r="A182" s="149" t="s">
        <v>670</v>
      </c>
      <c r="B182" s="152" t="s">
        <v>671</v>
      </c>
      <c r="C182" s="149" t="s">
        <v>573</v>
      </c>
      <c r="D182" s="149" t="str">
        <f t="shared" si="3"/>
        <v>ILAVE / CHALLA CCOLLO</v>
      </c>
      <c r="E182" s="149" t="s">
        <v>175</v>
      </c>
      <c r="F182" s="149" t="s">
        <v>672</v>
      </c>
      <c r="G182" s="153">
        <v>3</v>
      </c>
      <c r="H182" s="154">
        <v>3</v>
      </c>
      <c r="I182" s="154">
        <v>2</v>
      </c>
      <c r="J182" s="154">
        <v>1</v>
      </c>
      <c r="K182" s="154">
        <v>0</v>
      </c>
      <c r="L182" s="154">
        <v>0</v>
      </c>
      <c r="M182" s="154">
        <v>0</v>
      </c>
      <c r="N182" s="154"/>
      <c r="O182"/>
      <c r="P182"/>
      <c r="Q182"/>
      <c r="R182"/>
      <c r="S182"/>
    </row>
    <row r="183" spans="1:19" ht="27" x14ac:dyDescent="0.25">
      <c r="A183" s="149" t="s">
        <v>673</v>
      </c>
      <c r="B183" s="152" t="s">
        <v>674</v>
      </c>
      <c r="C183" s="149" t="s">
        <v>573</v>
      </c>
      <c r="D183" s="149" t="str">
        <f t="shared" si="3"/>
        <v>ILAVE / COPACACHI CHILACOLLO</v>
      </c>
      <c r="E183" s="149" t="s">
        <v>175</v>
      </c>
      <c r="F183" s="149" t="s">
        <v>675</v>
      </c>
      <c r="G183" s="153">
        <v>3</v>
      </c>
      <c r="H183" s="154">
        <v>3</v>
      </c>
      <c r="I183" s="154">
        <v>3</v>
      </c>
      <c r="J183" s="154">
        <v>0</v>
      </c>
      <c r="K183" s="154">
        <v>0</v>
      </c>
      <c r="L183" s="154">
        <v>0</v>
      </c>
      <c r="M183" s="154">
        <v>0</v>
      </c>
      <c r="N183" s="154"/>
      <c r="O183"/>
      <c r="P183"/>
      <c r="Q183"/>
      <c r="R183"/>
      <c r="S183"/>
    </row>
    <row r="184" spans="1:19" ht="18" x14ac:dyDescent="0.25">
      <c r="A184" s="149" t="s">
        <v>676</v>
      </c>
      <c r="B184" s="152">
        <v>70348</v>
      </c>
      <c r="C184" s="149" t="s">
        <v>573</v>
      </c>
      <c r="D184" s="149" t="str">
        <f t="shared" si="3"/>
        <v>ILAVE / JAQUENCACHI</v>
      </c>
      <c r="E184" s="149" t="s">
        <v>175</v>
      </c>
      <c r="F184" s="149" t="s">
        <v>500</v>
      </c>
      <c r="G184" s="153">
        <v>4</v>
      </c>
      <c r="H184" s="154">
        <v>3</v>
      </c>
      <c r="I184" s="154">
        <v>3</v>
      </c>
      <c r="J184" s="154">
        <v>0</v>
      </c>
      <c r="K184" s="154">
        <v>0</v>
      </c>
      <c r="L184" s="154">
        <v>0</v>
      </c>
      <c r="M184" s="154">
        <v>1</v>
      </c>
      <c r="N184" s="154"/>
      <c r="O184"/>
      <c r="P184"/>
      <c r="Q184"/>
      <c r="R184"/>
      <c r="S184"/>
    </row>
    <row r="185" spans="1:19" x14ac:dyDescent="0.25">
      <c r="A185" s="149" t="s">
        <v>677</v>
      </c>
      <c r="B185" s="152" t="s">
        <v>678</v>
      </c>
      <c r="C185" s="149" t="s">
        <v>573</v>
      </c>
      <c r="D185" s="149" t="str">
        <f t="shared" si="3"/>
        <v>ILAVE / URANI</v>
      </c>
      <c r="E185" s="149" t="s">
        <v>175</v>
      </c>
      <c r="F185" s="149" t="s">
        <v>298</v>
      </c>
      <c r="G185" s="153">
        <v>4</v>
      </c>
      <c r="H185" s="154">
        <v>4</v>
      </c>
      <c r="I185" s="154">
        <v>4</v>
      </c>
      <c r="J185" s="154">
        <v>0</v>
      </c>
      <c r="K185" s="154">
        <v>0</v>
      </c>
      <c r="L185" s="154">
        <v>0</v>
      </c>
      <c r="M185" s="154">
        <v>0</v>
      </c>
      <c r="N185" s="154"/>
      <c r="O185"/>
      <c r="P185"/>
      <c r="Q185"/>
      <c r="R185"/>
      <c r="S185"/>
    </row>
    <row r="186" spans="1:19" ht="18" x14ac:dyDescent="0.25">
      <c r="A186" s="149" t="s">
        <v>679</v>
      </c>
      <c r="B186" s="152" t="s">
        <v>680</v>
      </c>
      <c r="C186" s="149" t="s">
        <v>573</v>
      </c>
      <c r="D186" s="149" t="str">
        <f t="shared" si="3"/>
        <v>ILAVE / PICHINCOTA</v>
      </c>
      <c r="E186" s="149" t="s">
        <v>175</v>
      </c>
      <c r="F186" s="149" t="s">
        <v>681</v>
      </c>
      <c r="G186" s="153">
        <v>4</v>
      </c>
      <c r="H186" s="154">
        <v>4</v>
      </c>
      <c r="I186" s="154">
        <v>4</v>
      </c>
      <c r="J186" s="154">
        <v>0</v>
      </c>
      <c r="K186" s="154">
        <v>0</v>
      </c>
      <c r="L186" s="154">
        <v>0</v>
      </c>
      <c r="M186" s="154">
        <v>0</v>
      </c>
      <c r="N186" s="154"/>
      <c r="O186"/>
      <c r="P186"/>
      <c r="Q186"/>
      <c r="R186"/>
      <c r="S186"/>
    </row>
    <row r="187" spans="1:19" x14ac:dyDescent="0.25">
      <c r="A187" s="149" t="s">
        <v>682</v>
      </c>
      <c r="B187" s="152" t="s">
        <v>683</v>
      </c>
      <c r="C187" s="149" t="s">
        <v>573</v>
      </c>
      <c r="D187" s="149" t="str">
        <f t="shared" si="3"/>
        <v>ILAVE / SENCA</v>
      </c>
      <c r="E187" s="149" t="s">
        <v>175</v>
      </c>
      <c r="F187" s="149" t="s">
        <v>684</v>
      </c>
      <c r="G187" s="153">
        <v>2</v>
      </c>
      <c r="H187" s="154">
        <v>2</v>
      </c>
      <c r="I187" s="154">
        <v>1</v>
      </c>
      <c r="J187" s="154">
        <v>1</v>
      </c>
      <c r="K187" s="154">
        <v>0</v>
      </c>
      <c r="L187" s="154">
        <v>0</v>
      </c>
      <c r="M187" s="154">
        <v>0</v>
      </c>
      <c r="N187" s="154"/>
      <c r="O187"/>
      <c r="P187"/>
      <c r="Q187"/>
      <c r="R187"/>
      <c r="S187"/>
    </row>
    <row r="188" spans="1:19" ht="18" x14ac:dyDescent="0.25">
      <c r="A188" s="149" t="s">
        <v>685</v>
      </c>
      <c r="B188" s="152">
        <v>70352</v>
      </c>
      <c r="C188" s="149" t="s">
        <v>573</v>
      </c>
      <c r="D188" s="149" t="str">
        <f t="shared" si="3"/>
        <v>ILAVE / ALQUIPA</v>
      </c>
      <c r="E188" s="149" t="s">
        <v>175</v>
      </c>
      <c r="F188" s="149" t="s">
        <v>556</v>
      </c>
      <c r="G188" s="153">
        <v>4</v>
      </c>
      <c r="H188" s="154">
        <v>3</v>
      </c>
      <c r="I188" s="154">
        <v>3</v>
      </c>
      <c r="J188" s="154">
        <v>0</v>
      </c>
      <c r="K188" s="154">
        <v>0</v>
      </c>
      <c r="L188" s="154">
        <v>0</v>
      </c>
      <c r="M188" s="154">
        <v>1</v>
      </c>
      <c r="N188" s="154"/>
      <c r="O188"/>
      <c r="P188"/>
      <c r="Q188"/>
      <c r="R188"/>
      <c r="S188"/>
    </row>
    <row r="189" spans="1:19" ht="18" x14ac:dyDescent="0.25">
      <c r="A189" s="149" t="s">
        <v>686</v>
      </c>
      <c r="B189" s="152" t="s">
        <v>687</v>
      </c>
      <c r="C189" s="149" t="s">
        <v>573</v>
      </c>
      <c r="D189" s="149" t="str">
        <f t="shared" si="3"/>
        <v>ILAVE / ANCOAMAYA</v>
      </c>
      <c r="E189" s="149" t="s">
        <v>175</v>
      </c>
      <c r="F189" s="149" t="s">
        <v>264</v>
      </c>
      <c r="G189" s="153">
        <v>2</v>
      </c>
      <c r="H189" s="154">
        <v>2</v>
      </c>
      <c r="I189" s="154">
        <v>2</v>
      </c>
      <c r="J189" s="154">
        <v>0</v>
      </c>
      <c r="K189" s="154">
        <v>0</v>
      </c>
      <c r="L189" s="154">
        <v>0</v>
      </c>
      <c r="M189" s="154">
        <v>0</v>
      </c>
      <c r="N189" s="154"/>
      <c r="O189"/>
      <c r="P189"/>
      <c r="Q189"/>
      <c r="R189"/>
      <c r="S189"/>
    </row>
    <row r="190" spans="1:19" x14ac:dyDescent="0.25">
      <c r="A190" s="149" t="s">
        <v>688</v>
      </c>
      <c r="B190" s="152" t="s">
        <v>689</v>
      </c>
      <c r="C190" s="149" t="s">
        <v>573</v>
      </c>
      <c r="D190" s="149" t="str">
        <f t="shared" si="3"/>
        <v>ILAVE / PUSUYO</v>
      </c>
      <c r="E190" s="149" t="s">
        <v>175</v>
      </c>
      <c r="F190" s="149" t="s">
        <v>562</v>
      </c>
      <c r="G190" s="153">
        <v>2</v>
      </c>
      <c r="H190" s="154">
        <v>2</v>
      </c>
      <c r="I190" s="154">
        <v>2</v>
      </c>
      <c r="J190" s="154">
        <v>0</v>
      </c>
      <c r="K190" s="154">
        <v>0</v>
      </c>
      <c r="L190" s="154">
        <v>0</v>
      </c>
      <c r="M190" s="154">
        <v>0</v>
      </c>
      <c r="N190" s="154"/>
      <c r="O190"/>
      <c r="P190"/>
      <c r="Q190"/>
      <c r="R190"/>
      <c r="S190"/>
    </row>
    <row r="191" spans="1:19" ht="27" x14ac:dyDescent="0.25">
      <c r="A191" s="149" t="s">
        <v>690</v>
      </c>
      <c r="B191" s="152" t="s">
        <v>691</v>
      </c>
      <c r="C191" s="149" t="s">
        <v>573</v>
      </c>
      <c r="D191" s="149" t="str">
        <f t="shared" si="3"/>
        <v>ILAVE / CCACCATA</v>
      </c>
      <c r="E191" s="149" t="s">
        <v>175</v>
      </c>
      <c r="F191" s="149" t="s">
        <v>477</v>
      </c>
      <c r="G191" s="153">
        <v>2</v>
      </c>
      <c r="H191" s="154">
        <v>2</v>
      </c>
      <c r="I191" s="154">
        <v>2</v>
      </c>
      <c r="J191" s="154">
        <v>0</v>
      </c>
      <c r="K191" s="154">
        <v>0</v>
      </c>
      <c r="L191" s="154">
        <v>0</v>
      </c>
      <c r="M191" s="154">
        <v>0</v>
      </c>
      <c r="N191" s="154"/>
      <c r="O191"/>
      <c r="P191"/>
      <c r="Q191"/>
      <c r="R191"/>
      <c r="S191"/>
    </row>
    <row r="192" spans="1:19" ht="18" x14ac:dyDescent="0.25">
      <c r="A192" s="156" t="s">
        <v>692</v>
      </c>
      <c r="B192" s="157" t="s">
        <v>693</v>
      </c>
      <c r="C192" s="156" t="s">
        <v>573</v>
      </c>
      <c r="D192" s="149" t="str">
        <f t="shared" si="3"/>
        <v>ILAVE / CHIJICHAYA</v>
      </c>
      <c r="E192" s="149" t="s">
        <v>175</v>
      </c>
      <c r="F192" s="156" t="s">
        <v>225</v>
      </c>
      <c r="G192" s="153">
        <v>4</v>
      </c>
      <c r="H192" s="154">
        <v>4</v>
      </c>
      <c r="I192" s="154">
        <v>3</v>
      </c>
      <c r="J192" s="154">
        <v>1</v>
      </c>
      <c r="K192" s="154">
        <v>0</v>
      </c>
      <c r="L192" s="154">
        <v>0</v>
      </c>
      <c r="M192" s="154">
        <v>0</v>
      </c>
      <c r="N192" s="154"/>
      <c r="O192"/>
      <c r="P192"/>
      <c r="Q192"/>
      <c r="R192"/>
      <c r="S192"/>
    </row>
    <row r="193" spans="1:19" ht="27" x14ac:dyDescent="0.25">
      <c r="A193" s="149" t="s">
        <v>694</v>
      </c>
      <c r="B193" s="152" t="s">
        <v>695</v>
      </c>
      <c r="C193" s="149" t="s">
        <v>573</v>
      </c>
      <c r="D193" s="149" t="str">
        <f t="shared" si="3"/>
        <v>ILAVE / MULLACONIHUECO</v>
      </c>
      <c r="E193" s="149" t="s">
        <v>175</v>
      </c>
      <c r="F193" s="149" t="s">
        <v>222</v>
      </c>
      <c r="G193" s="153">
        <v>3</v>
      </c>
      <c r="H193" s="154">
        <v>3</v>
      </c>
      <c r="I193" s="154">
        <v>3</v>
      </c>
      <c r="J193" s="154">
        <v>0</v>
      </c>
      <c r="K193" s="154">
        <v>0</v>
      </c>
      <c r="L193" s="154">
        <v>0</v>
      </c>
      <c r="M193" s="154">
        <v>0</v>
      </c>
      <c r="N193" s="154"/>
      <c r="O193"/>
      <c r="P193"/>
      <c r="Q193"/>
      <c r="R193"/>
      <c r="S193"/>
    </row>
    <row r="194" spans="1:19" ht="18" x14ac:dyDescent="0.25">
      <c r="A194" s="149" t="s">
        <v>696</v>
      </c>
      <c r="B194" s="152">
        <v>70358</v>
      </c>
      <c r="C194" s="149" t="s">
        <v>573</v>
      </c>
      <c r="D194" s="149" t="str">
        <f t="shared" si="3"/>
        <v>ILAVE / CONCAHUI</v>
      </c>
      <c r="E194" s="149" t="s">
        <v>175</v>
      </c>
      <c r="F194" s="149" t="s">
        <v>526</v>
      </c>
      <c r="G194" s="153">
        <v>5</v>
      </c>
      <c r="H194" s="154">
        <v>4</v>
      </c>
      <c r="I194" s="154">
        <v>3</v>
      </c>
      <c r="J194" s="154">
        <v>1</v>
      </c>
      <c r="K194" s="154">
        <v>0</v>
      </c>
      <c r="L194" s="154">
        <v>0</v>
      </c>
      <c r="M194" s="154">
        <v>1</v>
      </c>
      <c r="N194" s="154"/>
      <c r="O194"/>
      <c r="P194"/>
      <c r="Q194"/>
      <c r="R194"/>
      <c r="S194"/>
    </row>
    <row r="195" spans="1:19" ht="18" x14ac:dyDescent="0.25">
      <c r="A195" s="149" t="s">
        <v>697</v>
      </c>
      <c r="B195" s="152" t="s">
        <v>698</v>
      </c>
      <c r="C195" s="149" t="s">
        <v>573</v>
      </c>
      <c r="D195" s="149" t="str">
        <f t="shared" si="3"/>
        <v>ILAVE / CORARACA</v>
      </c>
      <c r="E195" s="149" t="s">
        <v>175</v>
      </c>
      <c r="F195" s="149" t="s">
        <v>515</v>
      </c>
      <c r="G195" s="153">
        <v>3</v>
      </c>
      <c r="H195" s="154">
        <v>3</v>
      </c>
      <c r="I195" s="154">
        <v>2</v>
      </c>
      <c r="J195" s="154">
        <v>1</v>
      </c>
      <c r="K195" s="154">
        <v>0</v>
      </c>
      <c r="L195" s="154">
        <v>0</v>
      </c>
      <c r="M195" s="154">
        <v>0</v>
      </c>
      <c r="N195" s="154"/>
      <c r="O195"/>
      <c r="P195"/>
      <c r="Q195"/>
      <c r="R195"/>
      <c r="S195"/>
    </row>
    <row r="196" spans="1:19" ht="18" x14ac:dyDescent="0.25">
      <c r="A196" s="149" t="s">
        <v>699</v>
      </c>
      <c r="B196" s="152" t="s">
        <v>700</v>
      </c>
      <c r="C196" s="149" t="s">
        <v>573</v>
      </c>
      <c r="D196" s="149" t="str">
        <f t="shared" si="3"/>
        <v>ILAVE / SIMILLACA</v>
      </c>
      <c r="E196" s="149" t="s">
        <v>175</v>
      </c>
      <c r="F196" s="149" t="s">
        <v>356</v>
      </c>
      <c r="G196" s="153">
        <v>2</v>
      </c>
      <c r="H196" s="154">
        <v>2</v>
      </c>
      <c r="I196" s="154">
        <v>2</v>
      </c>
      <c r="J196" s="154">
        <v>0</v>
      </c>
      <c r="K196" s="154">
        <v>0</v>
      </c>
      <c r="L196" s="154">
        <v>0</v>
      </c>
      <c r="M196" s="154">
        <v>0</v>
      </c>
      <c r="N196" s="154"/>
      <c r="O196"/>
      <c r="P196"/>
      <c r="Q196"/>
      <c r="R196"/>
      <c r="S196"/>
    </row>
    <row r="197" spans="1:19" ht="18" x14ac:dyDescent="0.25">
      <c r="A197" s="149" t="s">
        <v>701</v>
      </c>
      <c r="B197" s="152" t="s">
        <v>702</v>
      </c>
      <c r="C197" s="149" t="s">
        <v>573</v>
      </c>
      <c r="D197" s="149" t="str">
        <f t="shared" si="3"/>
        <v>ILAVE / JICHU CCOLLO</v>
      </c>
      <c r="E197" s="149" t="s">
        <v>175</v>
      </c>
      <c r="F197" s="149" t="s">
        <v>703</v>
      </c>
      <c r="G197" s="153">
        <v>1</v>
      </c>
      <c r="H197" s="154">
        <v>1</v>
      </c>
      <c r="I197" s="154">
        <v>1</v>
      </c>
      <c r="J197" s="154">
        <v>0</v>
      </c>
      <c r="K197" s="154">
        <v>0</v>
      </c>
      <c r="L197" s="154">
        <v>0</v>
      </c>
      <c r="M197" s="154">
        <v>0</v>
      </c>
      <c r="N197" s="154"/>
      <c r="O197"/>
      <c r="P197"/>
      <c r="Q197"/>
      <c r="R197"/>
      <c r="S197"/>
    </row>
    <row r="198" spans="1:19" ht="18" x14ac:dyDescent="0.25">
      <c r="A198" s="149" t="s">
        <v>704</v>
      </c>
      <c r="B198" s="152">
        <v>70363</v>
      </c>
      <c r="C198" s="149" t="s">
        <v>573</v>
      </c>
      <c r="D198" s="149" t="str">
        <f t="shared" si="3"/>
        <v>ILAVE / CONCHACA</v>
      </c>
      <c r="E198" s="149" t="s">
        <v>175</v>
      </c>
      <c r="F198" s="149" t="s">
        <v>374</v>
      </c>
      <c r="G198" s="153">
        <v>5</v>
      </c>
      <c r="H198" s="154">
        <v>5</v>
      </c>
      <c r="I198" s="154">
        <v>4</v>
      </c>
      <c r="J198" s="154">
        <v>1</v>
      </c>
      <c r="K198" s="154">
        <v>0</v>
      </c>
      <c r="L198" s="154">
        <v>0</v>
      </c>
      <c r="M198" s="154">
        <v>0</v>
      </c>
      <c r="N198" s="154"/>
      <c r="O198"/>
      <c r="P198"/>
      <c r="Q198"/>
      <c r="R198"/>
      <c r="S198"/>
    </row>
    <row r="199" spans="1:19" ht="18" x14ac:dyDescent="0.25">
      <c r="A199" s="149" t="s">
        <v>705</v>
      </c>
      <c r="B199" s="152" t="s">
        <v>706</v>
      </c>
      <c r="C199" s="149" t="s">
        <v>573</v>
      </c>
      <c r="D199" s="149" t="str">
        <f t="shared" si="3"/>
        <v>ILAVE / CHIRIMAYA</v>
      </c>
      <c r="E199" s="149" t="s">
        <v>175</v>
      </c>
      <c r="F199" s="149" t="s">
        <v>445</v>
      </c>
      <c r="G199" s="153">
        <v>2</v>
      </c>
      <c r="H199" s="154">
        <v>2</v>
      </c>
      <c r="I199" s="154">
        <v>2</v>
      </c>
      <c r="J199" s="154">
        <v>0</v>
      </c>
      <c r="K199" s="154">
        <v>0</v>
      </c>
      <c r="L199" s="154">
        <v>0</v>
      </c>
      <c r="M199" s="154">
        <v>0</v>
      </c>
      <c r="N199" s="154"/>
      <c r="O199"/>
      <c r="P199"/>
      <c r="Q199"/>
      <c r="R199"/>
      <c r="S199"/>
    </row>
    <row r="200" spans="1:19" ht="18" x14ac:dyDescent="0.25">
      <c r="A200" s="149" t="s">
        <v>707</v>
      </c>
      <c r="B200" s="152" t="s">
        <v>708</v>
      </c>
      <c r="C200" s="149" t="s">
        <v>573</v>
      </c>
      <c r="D200" s="149" t="str">
        <f t="shared" si="3"/>
        <v>ILAVE / HUARIHUARANI</v>
      </c>
      <c r="E200" s="149" t="s">
        <v>175</v>
      </c>
      <c r="F200" s="149" t="s">
        <v>709</v>
      </c>
      <c r="G200" s="153">
        <v>2</v>
      </c>
      <c r="H200" s="154">
        <v>2</v>
      </c>
      <c r="I200" s="154">
        <v>1</v>
      </c>
      <c r="J200" s="154">
        <v>1</v>
      </c>
      <c r="K200" s="154">
        <v>0</v>
      </c>
      <c r="L200" s="154">
        <v>0</v>
      </c>
      <c r="M200" s="154">
        <v>0</v>
      </c>
      <c r="N200" s="154"/>
      <c r="O200"/>
      <c r="P200"/>
      <c r="Q200"/>
      <c r="R200"/>
      <c r="S200"/>
    </row>
    <row r="201" spans="1:19" x14ac:dyDescent="0.25">
      <c r="A201" s="149" t="s">
        <v>710</v>
      </c>
      <c r="B201" s="152">
        <v>70367</v>
      </c>
      <c r="C201" s="149" t="s">
        <v>573</v>
      </c>
      <c r="D201" s="149" t="str">
        <f t="shared" si="3"/>
        <v>ILAVE / CORPA</v>
      </c>
      <c r="E201" s="149" t="s">
        <v>175</v>
      </c>
      <c r="F201" s="149" t="s">
        <v>521</v>
      </c>
      <c r="G201" s="153">
        <v>4</v>
      </c>
      <c r="H201" s="154">
        <v>4</v>
      </c>
      <c r="I201" s="154">
        <v>2</v>
      </c>
      <c r="J201" s="154">
        <v>2</v>
      </c>
      <c r="K201" s="154">
        <v>0</v>
      </c>
      <c r="L201" s="154">
        <v>0</v>
      </c>
      <c r="M201" s="154">
        <v>0</v>
      </c>
      <c r="N201" s="154"/>
      <c r="O201"/>
      <c r="P201"/>
      <c r="Q201"/>
      <c r="R201"/>
      <c r="S201"/>
    </row>
    <row r="202" spans="1:19" ht="27" x14ac:dyDescent="0.25">
      <c r="A202" s="149" t="s">
        <v>711</v>
      </c>
      <c r="B202" s="152" t="s">
        <v>712</v>
      </c>
      <c r="C202" s="149" t="s">
        <v>573</v>
      </c>
      <c r="D202" s="149" t="str">
        <f t="shared" si="3"/>
        <v>ILAVE / PHARATA COPANI</v>
      </c>
      <c r="E202" s="149" t="s">
        <v>175</v>
      </c>
      <c r="F202" s="149" t="s">
        <v>289</v>
      </c>
      <c r="G202" s="153">
        <v>5</v>
      </c>
      <c r="H202" s="154">
        <v>4</v>
      </c>
      <c r="I202" s="154">
        <v>4</v>
      </c>
      <c r="J202" s="154">
        <v>0</v>
      </c>
      <c r="K202" s="154">
        <v>0</v>
      </c>
      <c r="L202" s="154">
        <v>0</v>
      </c>
      <c r="M202" s="154">
        <v>1</v>
      </c>
      <c r="N202" s="154"/>
      <c r="O202"/>
      <c r="P202"/>
      <c r="Q202"/>
      <c r="R202"/>
      <c r="S202"/>
    </row>
    <row r="203" spans="1:19" ht="18" x14ac:dyDescent="0.25">
      <c r="A203" s="149" t="s">
        <v>713</v>
      </c>
      <c r="B203" s="152" t="s">
        <v>714</v>
      </c>
      <c r="C203" s="149" t="s">
        <v>573</v>
      </c>
      <c r="D203" s="149" t="str">
        <f t="shared" si="3"/>
        <v>ILAVE / SAN CRISTOBAL</v>
      </c>
      <c r="E203" s="149" t="s">
        <v>175</v>
      </c>
      <c r="F203" s="149" t="s">
        <v>236</v>
      </c>
      <c r="G203" s="153">
        <v>8</v>
      </c>
      <c r="H203" s="154">
        <v>6</v>
      </c>
      <c r="I203" s="154">
        <v>5</v>
      </c>
      <c r="J203" s="154">
        <v>1</v>
      </c>
      <c r="K203" s="154">
        <v>2</v>
      </c>
      <c r="L203" s="154">
        <v>0</v>
      </c>
      <c r="M203" s="154">
        <v>0</v>
      </c>
      <c r="N203" s="154"/>
      <c r="O203"/>
      <c r="P203"/>
      <c r="Q203"/>
      <c r="R203"/>
      <c r="S203"/>
    </row>
    <row r="204" spans="1:19" ht="27" x14ac:dyDescent="0.25">
      <c r="A204" s="149" t="s">
        <v>715</v>
      </c>
      <c r="B204" s="152">
        <v>70371</v>
      </c>
      <c r="C204" s="149" t="s">
        <v>573</v>
      </c>
      <c r="D204" s="149" t="str">
        <f t="shared" si="3"/>
        <v>ILAVE / SANTA ROSA DE HUAYLLATA</v>
      </c>
      <c r="E204" s="149" t="s">
        <v>175</v>
      </c>
      <c r="F204" s="149" t="s">
        <v>383</v>
      </c>
      <c r="G204" s="153">
        <v>4</v>
      </c>
      <c r="H204" s="154">
        <v>3</v>
      </c>
      <c r="I204" s="154">
        <v>3</v>
      </c>
      <c r="J204" s="154">
        <v>0</v>
      </c>
      <c r="K204" s="154">
        <v>0</v>
      </c>
      <c r="L204" s="154">
        <v>0</v>
      </c>
      <c r="M204" s="154">
        <v>1</v>
      </c>
      <c r="N204" s="154"/>
      <c r="O204"/>
      <c r="P204"/>
      <c r="Q204"/>
      <c r="R204"/>
      <c r="S204"/>
    </row>
    <row r="205" spans="1:19" ht="27" x14ac:dyDescent="0.25">
      <c r="A205" s="149" t="s">
        <v>716</v>
      </c>
      <c r="B205" s="152" t="s">
        <v>717</v>
      </c>
      <c r="C205" s="149" t="s">
        <v>573</v>
      </c>
      <c r="D205" s="149" t="str">
        <f t="shared" ref="D205:D263" si="4">CONCATENATE(E205," / ",F205)</f>
        <v>ILAVE / COLLATA</v>
      </c>
      <c r="E205" s="149" t="s">
        <v>175</v>
      </c>
      <c r="F205" s="149" t="s">
        <v>333</v>
      </c>
      <c r="G205" s="153">
        <v>3</v>
      </c>
      <c r="H205" s="154">
        <v>3</v>
      </c>
      <c r="I205" s="154">
        <v>3</v>
      </c>
      <c r="J205" s="154">
        <v>0</v>
      </c>
      <c r="K205" s="154">
        <v>0</v>
      </c>
      <c r="L205" s="154">
        <v>0</v>
      </c>
      <c r="M205" s="154">
        <v>0</v>
      </c>
      <c r="N205" s="154"/>
      <c r="O205"/>
      <c r="P205"/>
      <c r="Q205"/>
      <c r="R205"/>
      <c r="S205"/>
    </row>
    <row r="206" spans="1:19" ht="18" x14ac:dyDescent="0.25">
      <c r="A206" s="149" t="s">
        <v>718</v>
      </c>
      <c r="B206" s="152">
        <v>70373</v>
      </c>
      <c r="C206" s="149" t="s">
        <v>573</v>
      </c>
      <c r="D206" s="149" t="str">
        <f t="shared" si="4"/>
        <v>ILAVE / HUANCARANI</v>
      </c>
      <c r="E206" s="149" t="s">
        <v>175</v>
      </c>
      <c r="F206" s="149" t="s">
        <v>336</v>
      </c>
      <c r="G206" s="153">
        <v>3</v>
      </c>
      <c r="H206" s="154">
        <v>3</v>
      </c>
      <c r="I206" s="154">
        <v>2</v>
      </c>
      <c r="J206" s="154">
        <v>1</v>
      </c>
      <c r="K206" s="154">
        <v>0</v>
      </c>
      <c r="L206" s="154">
        <v>0</v>
      </c>
      <c r="M206" s="154">
        <v>0</v>
      </c>
      <c r="N206" s="154"/>
      <c r="O206"/>
      <c r="P206"/>
      <c r="Q206"/>
      <c r="R206"/>
      <c r="S206"/>
    </row>
    <row r="207" spans="1:19" ht="18" x14ac:dyDescent="0.25">
      <c r="A207" s="149" t="s">
        <v>719</v>
      </c>
      <c r="B207" s="152" t="s">
        <v>720</v>
      </c>
      <c r="C207" s="149" t="s">
        <v>573</v>
      </c>
      <c r="D207" s="149" t="str">
        <f t="shared" si="4"/>
        <v>ILAVE / HUINI HUININI</v>
      </c>
      <c r="E207" s="149" t="s">
        <v>175</v>
      </c>
      <c r="F207" s="149" t="s">
        <v>386</v>
      </c>
      <c r="G207" s="153">
        <v>3</v>
      </c>
      <c r="H207" s="154">
        <v>3</v>
      </c>
      <c r="I207" s="154">
        <v>3</v>
      </c>
      <c r="J207" s="154">
        <v>0</v>
      </c>
      <c r="K207" s="154">
        <v>0</v>
      </c>
      <c r="L207" s="154">
        <v>0</v>
      </c>
      <c r="M207" s="154">
        <v>0</v>
      </c>
      <c r="N207" s="154"/>
      <c r="O207"/>
      <c r="P207"/>
      <c r="Q207"/>
      <c r="R207"/>
      <c r="S207"/>
    </row>
    <row r="208" spans="1:19" ht="18" x14ac:dyDescent="0.25">
      <c r="A208" s="149" t="s">
        <v>721</v>
      </c>
      <c r="B208" s="152" t="s">
        <v>722</v>
      </c>
      <c r="C208" s="149" t="s">
        <v>573</v>
      </c>
      <c r="D208" s="149" t="str">
        <f t="shared" si="4"/>
        <v>ILAVE / COMPACAZO</v>
      </c>
      <c r="E208" s="149" t="s">
        <v>175</v>
      </c>
      <c r="F208" s="149" t="s">
        <v>368</v>
      </c>
      <c r="G208" s="153">
        <v>4</v>
      </c>
      <c r="H208" s="154">
        <v>3</v>
      </c>
      <c r="I208" s="154">
        <v>3</v>
      </c>
      <c r="J208" s="154">
        <v>0</v>
      </c>
      <c r="K208" s="154">
        <v>1</v>
      </c>
      <c r="L208" s="154">
        <v>0</v>
      </c>
      <c r="M208" s="154">
        <v>0</v>
      </c>
      <c r="N208" s="154"/>
      <c r="O208"/>
      <c r="P208"/>
      <c r="Q208"/>
      <c r="R208"/>
      <c r="S208"/>
    </row>
    <row r="209" spans="1:19" ht="18" x14ac:dyDescent="0.25">
      <c r="A209" s="149" t="s">
        <v>723</v>
      </c>
      <c r="B209" s="152" t="s">
        <v>724</v>
      </c>
      <c r="C209" s="149" t="s">
        <v>573</v>
      </c>
      <c r="D209" s="149" t="str">
        <f t="shared" si="4"/>
        <v>PILCUYO / VILCATURPO</v>
      </c>
      <c r="E209" s="149" t="s">
        <v>182</v>
      </c>
      <c r="F209" s="149" t="s">
        <v>725</v>
      </c>
      <c r="G209" s="153">
        <v>3</v>
      </c>
      <c r="H209" s="154">
        <v>3</v>
      </c>
      <c r="I209" s="154">
        <v>2</v>
      </c>
      <c r="J209" s="154">
        <v>1</v>
      </c>
      <c r="K209" s="154">
        <v>0</v>
      </c>
      <c r="L209" s="154">
        <v>0</v>
      </c>
      <c r="M209" s="154">
        <v>0</v>
      </c>
      <c r="N209" s="154"/>
      <c r="O209"/>
      <c r="P209"/>
      <c r="Q209"/>
      <c r="R209"/>
      <c r="S209"/>
    </row>
    <row r="210" spans="1:19" ht="18" x14ac:dyDescent="0.25">
      <c r="A210" s="149" t="s">
        <v>726</v>
      </c>
      <c r="B210" s="152" t="s">
        <v>727</v>
      </c>
      <c r="C210" s="149" t="s">
        <v>573</v>
      </c>
      <c r="D210" s="149" t="str">
        <f t="shared" si="4"/>
        <v>PILCUYO / HUAYLLATA</v>
      </c>
      <c r="E210" s="149" t="s">
        <v>182</v>
      </c>
      <c r="F210" s="149" t="s">
        <v>416</v>
      </c>
      <c r="G210" s="153">
        <v>3</v>
      </c>
      <c r="H210" s="154">
        <v>3</v>
      </c>
      <c r="I210" s="154">
        <v>3</v>
      </c>
      <c r="J210" s="154">
        <v>0</v>
      </c>
      <c r="K210" s="154">
        <v>0</v>
      </c>
      <c r="L210" s="154">
        <v>0</v>
      </c>
      <c r="M210" s="154">
        <v>0</v>
      </c>
      <c r="N210" s="154"/>
      <c r="O210"/>
      <c r="P210"/>
      <c r="Q210"/>
      <c r="R210"/>
      <c r="S210"/>
    </row>
    <row r="211" spans="1:19" ht="18" x14ac:dyDescent="0.25">
      <c r="A211" s="149" t="s">
        <v>728</v>
      </c>
      <c r="B211" s="152" t="s">
        <v>729</v>
      </c>
      <c r="C211" s="149" t="s">
        <v>573</v>
      </c>
      <c r="D211" s="149" t="str">
        <f t="shared" si="4"/>
        <v>PILCUYO / CALLACHOCO</v>
      </c>
      <c r="E211" s="149" t="s">
        <v>182</v>
      </c>
      <c r="F211" s="149" t="s">
        <v>568</v>
      </c>
      <c r="G211" s="153">
        <v>3</v>
      </c>
      <c r="H211" s="154">
        <v>3</v>
      </c>
      <c r="I211" s="154">
        <v>3</v>
      </c>
      <c r="J211" s="154">
        <v>0</v>
      </c>
      <c r="K211" s="154">
        <v>0</v>
      </c>
      <c r="L211" s="154">
        <v>0</v>
      </c>
      <c r="M211" s="154">
        <v>0</v>
      </c>
      <c r="N211" s="154"/>
      <c r="O211"/>
      <c r="P211"/>
      <c r="Q211"/>
      <c r="R211"/>
      <c r="S211"/>
    </row>
    <row r="212" spans="1:19" ht="18" x14ac:dyDescent="0.25">
      <c r="A212" s="149" t="s">
        <v>730</v>
      </c>
      <c r="B212" s="152" t="s">
        <v>731</v>
      </c>
      <c r="C212" s="149" t="s">
        <v>573</v>
      </c>
      <c r="D212" s="149" t="str">
        <f t="shared" si="4"/>
        <v>PILCUYO / QUETY</v>
      </c>
      <c r="E212" s="149" t="s">
        <v>182</v>
      </c>
      <c r="F212" s="149" t="s">
        <v>401</v>
      </c>
      <c r="G212" s="153">
        <v>2</v>
      </c>
      <c r="H212" s="154">
        <v>1</v>
      </c>
      <c r="I212" s="154">
        <v>1</v>
      </c>
      <c r="J212" s="154">
        <v>0</v>
      </c>
      <c r="K212" s="154">
        <v>1</v>
      </c>
      <c r="L212" s="154">
        <v>0</v>
      </c>
      <c r="M212" s="154">
        <v>0</v>
      </c>
      <c r="N212" s="154"/>
      <c r="O212"/>
      <c r="P212"/>
      <c r="Q212"/>
      <c r="R212"/>
      <c r="S212"/>
    </row>
    <row r="213" spans="1:19" ht="27" x14ac:dyDescent="0.25">
      <c r="A213" s="149" t="s">
        <v>732</v>
      </c>
      <c r="B213" s="152" t="s">
        <v>733</v>
      </c>
      <c r="C213" s="149" t="s">
        <v>573</v>
      </c>
      <c r="D213" s="149" t="str">
        <f t="shared" si="4"/>
        <v>PILCUYO / SARAPI ARROYO</v>
      </c>
      <c r="E213" s="149" t="s">
        <v>182</v>
      </c>
      <c r="F213" s="149" t="s">
        <v>245</v>
      </c>
      <c r="G213" s="153">
        <v>3</v>
      </c>
      <c r="H213" s="154">
        <v>3</v>
      </c>
      <c r="I213" s="154">
        <v>3</v>
      </c>
      <c r="J213" s="154">
        <v>0</v>
      </c>
      <c r="K213" s="154">
        <v>0</v>
      </c>
      <c r="L213" s="154">
        <v>0</v>
      </c>
      <c r="M213" s="154">
        <v>0</v>
      </c>
      <c r="N213" s="154"/>
      <c r="O213"/>
      <c r="P213"/>
      <c r="Q213"/>
      <c r="R213"/>
      <c r="S213"/>
    </row>
    <row r="214" spans="1:19" x14ac:dyDescent="0.25">
      <c r="A214" s="149" t="s">
        <v>734</v>
      </c>
      <c r="B214" s="152" t="s">
        <v>735</v>
      </c>
      <c r="C214" s="149" t="s">
        <v>573</v>
      </c>
      <c r="D214" s="149" t="str">
        <f t="shared" si="4"/>
        <v>ILAVE / OCOÑA</v>
      </c>
      <c r="E214" s="149" t="s">
        <v>175</v>
      </c>
      <c r="F214" s="149" t="s">
        <v>286</v>
      </c>
      <c r="G214" s="153">
        <v>3</v>
      </c>
      <c r="H214" s="154">
        <v>3</v>
      </c>
      <c r="I214" s="154">
        <v>3</v>
      </c>
      <c r="J214" s="154">
        <v>0</v>
      </c>
      <c r="K214" s="154">
        <v>0</v>
      </c>
      <c r="L214" s="154">
        <v>0</v>
      </c>
      <c r="M214" s="154">
        <v>0</v>
      </c>
      <c r="N214" s="154"/>
      <c r="O214"/>
      <c r="P214"/>
      <c r="Q214"/>
      <c r="R214"/>
      <c r="S214"/>
    </row>
    <row r="215" spans="1:19" ht="18" x14ac:dyDescent="0.25">
      <c r="A215" s="149" t="s">
        <v>736</v>
      </c>
      <c r="B215" s="152" t="s">
        <v>737</v>
      </c>
      <c r="C215" s="149" t="s">
        <v>573</v>
      </c>
      <c r="D215" s="149" t="str">
        <f t="shared" si="4"/>
        <v>PILCUYO / SANCUTA</v>
      </c>
      <c r="E215" s="149" t="s">
        <v>182</v>
      </c>
      <c r="F215" s="149" t="s">
        <v>483</v>
      </c>
      <c r="G215" s="153">
        <v>4</v>
      </c>
      <c r="H215" s="154">
        <v>3</v>
      </c>
      <c r="I215" s="154">
        <v>3</v>
      </c>
      <c r="J215" s="154">
        <v>0</v>
      </c>
      <c r="K215" s="154">
        <v>0</v>
      </c>
      <c r="L215" s="154">
        <v>0</v>
      </c>
      <c r="M215" s="154">
        <v>1</v>
      </c>
      <c r="N215" s="154"/>
      <c r="O215"/>
      <c r="P215"/>
      <c r="Q215"/>
      <c r="R215"/>
      <c r="S215"/>
    </row>
    <row r="216" spans="1:19" ht="18" x14ac:dyDescent="0.25">
      <c r="A216" s="149" t="s">
        <v>738</v>
      </c>
      <c r="B216" s="152" t="s">
        <v>739</v>
      </c>
      <c r="C216" s="149" t="s">
        <v>573</v>
      </c>
      <c r="D216" s="149" t="str">
        <f t="shared" si="4"/>
        <v>PILCUYO / MARCOLLO</v>
      </c>
      <c r="E216" s="149" t="s">
        <v>182</v>
      </c>
      <c r="F216" s="149" t="s">
        <v>254</v>
      </c>
      <c r="G216" s="153">
        <v>4</v>
      </c>
      <c r="H216" s="154">
        <v>3</v>
      </c>
      <c r="I216" s="154">
        <v>3</v>
      </c>
      <c r="J216" s="154">
        <v>0</v>
      </c>
      <c r="K216" s="154">
        <v>0</v>
      </c>
      <c r="L216" s="154">
        <v>0</v>
      </c>
      <c r="M216" s="154">
        <v>1</v>
      </c>
      <c r="N216" s="154"/>
      <c r="O216"/>
      <c r="P216"/>
      <c r="Q216"/>
      <c r="R216"/>
      <c r="S216"/>
    </row>
    <row r="217" spans="1:19" ht="45" x14ac:dyDescent="0.25">
      <c r="A217" s="149" t="s">
        <v>740</v>
      </c>
      <c r="B217" s="152">
        <v>70385</v>
      </c>
      <c r="C217" s="149" t="s">
        <v>573</v>
      </c>
      <c r="D217" s="149" t="str">
        <f t="shared" si="4"/>
        <v>PILCUYO / SARAPI PEÑALOSA / SACARE PEÑALOSA</v>
      </c>
      <c r="E217" s="149" t="s">
        <v>182</v>
      </c>
      <c r="F217" s="149" t="s">
        <v>741</v>
      </c>
      <c r="G217" s="153">
        <v>2</v>
      </c>
      <c r="H217" s="154">
        <v>2</v>
      </c>
      <c r="I217" s="154">
        <v>2</v>
      </c>
      <c r="J217" s="154">
        <v>0</v>
      </c>
      <c r="K217" s="154">
        <v>0</v>
      </c>
      <c r="L217" s="154">
        <v>0</v>
      </c>
      <c r="M217" s="154">
        <v>0</v>
      </c>
      <c r="N217" s="154"/>
      <c r="O217"/>
      <c r="P217"/>
      <c r="Q217"/>
      <c r="R217"/>
      <c r="S217"/>
    </row>
    <row r="218" spans="1:19" ht="18" x14ac:dyDescent="0.25">
      <c r="A218" s="149" t="s">
        <v>742</v>
      </c>
      <c r="B218" s="152" t="s">
        <v>743</v>
      </c>
      <c r="C218" s="149" t="s">
        <v>573</v>
      </c>
      <c r="D218" s="149" t="str">
        <f t="shared" si="4"/>
        <v>SANTA ROSA / LLUSTA</v>
      </c>
      <c r="E218" s="149" t="s">
        <v>186</v>
      </c>
      <c r="F218" s="149" t="s">
        <v>744</v>
      </c>
      <c r="G218" s="153">
        <v>1</v>
      </c>
      <c r="H218" s="154">
        <v>1</v>
      </c>
      <c r="I218" s="154">
        <v>1</v>
      </c>
      <c r="J218" s="154">
        <v>0</v>
      </c>
      <c r="K218" s="154">
        <v>0</v>
      </c>
      <c r="L218" s="154">
        <v>0</v>
      </c>
      <c r="M218" s="154">
        <v>0</v>
      </c>
      <c r="N218" s="154"/>
      <c r="O218"/>
      <c r="P218"/>
      <c r="Q218"/>
      <c r="R218"/>
      <c r="S218"/>
    </row>
    <row r="219" spans="1:19" ht="27" x14ac:dyDescent="0.25">
      <c r="A219" s="149" t="s">
        <v>745</v>
      </c>
      <c r="B219" s="152" t="s">
        <v>746</v>
      </c>
      <c r="C219" s="149" t="s">
        <v>573</v>
      </c>
      <c r="D219" s="149" t="str">
        <f t="shared" si="4"/>
        <v>SANTA ROSA / HUANACACAMAYA</v>
      </c>
      <c r="E219" s="149" t="s">
        <v>186</v>
      </c>
      <c r="F219" s="149" t="s">
        <v>474</v>
      </c>
      <c r="G219" s="153">
        <v>1</v>
      </c>
      <c r="H219" s="154">
        <v>1</v>
      </c>
      <c r="I219" s="154">
        <v>1</v>
      </c>
      <c r="J219" s="154">
        <v>0</v>
      </c>
      <c r="K219" s="154">
        <v>0</v>
      </c>
      <c r="L219" s="154">
        <v>0</v>
      </c>
      <c r="M219" s="154">
        <v>0</v>
      </c>
      <c r="N219" s="154"/>
      <c r="O219"/>
      <c r="P219"/>
      <c r="Q219"/>
      <c r="R219"/>
      <c r="S219"/>
    </row>
    <row r="220" spans="1:19" ht="18" x14ac:dyDescent="0.25">
      <c r="A220" s="149" t="s">
        <v>747</v>
      </c>
      <c r="B220" s="152" t="s">
        <v>748</v>
      </c>
      <c r="C220" s="149" t="s">
        <v>573</v>
      </c>
      <c r="D220" s="149" t="str">
        <f t="shared" si="4"/>
        <v>SANTA ROSA / SULCANACA</v>
      </c>
      <c r="E220" s="149" t="s">
        <v>186</v>
      </c>
      <c r="F220" s="149" t="s">
        <v>345</v>
      </c>
      <c r="G220" s="153">
        <v>2</v>
      </c>
      <c r="H220" s="154">
        <v>2</v>
      </c>
      <c r="I220" s="154">
        <v>2</v>
      </c>
      <c r="J220" s="154">
        <v>0</v>
      </c>
      <c r="K220" s="154">
        <v>0</v>
      </c>
      <c r="L220" s="154">
        <v>0</v>
      </c>
      <c r="M220" s="154">
        <v>0</v>
      </c>
      <c r="N220" s="154"/>
      <c r="O220"/>
      <c r="P220"/>
      <c r="Q220"/>
      <c r="R220"/>
      <c r="S220"/>
    </row>
    <row r="221" spans="1:19" ht="18" x14ac:dyDescent="0.25">
      <c r="A221" s="149" t="s">
        <v>749</v>
      </c>
      <c r="B221" s="152" t="s">
        <v>750</v>
      </c>
      <c r="C221" s="149" t="s">
        <v>573</v>
      </c>
      <c r="D221" s="149" t="str">
        <f t="shared" si="4"/>
        <v>SANTA ROSA / PATAPATA</v>
      </c>
      <c r="E221" s="149" t="s">
        <v>186</v>
      </c>
      <c r="F221" s="149" t="s">
        <v>751</v>
      </c>
      <c r="G221" s="153">
        <v>1</v>
      </c>
      <c r="H221" s="154">
        <v>1</v>
      </c>
      <c r="I221" s="154">
        <v>1</v>
      </c>
      <c r="J221" s="154">
        <v>0</v>
      </c>
      <c r="K221" s="154">
        <v>0</v>
      </c>
      <c r="L221" s="154">
        <v>0</v>
      </c>
      <c r="M221" s="154">
        <v>0</v>
      </c>
      <c r="N221" s="154"/>
      <c r="O221"/>
      <c r="P221"/>
      <c r="Q221"/>
      <c r="R221"/>
      <c r="S221"/>
    </row>
    <row r="222" spans="1:19" ht="18" x14ac:dyDescent="0.25">
      <c r="A222" s="149" t="s">
        <v>752</v>
      </c>
      <c r="B222" s="152">
        <v>70607</v>
      </c>
      <c r="C222" s="149" t="s">
        <v>573</v>
      </c>
      <c r="D222" s="149" t="str">
        <f t="shared" si="4"/>
        <v>ILAVE / VILCACHILI</v>
      </c>
      <c r="E222" s="149" t="s">
        <v>175</v>
      </c>
      <c r="F222" s="149" t="s">
        <v>753</v>
      </c>
      <c r="G222" s="153">
        <v>4</v>
      </c>
      <c r="H222" s="154">
        <v>4</v>
      </c>
      <c r="I222" s="154">
        <v>3</v>
      </c>
      <c r="J222" s="154">
        <v>1</v>
      </c>
      <c r="K222" s="154">
        <v>0</v>
      </c>
      <c r="L222" s="154">
        <v>0</v>
      </c>
      <c r="M222" s="154">
        <v>0</v>
      </c>
      <c r="N222" s="154"/>
      <c r="O222"/>
      <c r="P222"/>
      <c r="Q222"/>
      <c r="R222"/>
      <c r="S222"/>
    </row>
    <row r="223" spans="1:19" ht="18" x14ac:dyDescent="0.25">
      <c r="A223" s="149" t="s">
        <v>754</v>
      </c>
      <c r="B223" s="152" t="s">
        <v>755</v>
      </c>
      <c r="C223" s="149" t="s">
        <v>573</v>
      </c>
      <c r="D223" s="149" t="str">
        <f t="shared" si="4"/>
        <v>CONDURIRI / MIRAFLORES</v>
      </c>
      <c r="E223" s="149" t="s">
        <v>196</v>
      </c>
      <c r="F223" s="149" t="s">
        <v>756</v>
      </c>
      <c r="G223" s="153">
        <v>8</v>
      </c>
      <c r="H223" s="154">
        <v>7</v>
      </c>
      <c r="I223" s="154">
        <v>5</v>
      </c>
      <c r="J223" s="154">
        <v>2</v>
      </c>
      <c r="K223" s="154">
        <v>0</v>
      </c>
      <c r="L223" s="154">
        <v>0</v>
      </c>
      <c r="M223" s="154">
        <v>1</v>
      </c>
      <c r="N223" s="154"/>
      <c r="O223"/>
      <c r="P223"/>
      <c r="Q223"/>
      <c r="R223"/>
      <c r="S223"/>
    </row>
    <row r="224" spans="1:19" ht="18" x14ac:dyDescent="0.25">
      <c r="A224" s="149" t="s">
        <v>757</v>
      </c>
      <c r="B224" s="152" t="s">
        <v>758</v>
      </c>
      <c r="C224" s="149" t="s">
        <v>573</v>
      </c>
      <c r="D224" s="149" t="str">
        <f t="shared" si="4"/>
        <v>ILAVE / CCOLLPA</v>
      </c>
      <c r="E224" s="149" t="s">
        <v>175</v>
      </c>
      <c r="F224" s="149" t="s">
        <v>759</v>
      </c>
      <c r="G224" s="153">
        <v>4</v>
      </c>
      <c r="H224" s="154">
        <v>3</v>
      </c>
      <c r="I224" s="154">
        <v>3</v>
      </c>
      <c r="J224" s="154">
        <v>0</v>
      </c>
      <c r="K224" s="154">
        <v>1</v>
      </c>
      <c r="L224" s="154">
        <v>0</v>
      </c>
      <c r="M224" s="154">
        <v>0</v>
      </c>
      <c r="N224" s="154"/>
      <c r="O224"/>
      <c r="P224"/>
      <c r="Q224"/>
      <c r="R224"/>
      <c r="S224"/>
    </row>
    <row r="225" spans="1:19" ht="27" x14ac:dyDescent="0.25">
      <c r="A225" s="149" t="s">
        <v>760</v>
      </c>
      <c r="B225" s="152" t="s">
        <v>761</v>
      </c>
      <c r="C225" s="149" t="s">
        <v>573</v>
      </c>
      <c r="D225" s="149" t="str">
        <f t="shared" si="4"/>
        <v>ILAVE / ALASAYA</v>
      </c>
      <c r="E225" s="149" t="s">
        <v>175</v>
      </c>
      <c r="F225" s="149" t="s">
        <v>193</v>
      </c>
      <c r="G225" s="153">
        <v>46</v>
      </c>
      <c r="H225" s="154">
        <v>39</v>
      </c>
      <c r="I225" s="154">
        <v>34</v>
      </c>
      <c r="J225" s="154">
        <v>5</v>
      </c>
      <c r="K225" s="154">
        <v>1</v>
      </c>
      <c r="L225" s="154">
        <v>0</v>
      </c>
      <c r="M225" s="154">
        <v>6</v>
      </c>
      <c r="N225" s="154"/>
      <c r="O225"/>
      <c r="P225"/>
      <c r="Q225"/>
      <c r="R225"/>
      <c r="S225"/>
    </row>
    <row r="226" spans="1:19" ht="27" x14ac:dyDescent="0.25">
      <c r="A226" s="149" t="s">
        <v>762</v>
      </c>
      <c r="B226" s="152" t="s">
        <v>763</v>
      </c>
      <c r="C226" s="149" t="s">
        <v>573</v>
      </c>
      <c r="D226" s="149" t="str">
        <f t="shared" si="4"/>
        <v>PILCUYO / CHAULLACAMANI</v>
      </c>
      <c r="E226" s="149" t="s">
        <v>182</v>
      </c>
      <c r="F226" s="149" t="s">
        <v>410</v>
      </c>
      <c r="G226" s="153">
        <v>2</v>
      </c>
      <c r="H226" s="154">
        <v>2</v>
      </c>
      <c r="I226" s="154">
        <v>2</v>
      </c>
      <c r="J226" s="154">
        <v>0</v>
      </c>
      <c r="K226" s="154">
        <v>0</v>
      </c>
      <c r="L226" s="154">
        <v>0</v>
      </c>
      <c r="M226" s="154">
        <v>0</v>
      </c>
      <c r="N226" s="154"/>
      <c r="O226"/>
      <c r="P226"/>
      <c r="Q226"/>
      <c r="R226"/>
      <c r="S226"/>
    </row>
    <row r="227" spans="1:19" ht="18" x14ac:dyDescent="0.25">
      <c r="A227" s="149" t="s">
        <v>764</v>
      </c>
      <c r="B227" s="152" t="s">
        <v>765</v>
      </c>
      <c r="C227" s="149" t="s">
        <v>573</v>
      </c>
      <c r="D227" s="149" t="str">
        <f t="shared" si="4"/>
        <v>CAPAZO / ANCOMARCA</v>
      </c>
      <c r="E227" s="149" t="s">
        <v>273</v>
      </c>
      <c r="F227" s="149" t="s">
        <v>766</v>
      </c>
      <c r="G227" s="153">
        <v>2</v>
      </c>
      <c r="H227" s="154">
        <v>2</v>
      </c>
      <c r="I227" s="154">
        <v>2</v>
      </c>
      <c r="J227" s="154">
        <v>0</v>
      </c>
      <c r="K227" s="154">
        <v>0</v>
      </c>
      <c r="L227" s="154">
        <v>0</v>
      </c>
      <c r="M227" s="154">
        <v>0</v>
      </c>
      <c r="N227" s="154"/>
      <c r="O227"/>
      <c r="P227"/>
      <c r="Q227"/>
      <c r="R227"/>
      <c r="S227"/>
    </row>
    <row r="228" spans="1:19" ht="27" x14ac:dyDescent="0.25">
      <c r="A228" s="149" t="s">
        <v>767</v>
      </c>
      <c r="B228" s="152" t="s">
        <v>768</v>
      </c>
      <c r="C228" s="149" t="s">
        <v>573</v>
      </c>
      <c r="D228" s="149" t="str">
        <f t="shared" si="4"/>
        <v>SANTA ROSA / PUNTA PERDIDA</v>
      </c>
      <c r="E228" s="149" t="s">
        <v>186</v>
      </c>
      <c r="F228" s="149" t="s">
        <v>769</v>
      </c>
      <c r="G228" s="153">
        <v>1</v>
      </c>
      <c r="H228" s="154">
        <v>1</v>
      </c>
      <c r="I228" s="154">
        <v>1</v>
      </c>
      <c r="J228" s="154">
        <v>0</v>
      </c>
      <c r="K228" s="154">
        <v>0</v>
      </c>
      <c r="L228" s="154">
        <v>0</v>
      </c>
      <c r="M228" s="154">
        <v>0</v>
      </c>
      <c r="N228" s="154"/>
      <c r="O228"/>
      <c r="P228"/>
      <c r="Q228"/>
      <c r="R228"/>
      <c r="S228"/>
    </row>
    <row r="229" spans="1:19" ht="18" x14ac:dyDescent="0.25">
      <c r="A229" s="149" t="s">
        <v>770</v>
      </c>
      <c r="B229" s="152" t="s">
        <v>771</v>
      </c>
      <c r="C229" s="149" t="s">
        <v>573</v>
      </c>
      <c r="D229" s="149" t="str">
        <f t="shared" si="4"/>
        <v>PILCUYO / TICONA</v>
      </c>
      <c r="E229" s="149" t="s">
        <v>182</v>
      </c>
      <c r="F229" s="149" t="s">
        <v>772</v>
      </c>
      <c r="G229" s="153">
        <v>2</v>
      </c>
      <c r="H229" s="154">
        <v>2</v>
      </c>
      <c r="I229" s="154">
        <v>1</v>
      </c>
      <c r="J229" s="154">
        <v>1</v>
      </c>
      <c r="K229" s="154">
        <v>0</v>
      </c>
      <c r="L229" s="154">
        <v>0</v>
      </c>
      <c r="M229" s="154">
        <v>0</v>
      </c>
      <c r="N229" s="154"/>
      <c r="O229"/>
      <c r="P229"/>
      <c r="Q229"/>
      <c r="R229"/>
      <c r="S229"/>
    </row>
    <row r="230" spans="1:19" ht="18" x14ac:dyDescent="0.25">
      <c r="A230" s="149" t="s">
        <v>773</v>
      </c>
      <c r="B230" s="152" t="s">
        <v>774</v>
      </c>
      <c r="C230" s="149" t="s">
        <v>573</v>
      </c>
      <c r="D230" s="149" t="str">
        <f t="shared" si="4"/>
        <v>SANTA ROSA / AROPATA</v>
      </c>
      <c r="E230" s="149" t="s">
        <v>186</v>
      </c>
      <c r="F230" s="149" t="s">
        <v>775</v>
      </c>
      <c r="G230" s="153">
        <v>1</v>
      </c>
      <c r="H230" s="154">
        <v>1</v>
      </c>
      <c r="I230" s="154">
        <v>1</v>
      </c>
      <c r="J230" s="154">
        <v>0</v>
      </c>
      <c r="K230" s="154">
        <v>0</v>
      </c>
      <c r="L230" s="154">
        <v>0</v>
      </c>
      <c r="M230" s="154">
        <v>0</v>
      </c>
      <c r="N230" s="154"/>
      <c r="O230"/>
      <c r="P230"/>
      <c r="Q230"/>
      <c r="R230"/>
      <c r="S230"/>
    </row>
    <row r="231" spans="1:19" ht="27" x14ac:dyDescent="0.25">
      <c r="A231" s="149" t="s">
        <v>776</v>
      </c>
      <c r="B231" s="152">
        <v>70648</v>
      </c>
      <c r="C231" s="149" t="s">
        <v>573</v>
      </c>
      <c r="D231" s="149" t="str">
        <f t="shared" si="4"/>
        <v>ILAVE / THOCORI JARANI</v>
      </c>
      <c r="E231" s="149" t="s">
        <v>175</v>
      </c>
      <c r="F231" s="149" t="s">
        <v>777</v>
      </c>
      <c r="G231" s="153">
        <v>5</v>
      </c>
      <c r="H231" s="154">
        <v>4</v>
      </c>
      <c r="I231" s="154">
        <v>4</v>
      </c>
      <c r="J231" s="154">
        <v>0</v>
      </c>
      <c r="K231" s="154">
        <v>0</v>
      </c>
      <c r="L231" s="154">
        <v>0</v>
      </c>
      <c r="M231" s="154">
        <v>1</v>
      </c>
      <c r="N231" s="154"/>
      <c r="O231"/>
      <c r="P231"/>
      <c r="Q231"/>
      <c r="R231"/>
      <c r="S231"/>
    </row>
    <row r="232" spans="1:19" ht="18" x14ac:dyDescent="0.25">
      <c r="A232" s="149" t="s">
        <v>778</v>
      </c>
      <c r="B232" s="152" t="s">
        <v>779</v>
      </c>
      <c r="C232" s="149" t="s">
        <v>573</v>
      </c>
      <c r="D232" s="149" t="str">
        <f t="shared" si="4"/>
        <v>ILAVE / WENCASI</v>
      </c>
      <c r="E232" s="149" t="s">
        <v>175</v>
      </c>
      <c r="F232" s="149" t="s">
        <v>780</v>
      </c>
      <c r="G232" s="153">
        <v>1</v>
      </c>
      <c r="H232" s="154">
        <v>1</v>
      </c>
      <c r="I232" s="154">
        <v>1</v>
      </c>
      <c r="J232" s="154">
        <v>0</v>
      </c>
      <c r="K232" s="154">
        <v>0</v>
      </c>
      <c r="L232" s="154">
        <v>0</v>
      </c>
      <c r="M232" s="154">
        <v>0</v>
      </c>
      <c r="N232" s="154"/>
      <c r="O232"/>
      <c r="P232"/>
      <c r="Q232"/>
      <c r="R232"/>
      <c r="S232"/>
    </row>
    <row r="233" spans="1:19" x14ac:dyDescent="0.25">
      <c r="A233" s="149" t="s">
        <v>781</v>
      </c>
      <c r="B233" s="152" t="s">
        <v>782</v>
      </c>
      <c r="C233" s="149" t="s">
        <v>573</v>
      </c>
      <c r="D233" s="149" t="str">
        <f t="shared" si="4"/>
        <v>ILAVE / CHOQUE</v>
      </c>
      <c r="E233" s="149" t="s">
        <v>175</v>
      </c>
      <c r="F233" s="149" t="s">
        <v>460</v>
      </c>
      <c r="G233" s="153">
        <v>3</v>
      </c>
      <c r="H233" s="154">
        <v>3</v>
      </c>
      <c r="I233" s="154">
        <v>3</v>
      </c>
      <c r="J233" s="154">
        <v>0</v>
      </c>
      <c r="K233" s="154">
        <v>0</v>
      </c>
      <c r="L233" s="154">
        <v>0</v>
      </c>
      <c r="M233" s="154">
        <v>0</v>
      </c>
      <c r="N233" s="154"/>
      <c r="O233"/>
      <c r="P233"/>
      <c r="Q233"/>
      <c r="R233"/>
      <c r="S233"/>
    </row>
    <row r="234" spans="1:19" ht="18" x14ac:dyDescent="0.25">
      <c r="A234" s="149" t="s">
        <v>783</v>
      </c>
      <c r="B234" s="152" t="s">
        <v>784</v>
      </c>
      <c r="C234" s="149" t="s">
        <v>573</v>
      </c>
      <c r="D234" s="149" t="str">
        <f t="shared" si="4"/>
        <v>SANTA ROSA / CUIPACUIPA</v>
      </c>
      <c r="E234" s="149" t="s">
        <v>186</v>
      </c>
      <c r="F234" s="149" t="s">
        <v>785</v>
      </c>
      <c r="G234" s="153">
        <v>1</v>
      </c>
      <c r="H234" s="154">
        <v>1</v>
      </c>
      <c r="I234" s="154">
        <v>1</v>
      </c>
      <c r="J234" s="154">
        <v>0</v>
      </c>
      <c r="K234" s="154">
        <v>0</v>
      </c>
      <c r="L234" s="154">
        <v>0</v>
      </c>
      <c r="M234" s="154">
        <v>0</v>
      </c>
      <c r="N234" s="154"/>
      <c r="O234"/>
      <c r="P234"/>
      <c r="Q234"/>
      <c r="R234"/>
      <c r="S234"/>
    </row>
    <row r="235" spans="1:19" ht="45" x14ac:dyDescent="0.25">
      <c r="A235" s="149" t="s">
        <v>786</v>
      </c>
      <c r="B235" s="152" t="s">
        <v>787</v>
      </c>
      <c r="C235" s="149" t="s">
        <v>573</v>
      </c>
      <c r="D235" s="149" t="str">
        <f t="shared" si="4"/>
        <v>PILCUYO / CHAJÑA CHAJÑANI / CHOJNECHOUNA</v>
      </c>
      <c r="E235" s="149" t="s">
        <v>182</v>
      </c>
      <c r="F235" s="149" t="s">
        <v>788</v>
      </c>
      <c r="G235" s="153">
        <v>3</v>
      </c>
      <c r="H235" s="154">
        <v>3</v>
      </c>
      <c r="I235" s="154">
        <v>3</v>
      </c>
      <c r="J235" s="154">
        <v>0</v>
      </c>
      <c r="K235" s="154">
        <v>0</v>
      </c>
      <c r="L235" s="154">
        <v>0</v>
      </c>
      <c r="M235" s="154">
        <v>0</v>
      </c>
      <c r="N235" s="154"/>
      <c r="O235"/>
      <c r="P235"/>
      <c r="Q235"/>
      <c r="R235"/>
      <c r="S235"/>
    </row>
    <row r="236" spans="1:19" ht="27" x14ac:dyDescent="0.25">
      <c r="A236" s="149" t="s">
        <v>789</v>
      </c>
      <c r="B236" s="152">
        <v>70686</v>
      </c>
      <c r="C236" s="149" t="s">
        <v>573</v>
      </c>
      <c r="D236" s="149" t="str">
        <f t="shared" si="4"/>
        <v>ILAVE / CHOCOQUELCANI</v>
      </c>
      <c r="E236" s="149" t="s">
        <v>175</v>
      </c>
      <c r="F236" s="149" t="s">
        <v>790</v>
      </c>
      <c r="G236" s="153">
        <v>6</v>
      </c>
      <c r="H236" s="154">
        <v>5</v>
      </c>
      <c r="I236" s="154">
        <v>3</v>
      </c>
      <c r="J236" s="154">
        <v>2</v>
      </c>
      <c r="K236" s="154">
        <v>0</v>
      </c>
      <c r="L236" s="154">
        <v>0</v>
      </c>
      <c r="M236" s="154">
        <v>1</v>
      </c>
      <c r="N236" s="154"/>
      <c r="O236"/>
      <c r="P236"/>
      <c r="Q236"/>
      <c r="R236"/>
      <c r="S236"/>
    </row>
    <row r="237" spans="1:19" ht="27" x14ac:dyDescent="0.25">
      <c r="A237" s="149" t="s">
        <v>791</v>
      </c>
      <c r="B237" s="152" t="s">
        <v>792</v>
      </c>
      <c r="C237" s="149" t="s">
        <v>573</v>
      </c>
      <c r="D237" s="149" t="str">
        <f t="shared" si="4"/>
        <v>ILAVE / PUCARA YACANGO</v>
      </c>
      <c r="E237" s="149" t="s">
        <v>175</v>
      </c>
      <c r="F237" s="149" t="s">
        <v>793</v>
      </c>
      <c r="G237" s="153">
        <v>2</v>
      </c>
      <c r="H237" s="154">
        <v>2</v>
      </c>
      <c r="I237" s="154">
        <v>2</v>
      </c>
      <c r="J237" s="154">
        <v>0</v>
      </c>
      <c r="K237" s="154">
        <v>0</v>
      </c>
      <c r="L237" s="154">
        <v>0</v>
      </c>
      <c r="M237" s="154">
        <v>0</v>
      </c>
      <c r="N237" s="154"/>
      <c r="O237"/>
      <c r="P237"/>
      <c r="Q237"/>
      <c r="R237"/>
      <c r="S237"/>
    </row>
    <row r="238" spans="1:19" x14ac:dyDescent="0.25">
      <c r="A238" s="149" t="s">
        <v>794</v>
      </c>
      <c r="B238" s="152" t="s">
        <v>795</v>
      </c>
      <c r="C238" s="149" t="s">
        <v>573</v>
      </c>
      <c r="D238" s="149" t="str">
        <f t="shared" si="4"/>
        <v>ILAVE / LOPEZ</v>
      </c>
      <c r="E238" s="149" t="s">
        <v>175</v>
      </c>
      <c r="F238" s="149" t="s">
        <v>796</v>
      </c>
      <c r="G238" s="153">
        <v>3</v>
      </c>
      <c r="H238" s="154">
        <v>3</v>
      </c>
      <c r="I238" s="154">
        <v>3</v>
      </c>
      <c r="J238" s="154">
        <v>0</v>
      </c>
      <c r="K238" s="154">
        <v>0</v>
      </c>
      <c r="L238" s="154">
        <v>0</v>
      </c>
      <c r="M238" s="154">
        <v>0</v>
      </c>
      <c r="N238" s="154"/>
      <c r="O238"/>
      <c r="P238"/>
      <c r="Q238"/>
      <c r="R238"/>
      <c r="S238"/>
    </row>
    <row r="239" spans="1:19" x14ac:dyDescent="0.25">
      <c r="A239" s="149" t="s">
        <v>797</v>
      </c>
      <c r="B239" s="152" t="s">
        <v>798</v>
      </c>
      <c r="C239" s="149" t="s">
        <v>573</v>
      </c>
      <c r="D239" s="149" t="str">
        <f t="shared" si="4"/>
        <v>ILAVE / ILAVE</v>
      </c>
      <c r="E239" s="149" t="s">
        <v>175</v>
      </c>
      <c r="F239" s="149" t="s">
        <v>175</v>
      </c>
      <c r="G239" s="153">
        <v>13</v>
      </c>
      <c r="H239" s="154">
        <v>10</v>
      </c>
      <c r="I239" s="154">
        <v>9</v>
      </c>
      <c r="J239" s="154">
        <v>1</v>
      </c>
      <c r="K239" s="154">
        <v>1</v>
      </c>
      <c r="L239" s="154">
        <v>0</v>
      </c>
      <c r="M239" s="154">
        <v>2</v>
      </c>
      <c r="N239" s="154"/>
      <c r="O239"/>
      <c r="P239"/>
      <c r="Q239"/>
      <c r="R239"/>
      <c r="S239"/>
    </row>
    <row r="240" spans="1:19" ht="18" x14ac:dyDescent="0.25">
      <c r="A240" s="149" t="s">
        <v>799</v>
      </c>
      <c r="B240" s="152" t="s">
        <v>800</v>
      </c>
      <c r="C240" s="149" t="s">
        <v>573</v>
      </c>
      <c r="D240" s="149" t="str">
        <f t="shared" si="4"/>
        <v>ILAVE / PANTIHUECO</v>
      </c>
      <c r="E240" s="149" t="s">
        <v>175</v>
      </c>
      <c r="F240" s="149" t="s">
        <v>310</v>
      </c>
      <c r="G240" s="153">
        <v>2</v>
      </c>
      <c r="H240" s="154">
        <v>2</v>
      </c>
      <c r="I240" s="154">
        <v>2</v>
      </c>
      <c r="J240" s="154">
        <v>0</v>
      </c>
      <c r="K240" s="154">
        <v>0</v>
      </c>
      <c r="L240" s="154">
        <v>0</v>
      </c>
      <c r="M240" s="154">
        <v>0</v>
      </c>
      <c r="N240" s="154"/>
      <c r="O240"/>
      <c r="P240"/>
      <c r="Q240"/>
      <c r="R240"/>
      <c r="S240"/>
    </row>
    <row r="241" spans="1:19" ht="18" x14ac:dyDescent="0.25">
      <c r="A241" s="149" t="s">
        <v>801</v>
      </c>
      <c r="B241" s="152" t="s">
        <v>802</v>
      </c>
      <c r="C241" s="149" t="s">
        <v>573</v>
      </c>
      <c r="D241" s="149" t="str">
        <f t="shared" si="4"/>
        <v>ILAVE / CHECACHATA</v>
      </c>
      <c r="E241" s="149" t="s">
        <v>175</v>
      </c>
      <c r="F241" s="149" t="s">
        <v>353</v>
      </c>
      <c r="G241" s="153">
        <v>2</v>
      </c>
      <c r="H241" s="154">
        <v>2</v>
      </c>
      <c r="I241" s="154">
        <v>1</v>
      </c>
      <c r="J241" s="154">
        <v>1</v>
      </c>
      <c r="K241" s="154">
        <v>0</v>
      </c>
      <c r="L241" s="154">
        <v>0</v>
      </c>
      <c r="M241" s="154">
        <v>0</v>
      </c>
      <c r="N241" s="154"/>
      <c r="O241"/>
      <c r="P241"/>
      <c r="Q241"/>
      <c r="R241"/>
      <c r="S241"/>
    </row>
    <row r="242" spans="1:19" ht="27" x14ac:dyDescent="0.25">
      <c r="A242" s="149" t="s">
        <v>803</v>
      </c>
      <c r="B242" s="152" t="s">
        <v>804</v>
      </c>
      <c r="C242" s="149" t="s">
        <v>573</v>
      </c>
      <c r="D242" s="149" t="str">
        <f t="shared" si="4"/>
        <v>ILAVE / JOSE CARLOS MARIATEGUI</v>
      </c>
      <c r="E242" s="149" t="s">
        <v>175</v>
      </c>
      <c r="F242" s="149" t="s">
        <v>157</v>
      </c>
      <c r="G242" s="153">
        <v>18</v>
      </c>
      <c r="H242" s="154">
        <v>15</v>
      </c>
      <c r="I242" s="154">
        <v>11</v>
      </c>
      <c r="J242" s="154">
        <v>4</v>
      </c>
      <c r="K242" s="154">
        <v>1</v>
      </c>
      <c r="L242" s="154">
        <v>0</v>
      </c>
      <c r="M242" s="154">
        <v>2</v>
      </c>
      <c r="N242" s="154"/>
      <c r="O242"/>
      <c r="P242"/>
      <c r="Q242"/>
      <c r="R242"/>
      <c r="S242"/>
    </row>
    <row r="243" spans="1:19" ht="27" x14ac:dyDescent="0.25">
      <c r="A243" s="149" t="s">
        <v>805</v>
      </c>
      <c r="B243" s="152" t="s">
        <v>806</v>
      </c>
      <c r="C243" s="149" t="s">
        <v>573</v>
      </c>
      <c r="D243" s="149" t="str">
        <f t="shared" si="4"/>
        <v>ILAVE / PALLALLMARCA</v>
      </c>
      <c r="E243" s="149" t="s">
        <v>175</v>
      </c>
      <c r="F243" s="149" t="s">
        <v>503</v>
      </c>
      <c r="G243" s="153">
        <v>3</v>
      </c>
      <c r="H243" s="154">
        <v>3</v>
      </c>
      <c r="I243" s="154">
        <v>3</v>
      </c>
      <c r="J243" s="154">
        <v>0</v>
      </c>
      <c r="K243" s="154">
        <v>0</v>
      </c>
      <c r="L243" s="154">
        <v>0</v>
      </c>
      <c r="M243" s="154">
        <v>0</v>
      </c>
      <c r="N243" s="154"/>
      <c r="O243"/>
      <c r="P243"/>
      <c r="Q243"/>
      <c r="R243"/>
      <c r="S243"/>
    </row>
    <row r="244" spans="1:19" x14ac:dyDescent="0.25">
      <c r="A244" s="149" t="s">
        <v>807</v>
      </c>
      <c r="B244" s="152" t="s">
        <v>808</v>
      </c>
      <c r="C244" s="149" t="s">
        <v>573</v>
      </c>
      <c r="D244" s="149" t="str">
        <f t="shared" si="4"/>
        <v>ILAVE / LACAYA</v>
      </c>
      <c r="E244" s="149" t="s">
        <v>175</v>
      </c>
      <c r="F244" s="149" t="s">
        <v>307</v>
      </c>
      <c r="G244" s="153">
        <v>3</v>
      </c>
      <c r="H244" s="154">
        <v>3</v>
      </c>
      <c r="I244" s="154">
        <v>3</v>
      </c>
      <c r="J244" s="154">
        <v>0</v>
      </c>
      <c r="K244" s="154">
        <v>0</v>
      </c>
      <c r="L244" s="154">
        <v>0</v>
      </c>
      <c r="M244" s="154">
        <v>0</v>
      </c>
      <c r="N244" s="154"/>
      <c r="O244"/>
      <c r="P244"/>
      <c r="Q244"/>
      <c r="R244"/>
      <c r="S244"/>
    </row>
    <row r="245" spans="1:19" ht="27" x14ac:dyDescent="0.25">
      <c r="A245" s="149" t="s">
        <v>809</v>
      </c>
      <c r="B245" s="152" t="s">
        <v>810</v>
      </c>
      <c r="C245" s="149" t="s">
        <v>573</v>
      </c>
      <c r="D245" s="149" t="str">
        <f t="shared" si="4"/>
        <v>ILAVE / ESCOLLAYA / JISCULLAYA</v>
      </c>
      <c r="E245" s="149" t="s">
        <v>175</v>
      </c>
      <c r="F245" s="149" t="s">
        <v>811</v>
      </c>
      <c r="G245" s="153">
        <v>1</v>
      </c>
      <c r="H245" s="154">
        <v>1</v>
      </c>
      <c r="I245" s="154">
        <v>1</v>
      </c>
      <c r="J245" s="154">
        <v>0</v>
      </c>
      <c r="K245" s="154">
        <v>0</v>
      </c>
      <c r="L245" s="154">
        <v>0</v>
      </c>
      <c r="M245" s="154">
        <v>0</v>
      </c>
      <c r="N245" s="154"/>
      <c r="O245"/>
      <c r="P245"/>
      <c r="Q245"/>
      <c r="R245"/>
      <c r="S245"/>
    </row>
    <row r="246" spans="1:19" ht="27" x14ac:dyDescent="0.25">
      <c r="A246" s="149" t="s">
        <v>812</v>
      </c>
      <c r="B246" s="152" t="s">
        <v>813</v>
      </c>
      <c r="C246" s="149" t="s">
        <v>573</v>
      </c>
      <c r="D246" s="149" t="str">
        <f t="shared" si="4"/>
        <v>ILAVE / QUELCAHUECCO</v>
      </c>
      <c r="E246" s="149" t="s">
        <v>175</v>
      </c>
      <c r="F246" s="149" t="s">
        <v>814</v>
      </c>
      <c r="G246" s="153">
        <v>2</v>
      </c>
      <c r="H246" s="154">
        <v>2</v>
      </c>
      <c r="I246" s="154">
        <v>2</v>
      </c>
      <c r="J246" s="154">
        <v>0</v>
      </c>
      <c r="K246" s="154">
        <v>0</v>
      </c>
      <c r="L246" s="154">
        <v>0</v>
      </c>
      <c r="M246" s="154">
        <v>0</v>
      </c>
      <c r="N246" s="154"/>
      <c r="O246"/>
      <c r="P246"/>
      <c r="Q246"/>
      <c r="R246"/>
      <c r="S246"/>
    </row>
    <row r="247" spans="1:19" ht="18" x14ac:dyDescent="0.25">
      <c r="A247" s="149" t="s">
        <v>815</v>
      </c>
      <c r="B247" s="152" t="s">
        <v>816</v>
      </c>
      <c r="C247" s="149" t="s">
        <v>573</v>
      </c>
      <c r="D247" s="149" t="str">
        <f t="shared" si="4"/>
        <v>ILAVE / SANTA MARIA</v>
      </c>
      <c r="E247" s="149" t="s">
        <v>175</v>
      </c>
      <c r="F247" s="149" t="s">
        <v>439</v>
      </c>
      <c r="G247" s="153">
        <v>2</v>
      </c>
      <c r="H247" s="154">
        <v>2</v>
      </c>
      <c r="I247" s="154">
        <v>2</v>
      </c>
      <c r="J247" s="154">
        <v>0</v>
      </c>
      <c r="K247" s="154">
        <v>0</v>
      </c>
      <c r="L247" s="154">
        <v>0</v>
      </c>
      <c r="M247" s="154">
        <v>0</v>
      </c>
      <c r="N247" s="154"/>
      <c r="O247"/>
      <c r="P247"/>
      <c r="Q247"/>
      <c r="R247"/>
      <c r="S247"/>
    </row>
    <row r="248" spans="1:19" ht="18" x14ac:dyDescent="0.25">
      <c r="A248" s="149" t="s">
        <v>817</v>
      </c>
      <c r="B248" s="152" t="s">
        <v>818</v>
      </c>
      <c r="C248" s="149" t="s">
        <v>573</v>
      </c>
      <c r="D248" s="149" t="str">
        <f t="shared" si="4"/>
        <v>PILCUYO / JALLUYO</v>
      </c>
      <c r="E248" s="149" t="s">
        <v>182</v>
      </c>
      <c r="F248" s="149" t="s">
        <v>428</v>
      </c>
      <c r="G248" s="153">
        <v>3</v>
      </c>
      <c r="H248" s="154">
        <v>3</v>
      </c>
      <c r="I248" s="154">
        <v>3</v>
      </c>
      <c r="J248" s="154">
        <v>0</v>
      </c>
      <c r="K248" s="154">
        <v>0</v>
      </c>
      <c r="L248" s="154">
        <v>0</v>
      </c>
      <c r="M248" s="154">
        <v>0</v>
      </c>
      <c r="N248" s="154"/>
      <c r="O248"/>
      <c r="P248"/>
      <c r="Q248"/>
      <c r="R248"/>
      <c r="S248"/>
    </row>
    <row r="249" spans="1:19" ht="18" x14ac:dyDescent="0.25">
      <c r="A249" s="149" t="s">
        <v>819</v>
      </c>
      <c r="B249" s="152" t="s">
        <v>820</v>
      </c>
      <c r="C249" s="149" t="s">
        <v>573</v>
      </c>
      <c r="D249" s="149" t="str">
        <f t="shared" si="4"/>
        <v>PILCUYO / PILCUYO</v>
      </c>
      <c r="E249" s="149" t="s">
        <v>182</v>
      </c>
      <c r="F249" s="149" t="s">
        <v>182</v>
      </c>
      <c r="G249" s="153">
        <v>4</v>
      </c>
      <c r="H249" s="154">
        <v>3</v>
      </c>
      <c r="I249" s="154">
        <v>3</v>
      </c>
      <c r="J249" s="154">
        <v>0</v>
      </c>
      <c r="K249" s="154">
        <v>0</v>
      </c>
      <c r="L249" s="154">
        <v>0</v>
      </c>
      <c r="M249" s="154">
        <v>1</v>
      </c>
      <c r="N249" s="154"/>
      <c r="O249"/>
      <c r="P249"/>
      <c r="Q249"/>
      <c r="R249"/>
      <c r="S249"/>
    </row>
    <row r="250" spans="1:19" ht="27" x14ac:dyDescent="0.25">
      <c r="A250" s="149" t="s">
        <v>821</v>
      </c>
      <c r="B250" s="152" t="s">
        <v>822</v>
      </c>
      <c r="C250" s="149" t="s">
        <v>573</v>
      </c>
      <c r="D250" s="149" t="str">
        <f t="shared" si="4"/>
        <v>CONDURIRI / CHIUTIRI HACIENDA</v>
      </c>
      <c r="E250" s="149" t="s">
        <v>196</v>
      </c>
      <c r="F250" s="149" t="s">
        <v>823</v>
      </c>
      <c r="G250" s="153">
        <v>1</v>
      </c>
      <c r="H250" s="154">
        <v>1</v>
      </c>
      <c r="I250" s="154">
        <v>1</v>
      </c>
      <c r="J250" s="154">
        <v>0</v>
      </c>
      <c r="K250" s="154">
        <v>0</v>
      </c>
      <c r="L250" s="154">
        <v>0</v>
      </c>
      <c r="M250" s="154">
        <v>0</v>
      </c>
      <c r="N250" s="154"/>
      <c r="O250"/>
      <c r="P250"/>
      <c r="Q250"/>
      <c r="R250"/>
      <c r="S250"/>
    </row>
    <row r="251" spans="1:19" ht="27" x14ac:dyDescent="0.25">
      <c r="A251" s="149" t="s">
        <v>824</v>
      </c>
      <c r="B251" s="152" t="s">
        <v>825</v>
      </c>
      <c r="C251" s="149" t="s">
        <v>573</v>
      </c>
      <c r="D251" s="149" t="str">
        <f t="shared" si="4"/>
        <v>ILAVE / CCORPA FLORES</v>
      </c>
      <c r="E251" s="149" t="s">
        <v>175</v>
      </c>
      <c r="F251" s="149" t="s">
        <v>826</v>
      </c>
      <c r="G251" s="153">
        <v>2</v>
      </c>
      <c r="H251" s="154">
        <v>2</v>
      </c>
      <c r="I251" s="154">
        <v>2</v>
      </c>
      <c r="J251" s="154">
        <v>0</v>
      </c>
      <c r="K251" s="154">
        <v>0</v>
      </c>
      <c r="L251" s="154">
        <v>0</v>
      </c>
      <c r="M251" s="154">
        <v>0</v>
      </c>
      <c r="N251" s="154"/>
      <c r="O251"/>
      <c r="P251"/>
      <c r="Q251"/>
      <c r="R251"/>
      <c r="S251"/>
    </row>
    <row r="252" spans="1:19" ht="27" x14ac:dyDescent="0.25">
      <c r="A252" s="149" t="s">
        <v>827</v>
      </c>
      <c r="B252" s="152" t="s">
        <v>828</v>
      </c>
      <c r="C252" s="149" t="s">
        <v>573</v>
      </c>
      <c r="D252" s="149" t="str">
        <f t="shared" si="4"/>
        <v>ILAVE / CALACOTA</v>
      </c>
      <c r="E252" s="149" t="s">
        <v>175</v>
      </c>
      <c r="F252" s="149" t="s">
        <v>389</v>
      </c>
      <c r="G252" s="153">
        <v>4</v>
      </c>
      <c r="H252" s="154">
        <v>4</v>
      </c>
      <c r="I252" s="154">
        <v>4</v>
      </c>
      <c r="J252" s="154">
        <v>0</v>
      </c>
      <c r="K252" s="154">
        <v>0</v>
      </c>
      <c r="L252" s="154">
        <v>0</v>
      </c>
      <c r="M252" s="154">
        <v>0</v>
      </c>
      <c r="N252" s="154"/>
      <c r="O252"/>
      <c r="P252"/>
      <c r="Q252"/>
      <c r="R252"/>
      <c r="S252"/>
    </row>
    <row r="253" spans="1:19" ht="18" x14ac:dyDescent="0.25">
      <c r="A253" s="149" t="s">
        <v>829</v>
      </c>
      <c r="B253" s="152" t="s">
        <v>830</v>
      </c>
      <c r="C253" s="149" t="s">
        <v>573</v>
      </c>
      <c r="D253" s="149" t="str">
        <f t="shared" si="4"/>
        <v>CAPAZO / PATJATA</v>
      </c>
      <c r="E253" s="149" t="s">
        <v>273</v>
      </c>
      <c r="F253" s="149" t="s">
        <v>831</v>
      </c>
      <c r="G253" s="153">
        <v>1</v>
      </c>
      <c r="H253" s="154">
        <v>1</v>
      </c>
      <c r="I253" s="154">
        <v>1</v>
      </c>
      <c r="J253" s="154">
        <v>0</v>
      </c>
      <c r="K253" s="154">
        <v>0</v>
      </c>
      <c r="L253" s="154">
        <v>0</v>
      </c>
      <c r="M253" s="154">
        <v>0</v>
      </c>
      <c r="N253" s="154"/>
      <c r="O253"/>
      <c r="P253"/>
      <c r="Q253"/>
      <c r="R253"/>
      <c r="S253"/>
    </row>
    <row r="254" spans="1:19" ht="27" x14ac:dyDescent="0.25">
      <c r="A254" s="149" t="s">
        <v>832</v>
      </c>
      <c r="B254" s="152" t="s">
        <v>833</v>
      </c>
      <c r="C254" s="149" t="s">
        <v>573</v>
      </c>
      <c r="D254" s="149" t="str">
        <f t="shared" si="4"/>
        <v>PILCUYO / PACCO CUSULLANA</v>
      </c>
      <c r="E254" s="149" t="s">
        <v>182</v>
      </c>
      <c r="F254" s="149" t="s">
        <v>419</v>
      </c>
      <c r="G254" s="153">
        <v>1</v>
      </c>
      <c r="H254" s="154">
        <v>1</v>
      </c>
      <c r="I254" s="154">
        <v>1</v>
      </c>
      <c r="J254" s="154">
        <v>0</v>
      </c>
      <c r="K254" s="154">
        <v>0</v>
      </c>
      <c r="L254" s="154">
        <v>0</v>
      </c>
      <c r="M254" s="154">
        <v>0</v>
      </c>
      <c r="N254" s="154"/>
      <c r="O254"/>
      <c r="P254"/>
      <c r="Q254"/>
      <c r="R254"/>
      <c r="S254"/>
    </row>
    <row r="255" spans="1:19" ht="18" x14ac:dyDescent="0.25">
      <c r="A255" s="149" t="s">
        <v>834</v>
      </c>
      <c r="B255" s="152" t="s">
        <v>835</v>
      </c>
      <c r="C255" s="149" t="s">
        <v>573</v>
      </c>
      <c r="D255" s="149" t="str">
        <f t="shared" si="4"/>
        <v>SANTA ROSA / PROVIDENCIA</v>
      </c>
      <c r="E255" s="149" t="s">
        <v>186</v>
      </c>
      <c r="F255" s="149" t="s">
        <v>422</v>
      </c>
      <c r="G255" s="153">
        <v>3</v>
      </c>
      <c r="H255" s="154">
        <v>2</v>
      </c>
      <c r="I255" s="154">
        <v>2</v>
      </c>
      <c r="J255" s="154">
        <v>0</v>
      </c>
      <c r="K255" s="154">
        <v>1</v>
      </c>
      <c r="L255" s="154">
        <v>0</v>
      </c>
      <c r="M255" s="154">
        <v>0</v>
      </c>
      <c r="N255" s="154"/>
      <c r="O255"/>
      <c r="P255"/>
      <c r="Q255"/>
      <c r="R255"/>
      <c r="S255"/>
    </row>
    <row r="256" spans="1:19" ht="18" x14ac:dyDescent="0.25">
      <c r="A256" s="149" t="s">
        <v>836</v>
      </c>
      <c r="B256" s="152" t="s">
        <v>837</v>
      </c>
      <c r="C256" s="149" t="s">
        <v>573</v>
      </c>
      <c r="D256" s="149" t="str">
        <f t="shared" si="4"/>
        <v>ILAVE / MULLA FACIRI</v>
      </c>
      <c r="E256" s="149" t="s">
        <v>175</v>
      </c>
      <c r="F256" s="149" t="s">
        <v>838</v>
      </c>
      <c r="G256" s="153">
        <v>1</v>
      </c>
      <c r="H256" s="154">
        <v>1</v>
      </c>
      <c r="I256" s="154">
        <v>1</v>
      </c>
      <c r="J256" s="154">
        <v>0</v>
      </c>
      <c r="K256" s="154">
        <v>0</v>
      </c>
      <c r="L256" s="154">
        <v>0</v>
      </c>
      <c r="M256" s="154">
        <v>0</v>
      </c>
      <c r="N256" s="154"/>
      <c r="O256"/>
      <c r="P256"/>
      <c r="Q256"/>
      <c r="R256"/>
      <c r="S256"/>
    </row>
    <row r="257" spans="1:19" ht="27" x14ac:dyDescent="0.25">
      <c r="A257" s="149" t="s">
        <v>839</v>
      </c>
      <c r="B257" s="152" t="s">
        <v>840</v>
      </c>
      <c r="C257" s="149" t="s">
        <v>573</v>
      </c>
      <c r="D257" s="149" t="str">
        <f t="shared" si="4"/>
        <v>PILCUYO / QUISPEMAQUERA</v>
      </c>
      <c r="E257" s="149" t="s">
        <v>182</v>
      </c>
      <c r="F257" s="149" t="s">
        <v>841</v>
      </c>
      <c r="G257" s="153">
        <v>3</v>
      </c>
      <c r="H257" s="154">
        <v>2</v>
      </c>
      <c r="I257" s="154">
        <v>2</v>
      </c>
      <c r="J257" s="154">
        <v>0</v>
      </c>
      <c r="K257" s="154">
        <v>1</v>
      </c>
      <c r="L257" s="154">
        <v>0</v>
      </c>
      <c r="M257" s="154">
        <v>0</v>
      </c>
      <c r="N257" s="154"/>
      <c r="O257"/>
      <c r="P257"/>
      <c r="Q257"/>
      <c r="R257"/>
      <c r="S257"/>
    </row>
    <row r="258" spans="1:19" ht="27" x14ac:dyDescent="0.25">
      <c r="A258" s="149" t="s">
        <v>842</v>
      </c>
      <c r="B258" s="152" t="s">
        <v>843</v>
      </c>
      <c r="C258" s="149" t="s">
        <v>573</v>
      </c>
      <c r="D258" s="149" t="str">
        <f t="shared" si="4"/>
        <v>ILAVE / SAN MIGUEL</v>
      </c>
      <c r="E258" s="149" t="s">
        <v>175</v>
      </c>
      <c r="F258" s="149" t="s">
        <v>190</v>
      </c>
      <c r="G258" s="153">
        <v>44</v>
      </c>
      <c r="H258" s="154">
        <v>36</v>
      </c>
      <c r="I258" s="154">
        <v>34</v>
      </c>
      <c r="J258" s="154">
        <v>2</v>
      </c>
      <c r="K258" s="154">
        <v>1</v>
      </c>
      <c r="L258" s="154">
        <v>0</v>
      </c>
      <c r="M258" s="154">
        <v>7</v>
      </c>
      <c r="N258" s="154"/>
      <c r="O258"/>
      <c r="P258"/>
      <c r="Q258"/>
      <c r="R258"/>
      <c r="S258"/>
    </row>
    <row r="259" spans="1:19" ht="27" x14ac:dyDescent="0.25">
      <c r="A259" s="149" t="s">
        <v>844</v>
      </c>
      <c r="B259" s="152">
        <v>71543</v>
      </c>
      <c r="C259" s="149" t="s">
        <v>573</v>
      </c>
      <c r="D259" s="149" t="str">
        <f t="shared" si="4"/>
        <v>CAPAZO / TUPALA HACIENDA</v>
      </c>
      <c r="E259" s="149" t="s">
        <v>273</v>
      </c>
      <c r="F259" s="149" t="s">
        <v>518</v>
      </c>
      <c r="G259" s="153">
        <v>5</v>
      </c>
      <c r="H259" s="154">
        <v>4</v>
      </c>
      <c r="I259" s="154">
        <v>4</v>
      </c>
      <c r="J259" s="154">
        <v>0</v>
      </c>
      <c r="K259" s="154">
        <v>0</v>
      </c>
      <c r="L259" s="154">
        <v>0</v>
      </c>
      <c r="M259" s="154">
        <v>1</v>
      </c>
      <c r="N259" s="154"/>
      <c r="O259"/>
      <c r="P259"/>
      <c r="Q259"/>
      <c r="R259"/>
      <c r="S259"/>
    </row>
    <row r="260" spans="1:19" ht="27" x14ac:dyDescent="0.25">
      <c r="A260" s="149" t="s">
        <v>844</v>
      </c>
      <c r="B260" s="152" t="s">
        <v>845</v>
      </c>
      <c r="C260" s="149" t="s">
        <v>573</v>
      </c>
      <c r="D260" s="149" t="str">
        <f t="shared" si="4"/>
        <v>CAPAZO / SAN SALVADOR TIRACCOLLO</v>
      </c>
      <c r="E260" s="149" t="s">
        <v>273</v>
      </c>
      <c r="F260" s="149" t="s">
        <v>846</v>
      </c>
      <c r="G260" s="153">
        <v>0</v>
      </c>
      <c r="H260" s="154">
        <v>0</v>
      </c>
      <c r="I260" s="154">
        <v>0</v>
      </c>
      <c r="J260" s="154">
        <v>0</v>
      </c>
      <c r="K260" s="154">
        <v>0</v>
      </c>
      <c r="L260" s="154">
        <v>0</v>
      </c>
      <c r="M260" s="154">
        <v>0</v>
      </c>
      <c r="N260" s="154"/>
      <c r="O260"/>
      <c r="P260"/>
      <c r="Q260"/>
      <c r="R260"/>
      <c r="S260"/>
    </row>
    <row r="261" spans="1:19" ht="18" x14ac:dyDescent="0.25">
      <c r="A261" s="149" t="s">
        <v>847</v>
      </c>
      <c r="B261" s="152" t="s">
        <v>848</v>
      </c>
      <c r="C261" s="149" t="s">
        <v>573</v>
      </c>
      <c r="D261" s="149" t="str">
        <f t="shared" si="4"/>
        <v>ILAVE / PAMAYA</v>
      </c>
      <c r="E261" s="149" t="s">
        <v>175</v>
      </c>
      <c r="F261" s="149" t="s">
        <v>849</v>
      </c>
      <c r="G261" s="153">
        <v>3</v>
      </c>
      <c r="H261" s="154">
        <v>3</v>
      </c>
      <c r="I261" s="154">
        <v>3</v>
      </c>
      <c r="J261" s="154">
        <v>0</v>
      </c>
      <c r="K261" s="154">
        <v>0</v>
      </c>
      <c r="L261" s="154">
        <v>0</v>
      </c>
      <c r="M261" s="154">
        <v>0</v>
      </c>
      <c r="N261" s="154"/>
      <c r="O261"/>
      <c r="P261"/>
      <c r="Q261"/>
      <c r="R261"/>
      <c r="S261"/>
    </row>
    <row r="262" spans="1:19" ht="18" x14ac:dyDescent="0.25">
      <c r="A262" s="149" t="s">
        <v>850</v>
      </c>
      <c r="B262" s="152" t="s">
        <v>851</v>
      </c>
      <c r="C262" s="149" t="s">
        <v>573</v>
      </c>
      <c r="D262" s="149" t="str">
        <f t="shared" si="4"/>
        <v>CONDURIRI / SICUNI KAMANI</v>
      </c>
      <c r="E262" s="149" t="s">
        <v>196</v>
      </c>
      <c r="F262" s="149" t="s">
        <v>852</v>
      </c>
      <c r="G262" s="153">
        <v>1</v>
      </c>
      <c r="H262" s="154">
        <v>1</v>
      </c>
      <c r="I262" s="154">
        <v>1</v>
      </c>
      <c r="J262" s="154">
        <v>0</v>
      </c>
      <c r="K262" s="154">
        <v>0</v>
      </c>
      <c r="L262" s="154">
        <v>0</v>
      </c>
      <c r="M262" s="154">
        <v>0</v>
      </c>
      <c r="N262" s="154"/>
      <c r="O262"/>
      <c r="P262"/>
      <c r="Q262"/>
      <c r="R262"/>
      <c r="S262"/>
    </row>
    <row r="263" spans="1:19" ht="18" x14ac:dyDescent="0.25">
      <c r="A263" s="149" t="s">
        <v>853</v>
      </c>
      <c r="B263" s="152" t="s">
        <v>854</v>
      </c>
      <c r="C263" s="149" t="s">
        <v>573</v>
      </c>
      <c r="D263" s="149" t="str">
        <f t="shared" si="4"/>
        <v>ILAVE / BALSABE</v>
      </c>
      <c r="E263" s="149" t="s">
        <v>175</v>
      </c>
      <c r="F263" s="149" t="s">
        <v>855</v>
      </c>
      <c r="G263" s="153">
        <v>10</v>
      </c>
      <c r="H263" s="154">
        <v>7</v>
      </c>
      <c r="I263" s="154">
        <v>4</v>
      </c>
      <c r="J263" s="154">
        <v>3</v>
      </c>
      <c r="K263" s="154">
        <v>2</v>
      </c>
      <c r="L263" s="154">
        <v>0</v>
      </c>
      <c r="M263" s="154">
        <v>1</v>
      </c>
      <c r="N263" s="154"/>
      <c r="O263"/>
      <c r="P263"/>
      <c r="Q263"/>
      <c r="R263"/>
      <c r="S263"/>
    </row>
    <row r="264" spans="1:19" ht="18" x14ac:dyDescent="0.25">
      <c r="A264" s="149" t="s">
        <v>856</v>
      </c>
      <c r="B264" s="152" t="s">
        <v>248</v>
      </c>
      <c r="C264" s="149" t="s">
        <v>857</v>
      </c>
      <c r="D264" s="149" t="str">
        <f>CONCATENATE(E264," / ",F264)</f>
        <v>PILCUYO / ACCASO</v>
      </c>
      <c r="E264" s="149" t="s">
        <v>182</v>
      </c>
      <c r="F264" s="149" t="s">
        <v>248</v>
      </c>
      <c r="G264" s="153">
        <v>9</v>
      </c>
      <c r="H264" s="154">
        <v>8</v>
      </c>
      <c r="I264" s="154">
        <v>6</v>
      </c>
      <c r="J264" s="154">
        <v>2</v>
      </c>
      <c r="K264" s="154">
        <v>0</v>
      </c>
      <c r="L264" s="154">
        <v>0</v>
      </c>
      <c r="M264" s="154">
        <v>1</v>
      </c>
      <c r="N264" s="154">
        <v>0</v>
      </c>
      <c r="O264"/>
      <c r="P264"/>
      <c r="Q264"/>
      <c r="R264"/>
      <c r="S264"/>
    </row>
    <row r="265" spans="1:19" ht="27" x14ac:dyDescent="0.25">
      <c r="A265" s="149" t="s">
        <v>858</v>
      </c>
      <c r="B265" s="152" t="s">
        <v>859</v>
      </c>
      <c r="C265" s="149" t="s">
        <v>857</v>
      </c>
      <c r="D265" s="149" t="str">
        <f t="shared" ref="D265:D296" si="5">CONCATENATE(E265," / ",F265)</f>
        <v>ILAVE / CHUCARAYA</v>
      </c>
      <c r="E265" s="149" t="s">
        <v>175</v>
      </c>
      <c r="F265" s="149" t="s">
        <v>239</v>
      </c>
      <c r="G265" s="153">
        <v>10</v>
      </c>
      <c r="H265" s="154">
        <v>9</v>
      </c>
      <c r="I265" s="154">
        <v>8</v>
      </c>
      <c r="J265" s="154">
        <v>1</v>
      </c>
      <c r="K265" s="154">
        <v>0</v>
      </c>
      <c r="L265" s="154">
        <v>0</v>
      </c>
      <c r="M265" s="154">
        <v>1</v>
      </c>
      <c r="N265" s="154">
        <v>0</v>
      </c>
      <c r="O265"/>
      <c r="P265"/>
      <c r="Q265"/>
      <c r="R265"/>
      <c r="S265"/>
    </row>
    <row r="266" spans="1:19" ht="18" x14ac:dyDescent="0.25">
      <c r="A266" s="149" t="s">
        <v>860</v>
      </c>
      <c r="B266" s="152" t="s">
        <v>861</v>
      </c>
      <c r="C266" s="149" t="s">
        <v>857</v>
      </c>
      <c r="D266" s="149" t="str">
        <f t="shared" si="5"/>
        <v>ILAVE / CANGALLE</v>
      </c>
      <c r="E266" s="149" t="s">
        <v>175</v>
      </c>
      <c r="F266" s="149" t="s">
        <v>591</v>
      </c>
      <c r="G266" s="153">
        <v>9</v>
      </c>
      <c r="H266" s="154">
        <v>8</v>
      </c>
      <c r="I266" s="154">
        <v>7</v>
      </c>
      <c r="J266" s="154">
        <v>1</v>
      </c>
      <c r="K266" s="154">
        <v>0</v>
      </c>
      <c r="L266" s="154">
        <v>0</v>
      </c>
      <c r="M266" s="154">
        <v>1</v>
      </c>
      <c r="N266" s="154">
        <v>0</v>
      </c>
      <c r="O266"/>
      <c r="P266"/>
      <c r="Q266"/>
      <c r="R266"/>
      <c r="S266"/>
    </row>
    <row r="267" spans="1:19" ht="18" x14ac:dyDescent="0.25">
      <c r="A267" s="149" t="s">
        <v>862</v>
      </c>
      <c r="B267" s="152" t="s">
        <v>274</v>
      </c>
      <c r="C267" s="149" t="s">
        <v>857</v>
      </c>
      <c r="D267" s="149" t="str">
        <f t="shared" si="5"/>
        <v>CAPAZO / CAPASO</v>
      </c>
      <c r="E267" s="149" t="s">
        <v>273</v>
      </c>
      <c r="F267" s="149" t="s">
        <v>274</v>
      </c>
      <c r="G267" s="153">
        <v>9</v>
      </c>
      <c r="H267" s="154">
        <v>8</v>
      </c>
      <c r="I267" s="154">
        <v>6</v>
      </c>
      <c r="J267" s="154">
        <v>2</v>
      </c>
      <c r="K267" s="154">
        <v>0</v>
      </c>
      <c r="L267" s="154">
        <v>0</v>
      </c>
      <c r="M267" s="154">
        <v>1</v>
      </c>
      <c r="N267" s="154">
        <v>0</v>
      </c>
      <c r="O267"/>
      <c r="P267"/>
      <c r="Q267"/>
      <c r="R267"/>
      <c r="S267"/>
    </row>
    <row r="268" spans="1:19" ht="27" x14ac:dyDescent="0.25">
      <c r="A268" s="149" t="s">
        <v>863</v>
      </c>
      <c r="B268" s="152" t="s">
        <v>864</v>
      </c>
      <c r="C268" s="149" t="s">
        <v>857</v>
      </c>
      <c r="D268" s="149" t="str">
        <f t="shared" si="5"/>
        <v>ILAVE / PHARATA COPANI</v>
      </c>
      <c r="E268" s="149" t="s">
        <v>175</v>
      </c>
      <c r="F268" s="149" t="s">
        <v>289</v>
      </c>
      <c r="G268" s="153">
        <v>11</v>
      </c>
      <c r="H268" s="154">
        <v>8</v>
      </c>
      <c r="I268" s="154">
        <v>6</v>
      </c>
      <c r="J268" s="154">
        <v>2</v>
      </c>
      <c r="K268" s="154">
        <v>2</v>
      </c>
      <c r="L268" s="154">
        <v>0</v>
      </c>
      <c r="M268" s="154">
        <v>1</v>
      </c>
      <c r="N268" s="154">
        <v>0</v>
      </c>
      <c r="O268"/>
      <c r="P268"/>
      <c r="Q268"/>
      <c r="R268"/>
      <c r="S268"/>
    </row>
    <row r="269" spans="1:19" ht="18" x14ac:dyDescent="0.25">
      <c r="A269" s="149" t="s">
        <v>865</v>
      </c>
      <c r="B269" s="152" t="s">
        <v>866</v>
      </c>
      <c r="C269" s="149" t="s">
        <v>857</v>
      </c>
      <c r="D269" s="149" t="str">
        <f t="shared" si="5"/>
        <v>PILCUYO / 24 DE NOVIEMBRE</v>
      </c>
      <c r="E269" s="149" t="s">
        <v>182</v>
      </c>
      <c r="F269" s="149" t="s">
        <v>867</v>
      </c>
      <c r="G269" s="153">
        <v>23</v>
      </c>
      <c r="H269" s="154">
        <v>16</v>
      </c>
      <c r="I269" s="154">
        <v>12</v>
      </c>
      <c r="J269" s="154">
        <v>4</v>
      </c>
      <c r="K269" s="154">
        <v>1</v>
      </c>
      <c r="L269" s="154">
        <v>1</v>
      </c>
      <c r="M269" s="154">
        <v>5</v>
      </c>
      <c r="N269" s="154">
        <v>0</v>
      </c>
      <c r="O269"/>
      <c r="P269"/>
      <c r="Q269"/>
      <c r="R269"/>
      <c r="S269"/>
    </row>
    <row r="270" spans="1:19" ht="18" x14ac:dyDescent="0.25">
      <c r="A270" s="149" t="s">
        <v>868</v>
      </c>
      <c r="B270" s="152" t="s">
        <v>225</v>
      </c>
      <c r="C270" s="149" t="s">
        <v>857</v>
      </c>
      <c r="D270" s="149" t="str">
        <f t="shared" si="5"/>
        <v>ILAVE / CHIJICHAYA</v>
      </c>
      <c r="E270" s="149" t="s">
        <v>175</v>
      </c>
      <c r="F270" s="149" t="s">
        <v>225</v>
      </c>
      <c r="G270" s="153">
        <v>9</v>
      </c>
      <c r="H270" s="154">
        <v>8</v>
      </c>
      <c r="I270" s="154">
        <v>6</v>
      </c>
      <c r="J270" s="154">
        <v>2</v>
      </c>
      <c r="K270" s="154">
        <v>0</v>
      </c>
      <c r="L270" s="154">
        <v>0</v>
      </c>
      <c r="M270" s="154">
        <v>1</v>
      </c>
      <c r="N270" s="154">
        <v>0</v>
      </c>
      <c r="O270"/>
      <c r="P270"/>
      <c r="Q270"/>
      <c r="R270"/>
      <c r="S270"/>
    </row>
    <row r="271" spans="1:19" ht="27" x14ac:dyDescent="0.25">
      <c r="A271" s="149" t="s">
        <v>869</v>
      </c>
      <c r="B271" s="152" t="s">
        <v>870</v>
      </c>
      <c r="C271" s="149" t="s">
        <v>857</v>
      </c>
      <c r="D271" s="149" t="str">
        <f t="shared" si="5"/>
        <v>ILAVE / JACHOCCO HUARACCO</v>
      </c>
      <c r="E271" s="149" t="s">
        <v>175</v>
      </c>
      <c r="F271" s="149" t="s">
        <v>304</v>
      </c>
      <c r="G271" s="153">
        <v>26</v>
      </c>
      <c r="H271" s="154">
        <v>21</v>
      </c>
      <c r="I271" s="154">
        <v>14</v>
      </c>
      <c r="J271" s="154">
        <v>7</v>
      </c>
      <c r="K271" s="154">
        <v>0</v>
      </c>
      <c r="L271" s="154">
        <v>1</v>
      </c>
      <c r="M271" s="154">
        <v>2</v>
      </c>
      <c r="N271" s="154">
        <v>2</v>
      </c>
      <c r="O271"/>
      <c r="P271"/>
      <c r="Q271"/>
      <c r="R271"/>
      <c r="S271"/>
    </row>
    <row r="272" spans="1:19" ht="27" x14ac:dyDescent="0.25">
      <c r="A272" s="149" t="s">
        <v>871</v>
      </c>
      <c r="B272" s="152" t="s">
        <v>872</v>
      </c>
      <c r="C272" s="149" t="s">
        <v>857</v>
      </c>
      <c r="D272" s="149" t="str">
        <f t="shared" si="5"/>
        <v>ILAVE / YACANGO CENTRAL</v>
      </c>
      <c r="E272" s="149" t="s">
        <v>175</v>
      </c>
      <c r="F272" s="149" t="s">
        <v>588</v>
      </c>
      <c r="G272" s="153">
        <v>10</v>
      </c>
      <c r="H272" s="154">
        <v>8</v>
      </c>
      <c r="I272" s="154">
        <v>7</v>
      </c>
      <c r="J272" s="154">
        <v>1</v>
      </c>
      <c r="K272" s="154">
        <v>0</v>
      </c>
      <c r="L272" s="154">
        <v>1</v>
      </c>
      <c r="M272" s="154">
        <v>1</v>
      </c>
      <c r="N272" s="154">
        <v>0</v>
      </c>
      <c r="O272"/>
      <c r="P272"/>
      <c r="Q272"/>
      <c r="R272"/>
      <c r="S272"/>
    </row>
    <row r="273" spans="1:19" ht="18" x14ac:dyDescent="0.25">
      <c r="A273" s="149" t="s">
        <v>873</v>
      </c>
      <c r="B273" s="152" t="s">
        <v>874</v>
      </c>
      <c r="C273" s="149" t="s">
        <v>857</v>
      </c>
      <c r="D273" s="149" t="str">
        <f t="shared" si="5"/>
        <v>ILAVE / CAMECACHI</v>
      </c>
      <c r="E273" s="149" t="s">
        <v>175</v>
      </c>
      <c r="F273" s="149" t="s">
        <v>230</v>
      </c>
      <c r="G273" s="153">
        <v>35</v>
      </c>
      <c r="H273" s="154">
        <v>26</v>
      </c>
      <c r="I273" s="154">
        <v>21</v>
      </c>
      <c r="J273" s="154">
        <v>5</v>
      </c>
      <c r="K273" s="154">
        <v>1</v>
      </c>
      <c r="L273" s="154">
        <v>2</v>
      </c>
      <c r="M273" s="154">
        <v>3</v>
      </c>
      <c r="N273" s="154">
        <v>3</v>
      </c>
      <c r="O273"/>
      <c r="P273"/>
      <c r="Q273"/>
      <c r="R273"/>
      <c r="S273"/>
    </row>
    <row r="274" spans="1:19" ht="18" x14ac:dyDescent="0.25">
      <c r="A274" s="149" t="s">
        <v>875</v>
      </c>
      <c r="B274" s="152" t="s">
        <v>876</v>
      </c>
      <c r="C274" s="149" t="s">
        <v>857</v>
      </c>
      <c r="D274" s="149" t="str">
        <f t="shared" si="5"/>
        <v>ILAVE / CHIJUYO</v>
      </c>
      <c r="E274" s="149" t="s">
        <v>175</v>
      </c>
      <c r="F274" s="149" t="s">
        <v>877</v>
      </c>
      <c r="G274" s="153">
        <v>10</v>
      </c>
      <c r="H274" s="154">
        <v>8</v>
      </c>
      <c r="I274" s="154">
        <v>6</v>
      </c>
      <c r="J274" s="154">
        <v>2</v>
      </c>
      <c r="K274" s="154">
        <v>0</v>
      </c>
      <c r="L274" s="154">
        <v>1</v>
      </c>
      <c r="M274" s="154">
        <v>1</v>
      </c>
      <c r="N274" s="154">
        <v>0</v>
      </c>
      <c r="O274"/>
      <c r="P274"/>
      <c r="Q274"/>
      <c r="R274"/>
      <c r="S274"/>
    </row>
    <row r="275" spans="1:19" ht="18" x14ac:dyDescent="0.25">
      <c r="A275" s="149" t="s">
        <v>878</v>
      </c>
      <c r="B275" s="152" t="s">
        <v>157</v>
      </c>
      <c r="C275" s="149" t="s">
        <v>857</v>
      </c>
      <c r="D275" s="149" t="str">
        <f t="shared" si="5"/>
        <v>ILAVE / SAN MIGUEL</v>
      </c>
      <c r="E275" s="149" t="s">
        <v>175</v>
      </c>
      <c r="F275" s="149" t="s">
        <v>190</v>
      </c>
      <c r="G275" s="153">
        <v>114</v>
      </c>
      <c r="H275" s="154">
        <v>88</v>
      </c>
      <c r="I275" s="154">
        <v>78</v>
      </c>
      <c r="J275" s="154">
        <v>10</v>
      </c>
      <c r="K275" s="154">
        <v>4</v>
      </c>
      <c r="L275" s="154">
        <v>8</v>
      </c>
      <c r="M275" s="154">
        <v>14</v>
      </c>
      <c r="N275" s="154">
        <v>0</v>
      </c>
      <c r="O275"/>
      <c r="P275"/>
      <c r="Q275"/>
      <c r="R275"/>
      <c r="S275"/>
    </row>
    <row r="276" spans="1:19" ht="18" x14ac:dyDescent="0.25">
      <c r="A276" s="149" t="s">
        <v>879</v>
      </c>
      <c r="B276" s="152" t="s">
        <v>880</v>
      </c>
      <c r="C276" s="149" t="s">
        <v>857</v>
      </c>
      <c r="D276" s="149" t="str">
        <f t="shared" si="5"/>
        <v>SANTA ROSA / MAZO CRUZ</v>
      </c>
      <c r="E276" s="149" t="s">
        <v>186</v>
      </c>
      <c r="F276" s="149" t="s">
        <v>881</v>
      </c>
      <c r="G276" s="153">
        <v>31</v>
      </c>
      <c r="H276" s="154">
        <v>23</v>
      </c>
      <c r="I276" s="154">
        <v>9</v>
      </c>
      <c r="J276" s="154">
        <v>14</v>
      </c>
      <c r="K276" s="154">
        <v>1</v>
      </c>
      <c r="L276" s="154">
        <v>1</v>
      </c>
      <c r="M276" s="154">
        <v>3</v>
      </c>
      <c r="N276" s="154">
        <v>3</v>
      </c>
      <c r="O276"/>
      <c r="P276"/>
      <c r="Q276"/>
      <c r="R276"/>
      <c r="S276"/>
    </row>
    <row r="277" spans="1:19" ht="18" x14ac:dyDescent="0.25">
      <c r="A277" s="149" t="s">
        <v>882</v>
      </c>
      <c r="B277" s="152" t="s">
        <v>883</v>
      </c>
      <c r="C277" s="149" t="s">
        <v>857</v>
      </c>
      <c r="D277" s="149" t="str">
        <f t="shared" si="5"/>
        <v>PILCUYO / CHIPANA</v>
      </c>
      <c r="E277" s="149" t="s">
        <v>182</v>
      </c>
      <c r="F277" s="149" t="s">
        <v>211</v>
      </c>
      <c r="G277" s="153">
        <v>16</v>
      </c>
      <c r="H277" s="154">
        <v>11</v>
      </c>
      <c r="I277" s="154">
        <v>9</v>
      </c>
      <c r="J277" s="154">
        <v>2</v>
      </c>
      <c r="K277" s="154">
        <v>0</v>
      </c>
      <c r="L277" s="154">
        <v>1</v>
      </c>
      <c r="M277" s="154">
        <v>4</v>
      </c>
      <c r="N277" s="154">
        <v>0</v>
      </c>
      <c r="O277"/>
      <c r="P277"/>
      <c r="Q277"/>
      <c r="R277"/>
      <c r="S277"/>
    </row>
    <row r="278" spans="1:19" ht="18" x14ac:dyDescent="0.25">
      <c r="A278" s="149" t="s">
        <v>884</v>
      </c>
      <c r="B278" s="152" t="s">
        <v>885</v>
      </c>
      <c r="C278" s="149" t="s">
        <v>857</v>
      </c>
      <c r="D278" s="149" t="str">
        <f t="shared" si="5"/>
        <v>ILAVE / ROSACANI</v>
      </c>
      <c r="E278" s="149" t="s">
        <v>175</v>
      </c>
      <c r="F278" s="149" t="s">
        <v>315</v>
      </c>
      <c r="G278" s="153">
        <v>10</v>
      </c>
      <c r="H278" s="154">
        <v>8</v>
      </c>
      <c r="I278" s="154">
        <v>7</v>
      </c>
      <c r="J278" s="154">
        <v>1</v>
      </c>
      <c r="K278" s="154">
        <v>0</v>
      </c>
      <c r="L278" s="154">
        <v>1</v>
      </c>
      <c r="M278" s="154">
        <v>1</v>
      </c>
      <c r="N278" s="154">
        <v>0</v>
      </c>
      <c r="O278"/>
      <c r="P278"/>
      <c r="Q278"/>
      <c r="R278"/>
      <c r="S278"/>
    </row>
    <row r="279" spans="1:19" ht="27" x14ac:dyDescent="0.25">
      <c r="A279" s="149" t="s">
        <v>886</v>
      </c>
      <c r="B279" s="152" t="s">
        <v>887</v>
      </c>
      <c r="C279" s="149" t="s">
        <v>857</v>
      </c>
      <c r="D279" s="149" t="str">
        <f t="shared" si="5"/>
        <v>PILCUYO / MAQUERCOTA</v>
      </c>
      <c r="E279" s="149" t="s">
        <v>182</v>
      </c>
      <c r="F279" s="149" t="s">
        <v>233</v>
      </c>
      <c r="G279" s="153">
        <v>9</v>
      </c>
      <c r="H279" s="154">
        <v>8</v>
      </c>
      <c r="I279" s="154">
        <v>5</v>
      </c>
      <c r="J279" s="154">
        <v>3</v>
      </c>
      <c r="K279" s="154">
        <v>0</v>
      </c>
      <c r="L279" s="154">
        <v>0</v>
      </c>
      <c r="M279" s="154">
        <v>1</v>
      </c>
      <c r="N279" s="154">
        <v>0</v>
      </c>
      <c r="O279"/>
      <c r="P279"/>
      <c r="Q279"/>
      <c r="R279"/>
      <c r="S279"/>
    </row>
    <row r="280" spans="1:19" ht="18" x14ac:dyDescent="0.25">
      <c r="A280" s="149" t="s">
        <v>888</v>
      </c>
      <c r="B280" s="152" t="s">
        <v>889</v>
      </c>
      <c r="C280" s="149" t="s">
        <v>857</v>
      </c>
      <c r="D280" s="149" t="str">
        <f t="shared" si="5"/>
        <v>ILAVE / CALLATA</v>
      </c>
      <c r="E280" s="149" t="s">
        <v>175</v>
      </c>
      <c r="F280" s="149" t="s">
        <v>267</v>
      </c>
      <c r="G280" s="153">
        <v>18</v>
      </c>
      <c r="H280" s="154">
        <v>14</v>
      </c>
      <c r="I280" s="154">
        <v>9</v>
      </c>
      <c r="J280" s="154">
        <v>5</v>
      </c>
      <c r="K280" s="154">
        <v>0</v>
      </c>
      <c r="L280" s="154">
        <v>1</v>
      </c>
      <c r="M280" s="154">
        <v>1</v>
      </c>
      <c r="N280" s="154">
        <v>2</v>
      </c>
      <c r="O280"/>
      <c r="P280"/>
      <c r="Q280"/>
      <c r="R280"/>
      <c r="S280"/>
    </row>
    <row r="281" spans="1:19" ht="27" x14ac:dyDescent="0.25">
      <c r="A281" s="149" t="s">
        <v>890</v>
      </c>
      <c r="B281" s="152" t="s">
        <v>891</v>
      </c>
      <c r="C281" s="149" t="s">
        <v>857</v>
      </c>
      <c r="D281" s="149" t="str">
        <f t="shared" si="5"/>
        <v>PILCUYO / CACHI PUCARA</v>
      </c>
      <c r="E281" s="149" t="s">
        <v>182</v>
      </c>
      <c r="F281" s="149" t="s">
        <v>892</v>
      </c>
      <c r="G281" s="153">
        <v>9</v>
      </c>
      <c r="H281" s="154">
        <v>8</v>
      </c>
      <c r="I281" s="154">
        <v>6</v>
      </c>
      <c r="J281" s="154">
        <v>2</v>
      </c>
      <c r="K281" s="154">
        <v>0</v>
      </c>
      <c r="L281" s="154">
        <v>0</v>
      </c>
      <c r="M281" s="154">
        <v>1</v>
      </c>
      <c r="N281" s="154">
        <v>0</v>
      </c>
      <c r="O281"/>
      <c r="P281"/>
      <c r="Q281"/>
      <c r="R281"/>
      <c r="S281"/>
    </row>
    <row r="282" spans="1:19" ht="18" x14ac:dyDescent="0.25">
      <c r="A282" s="149" t="s">
        <v>893</v>
      </c>
      <c r="B282" s="152" t="s">
        <v>894</v>
      </c>
      <c r="C282" s="149" t="s">
        <v>857</v>
      </c>
      <c r="D282" s="149" t="str">
        <f t="shared" si="5"/>
        <v>PILCUYO / INCAPIURA</v>
      </c>
      <c r="E282" s="149" t="s">
        <v>182</v>
      </c>
      <c r="F282" s="149" t="s">
        <v>895</v>
      </c>
      <c r="G282" s="153">
        <v>30</v>
      </c>
      <c r="H282" s="154">
        <v>24</v>
      </c>
      <c r="I282" s="154">
        <v>12</v>
      </c>
      <c r="J282" s="154">
        <v>12</v>
      </c>
      <c r="K282" s="154">
        <v>0</v>
      </c>
      <c r="L282" s="154">
        <v>1</v>
      </c>
      <c r="M282" s="154">
        <v>3</v>
      </c>
      <c r="N282" s="154">
        <v>2</v>
      </c>
      <c r="O282"/>
      <c r="P282"/>
      <c r="Q282"/>
      <c r="R282"/>
      <c r="S282"/>
    </row>
    <row r="283" spans="1:19" ht="18" x14ac:dyDescent="0.25">
      <c r="A283" s="149" t="s">
        <v>896</v>
      </c>
      <c r="B283" s="152" t="s">
        <v>897</v>
      </c>
      <c r="C283" s="149" t="s">
        <v>857</v>
      </c>
      <c r="D283" s="149" t="str">
        <f t="shared" si="5"/>
        <v>PILCUYO / HUAYLLATA</v>
      </c>
      <c r="E283" s="149" t="s">
        <v>182</v>
      </c>
      <c r="F283" s="149" t="s">
        <v>416</v>
      </c>
      <c r="G283" s="153">
        <v>12</v>
      </c>
      <c r="H283" s="154">
        <v>10</v>
      </c>
      <c r="I283" s="154">
        <v>8</v>
      </c>
      <c r="J283" s="154">
        <v>2</v>
      </c>
      <c r="K283" s="154">
        <v>1</v>
      </c>
      <c r="L283" s="154">
        <v>0</v>
      </c>
      <c r="M283" s="154">
        <v>1</v>
      </c>
      <c r="N283" s="154">
        <v>0</v>
      </c>
      <c r="O283"/>
      <c r="P283"/>
      <c r="Q283"/>
      <c r="R283"/>
      <c r="S283"/>
    </row>
    <row r="284" spans="1:19" ht="27" x14ac:dyDescent="0.25">
      <c r="A284" s="149" t="s">
        <v>898</v>
      </c>
      <c r="B284" s="152" t="s">
        <v>899</v>
      </c>
      <c r="C284" s="149" t="s">
        <v>857</v>
      </c>
      <c r="D284" s="149" t="str">
        <f t="shared" si="5"/>
        <v>ILAVE / SANTA BARBARA</v>
      </c>
      <c r="E284" s="149" t="s">
        <v>175</v>
      </c>
      <c r="F284" s="149" t="s">
        <v>257</v>
      </c>
      <c r="G284" s="153">
        <v>135</v>
      </c>
      <c r="H284" s="154">
        <v>102</v>
      </c>
      <c r="I284" s="154">
        <v>89</v>
      </c>
      <c r="J284" s="154">
        <v>13</v>
      </c>
      <c r="K284" s="154">
        <v>11</v>
      </c>
      <c r="L284" s="154">
        <v>8</v>
      </c>
      <c r="M284" s="154">
        <v>14</v>
      </c>
      <c r="N284" s="154">
        <v>0</v>
      </c>
      <c r="O284"/>
      <c r="P284"/>
      <c r="Q284"/>
      <c r="R284"/>
      <c r="S284"/>
    </row>
    <row r="285" spans="1:19" ht="27" x14ac:dyDescent="0.25">
      <c r="A285" s="149" t="s">
        <v>900</v>
      </c>
      <c r="B285" s="152" t="s">
        <v>901</v>
      </c>
      <c r="C285" s="149" t="s">
        <v>857</v>
      </c>
      <c r="D285" s="149" t="str">
        <f t="shared" si="5"/>
        <v>ILAVE / SANTA ROSA DE HUAYLLATA</v>
      </c>
      <c r="E285" s="149" t="s">
        <v>175</v>
      </c>
      <c r="F285" s="149" t="s">
        <v>383</v>
      </c>
      <c r="G285" s="153">
        <v>9</v>
      </c>
      <c r="H285" s="154">
        <v>8</v>
      </c>
      <c r="I285" s="154">
        <v>7</v>
      </c>
      <c r="J285" s="154">
        <v>1</v>
      </c>
      <c r="K285" s="154">
        <v>0</v>
      </c>
      <c r="L285" s="154">
        <v>0</v>
      </c>
      <c r="M285" s="154">
        <v>1</v>
      </c>
      <c r="N285" s="154">
        <v>0</v>
      </c>
      <c r="O285"/>
      <c r="P285"/>
      <c r="Q285"/>
      <c r="R285"/>
      <c r="S285"/>
    </row>
    <row r="286" spans="1:19" ht="27" x14ac:dyDescent="0.25">
      <c r="A286" s="149" t="s">
        <v>902</v>
      </c>
      <c r="B286" s="152" t="s">
        <v>903</v>
      </c>
      <c r="C286" s="149" t="s">
        <v>857</v>
      </c>
      <c r="D286" s="149" t="str">
        <f t="shared" si="5"/>
        <v>ILAVE / JOSE CARLOS MARIATEGUI</v>
      </c>
      <c r="E286" s="149" t="s">
        <v>175</v>
      </c>
      <c r="F286" s="149" t="s">
        <v>157</v>
      </c>
      <c r="G286" s="153">
        <v>11</v>
      </c>
      <c r="H286" s="154">
        <v>10</v>
      </c>
      <c r="I286" s="154">
        <v>5</v>
      </c>
      <c r="J286" s="154">
        <v>5</v>
      </c>
      <c r="K286" s="154">
        <v>0</v>
      </c>
      <c r="L286" s="154">
        <v>1</v>
      </c>
      <c r="M286" s="154">
        <v>0</v>
      </c>
      <c r="N286" s="154">
        <v>0</v>
      </c>
    </row>
    <row r="287" spans="1:19" ht="27" x14ac:dyDescent="0.25">
      <c r="A287" s="149" t="s">
        <v>904</v>
      </c>
      <c r="B287" s="152" t="s">
        <v>905</v>
      </c>
      <c r="C287" s="149" t="s">
        <v>857</v>
      </c>
      <c r="D287" s="149" t="str">
        <f t="shared" si="5"/>
        <v>ILAVE / BELLAVISTA</v>
      </c>
      <c r="E287" s="149" t="s">
        <v>175</v>
      </c>
      <c r="F287" s="149" t="s">
        <v>180</v>
      </c>
      <c r="G287" s="153">
        <v>72</v>
      </c>
      <c r="H287" s="154">
        <v>55</v>
      </c>
      <c r="I287" s="154">
        <v>41</v>
      </c>
      <c r="J287" s="154">
        <v>14</v>
      </c>
      <c r="K287" s="154">
        <v>3</v>
      </c>
      <c r="L287" s="154">
        <v>4</v>
      </c>
      <c r="M287" s="154">
        <v>10</v>
      </c>
      <c r="N287" s="154">
        <v>0</v>
      </c>
    </row>
    <row r="288" spans="1:19" ht="18" x14ac:dyDescent="0.25">
      <c r="A288" s="149" t="s">
        <v>906</v>
      </c>
      <c r="B288" s="152" t="s">
        <v>422</v>
      </c>
      <c r="C288" s="149" t="s">
        <v>857</v>
      </c>
      <c r="D288" s="149" t="str">
        <f t="shared" si="5"/>
        <v>SANTA ROSA / AJIPINCUCHO</v>
      </c>
      <c r="E288" s="149" t="s">
        <v>186</v>
      </c>
      <c r="F288" s="149" t="s">
        <v>907</v>
      </c>
      <c r="G288" s="153">
        <v>9</v>
      </c>
      <c r="H288" s="154">
        <v>8</v>
      </c>
      <c r="I288" s="154">
        <v>6</v>
      </c>
      <c r="J288" s="154">
        <v>2</v>
      </c>
      <c r="K288" s="154">
        <v>0</v>
      </c>
      <c r="L288" s="154">
        <v>0</v>
      </c>
      <c r="M288" s="154">
        <v>1</v>
      </c>
      <c r="N288" s="154">
        <v>0</v>
      </c>
    </row>
    <row r="289" spans="1:14" ht="18" x14ac:dyDescent="0.25">
      <c r="A289" s="149" t="s">
        <v>908</v>
      </c>
      <c r="B289" s="152" t="s">
        <v>909</v>
      </c>
      <c r="C289" s="149" t="s">
        <v>857</v>
      </c>
      <c r="D289" s="149" t="str">
        <f t="shared" si="5"/>
        <v>ILAVE / CHECCA</v>
      </c>
      <c r="E289" s="149" t="s">
        <v>175</v>
      </c>
      <c r="F289" s="149" t="s">
        <v>251</v>
      </c>
      <c r="G289" s="153">
        <v>23</v>
      </c>
      <c r="H289" s="154">
        <v>18</v>
      </c>
      <c r="I289" s="154">
        <v>15</v>
      </c>
      <c r="J289" s="154">
        <v>3</v>
      </c>
      <c r="K289" s="154">
        <v>0</v>
      </c>
      <c r="L289" s="154">
        <v>1</v>
      </c>
      <c r="M289" s="154">
        <v>2</v>
      </c>
      <c r="N289" s="154">
        <v>2</v>
      </c>
    </row>
    <row r="290" spans="1:14" ht="18" x14ac:dyDescent="0.25">
      <c r="A290" s="149" t="s">
        <v>910</v>
      </c>
      <c r="B290" s="152" t="s">
        <v>451</v>
      </c>
      <c r="C290" s="149" t="s">
        <v>857</v>
      </c>
      <c r="D290" s="149" t="str">
        <f t="shared" si="5"/>
        <v>CAPAZO / ANCOMARCA</v>
      </c>
      <c r="E290" s="149" t="s">
        <v>273</v>
      </c>
      <c r="F290" s="149" t="s">
        <v>766</v>
      </c>
      <c r="G290" s="153">
        <v>9</v>
      </c>
      <c r="H290" s="154">
        <v>8</v>
      </c>
      <c r="I290" s="154">
        <v>3</v>
      </c>
      <c r="J290" s="154">
        <v>5</v>
      </c>
      <c r="K290" s="154">
        <v>0</v>
      </c>
      <c r="L290" s="154">
        <v>0</v>
      </c>
      <c r="M290" s="154">
        <v>1</v>
      </c>
      <c r="N290" s="154">
        <v>0</v>
      </c>
    </row>
    <row r="291" spans="1:14" ht="18" x14ac:dyDescent="0.25">
      <c r="A291" s="149" t="s">
        <v>911</v>
      </c>
      <c r="B291" s="152" t="s">
        <v>186</v>
      </c>
      <c r="C291" s="149" t="s">
        <v>857</v>
      </c>
      <c r="D291" s="149" t="str">
        <f t="shared" si="5"/>
        <v>SANTA ROSA / SANTA ROSA</v>
      </c>
      <c r="E291" s="149" t="s">
        <v>186</v>
      </c>
      <c r="F291" s="149" t="s">
        <v>186</v>
      </c>
      <c r="G291" s="153">
        <v>8</v>
      </c>
      <c r="H291" s="154">
        <v>8</v>
      </c>
      <c r="I291" s="154">
        <v>3</v>
      </c>
      <c r="J291" s="154">
        <v>5</v>
      </c>
      <c r="K291" s="154">
        <v>0</v>
      </c>
      <c r="L291" s="154">
        <v>0</v>
      </c>
      <c r="M291" s="154">
        <v>0</v>
      </c>
      <c r="N291" s="154">
        <v>0</v>
      </c>
    </row>
    <row r="292" spans="1:14" ht="18" x14ac:dyDescent="0.25">
      <c r="A292" s="149" t="s">
        <v>912</v>
      </c>
      <c r="B292" s="152" t="s">
        <v>318</v>
      </c>
      <c r="C292" s="149" t="s">
        <v>857</v>
      </c>
      <c r="D292" s="149" t="str">
        <f t="shared" si="5"/>
        <v>ILAVE / SIRAYA</v>
      </c>
      <c r="E292" s="149" t="s">
        <v>175</v>
      </c>
      <c r="F292" s="149" t="s">
        <v>318</v>
      </c>
      <c r="G292" s="153">
        <v>10</v>
      </c>
      <c r="H292" s="154">
        <v>8</v>
      </c>
      <c r="I292" s="154">
        <v>7</v>
      </c>
      <c r="J292" s="154">
        <v>1</v>
      </c>
      <c r="K292" s="154">
        <v>0</v>
      </c>
      <c r="L292" s="154">
        <v>1</v>
      </c>
      <c r="M292" s="154">
        <v>1</v>
      </c>
      <c r="N292" s="154">
        <v>0</v>
      </c>
    </row>
    <row r="293" spans="1:14" ht="18" x14ac:dyDescent="0.25">
      <c r="A293" s="149" t="s">
        <v>913</v>
      </c>
      <c r="B293" s="152" t="s">
        <v>914</v>
      </c>
      <c r="C293" s="149" t="s">
        <v>857</v>
      </c>
      <c r="D293" s="149" t="str">
        <f t="shared" si="5"/>
        <v>ILAVE / TIUTIRI</v>
      </c>
      <c r="E293" s="149" t="s">
        <v>175</v>
      </c>
      <c r="F293" s="149" t="s">
        <v>915</v>
      </c>
      <c r="G293" s="153">
        <v>10</v>
      </c>
      <c r="H293" s="154">
        <v>9</v>
      </c>
      <c r="I293" s="154">
        <v>6</v>
      </c>
      <c r="J293" s="154">
        <v>3</v>
      </c>
      <c r="K293" s="154">
        <v>0</v>
      </c>
      <c r="L293" s="154">
        <v>0</v>
      </c>
      <c r="M293" s="154">
        <v>1</v>
      </c>
      <c r="N293" s="154">
        <v>0</v>
      </c>
    </row>
    <row r="294" spans="1:14" ht="18" x14ac:dyDescent="0.25">
      <c r="A294" s="149" t="s">
        <v>916</v>
      </c>
      <c r="B294" s="152" t="s">
        <v>917</v>
      </c>
      <c r="C294" s="149" t="s">
        <v>857</v>
      </c>
      <c r="D294" s="149" t="str">
        <f t="shared" si="5"/>
        <v>CONDURIRI / CONDURIRI</v>
      </c>
      <c r="E294" s="149" t="s">
        <v>196</v>
      </c>
      <c r="F294" s="149" t="s">
        <v>196</v>
      </c>
      <c r="G294" s="153">
        <v>22</v>
      </c>
      <c r="H294" s="154">
        <v>19</v>
      </c>
      <c r="I294" s="154">
        <v>6</v>
      </c>
      <c r="J294" s="154">
        <v>13</v>
      </c>
      <c r="K294" s="154">
        <v>0</v>
      </c>
      <c r="L294" s="154">
        <v>0</v>
      </c>
      <c r="M294" s="154">
        <v>1</v>
      </c>
      <c r="N294" s="154">
        <v>2</v>
      </c>
    </row>
    <row r="295" spans="1:14" ht="27" x14ac:dyDescent="0.25">
      <c r="A295" s="149" t="s">
        <v>918</v>
      </c>
      <c r="B295" s="152" t="s">
        <v>919</v>
      </c>
      <c r="C295" s="149" t="s">
        <v>857</v>
      </c>
      <c r="D295" s="149" t="str">
        <f t="shared" si="5"/>
        <v>CAPAZO / TUPALA HACIENDA</v>
      </c>
      <c r="E295" s="149" t="s">
        <v>273</v>
      </c>
      <c r="F295" s="149" t="s">
        <v>518</v>
      </c>
      <c r="G295" s="153">
        <v>9</v>
      </c>
      <c r="H295" s="154">
        <v>8</v>
      </c>
      <c r="I295" s="154">
        <v>5</v>
      </c>
      <c r="J295" s="154">
        <v>3</v>
      </c>
      <c r="K295" s="154">
        <v>0</v>
      </c>
      <c r="L295" s="154">
        <v>0</v>
      </c>
      <c r="M295" s="154">
        <v>1</v>
      </c>
      <c r="N295" s="154">
        <v>0</v>
      </c>
    </row>
    <row r="296" spans="1:14" ht="18" x14ac:dyDescent="0.25">
      <c r="A296" s="149" t="s">
        <v>920</v>
      </c>
      <c r="B296" s="152" t="s">
        <v>242</v>
      </c>
      <c r="C296" s="149" t="s">
        <v>857</v>
      </c>
      <c r="D296" s="149" t="str">
        <f t="shared" si="5"/>
        <v>ILAVE / ULLACACHI</v>
      </c>
      <c r="E296" s="149" t="s">
        <v>175</v>
      </c>
      <c r="F296" s="149" t="s">
        <v>242</v>
      </c>
      <c r="G296" s="153">
        <v>9</v>
      </c>
      <c r="H296" s="154">
        <v>8</v>
      </c>
      <c r="I296" s="154">
        <v>7</v>
      </c>
      <c r="J296" s="154">
        <v>1</v>
      </c>
      <c r="K296" s="154">
        <v>0</v>
      </c>
      <c r="L296" s="154">
        <v>0</v>
      </c>
      <c r="M296" s="154">
        <v>1</v>
      </c>
      <c r="N296" s="154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1">
    <cfRule type="duplicateValues" dxfId="1" priority="1"/>
  </conditionalFormatting>
  <conditionalFormatting sqref="B286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7"/>
    <col min="2" max="2" width="3.28515625" style="17" bestFit="1" customWidth="1"/>
    <col min="3" max="20" width="4" style="17" customWidth="1"/>
    <col min="21" max="21" width="4.140625" style="17" bestFit="1" customWidth="1"/>
    <col min="22" max="32" width="4" style="17" customWidth="1"/>
    <col min="33" max="16384" width="11.42578125" style="17"/>
  </cols>
  <sheetData>
    <row r="1" spans="1:32" x14ac:dyDescent="0.25">
      <c r="A1" t="s">
        <v>57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>
        <v>1</v>
      </c>
      <c r="B2" t="str">
        <f>TEXT(WEEKDAY(DATE(AñoNatural,$A2,B$1),1),"[$-c0a]ddd")</f>
        <v>lu.</v>
      </c>
      <c r="C2" t="str">
        <f t="shared" ref="C2:AF2" si="0">TEXT(WEEKDAY(DATE(AñoNatural,$A2,C$1),1),"[$-c0a]ddd")</f>
        <v>ma.</v>
      </c>
      <c r="D2" t="str">
        <f t="shared" si="0"/>
        <v>mi.</v>
      </c>
      <c r="E2" t="str">
        <f t="shared" si="0"/>
        <v>ju.</v>
      </c>
      <c r="F2" t="str">
        <f t="shared" si="0"/>
        <v>vi.</v>
      </c>
      <c r="G2" t="str">
        <f t="shared" si="0"/>
        <v>sá.</v>
      </c>
      <c r="H2" t="str">
        <f t="shared" si="0"/>
        <v>do.</v>
      </c>
      <c r="I2" t="str">
        <f t="shared" si="0"/>
        <v>lu.</v>
      </c>
      <c r="J2" t="str">
        <f t="shared" si="0"/>
        <v>ma.</v>
      </c>
      <c r="K2" t="str">
        <f t="shared" si="0"/>
        <v>mi.</v>
      </c>
      <c r="L2" t="str">
        <f t="shared" si="0"/>
        <v>ju.</v>
      </c>
      <c r="M2" t="str">
        <f t="shared" si="0"/>
        <v>vi.</v>
      </c>
      <c r="N2" t="str">
        <f t="shared" si="0"/>
        <v>sá.</v>
      </c>
      <c r="O2" t="str">
        <f t="shared" si="0"/>
        <v>do.</v>
      </c>
      <c r="P2" t="str">
        <f t="shared" si="0"/>
        <v>lu.</v>
      </c>
      <c r="Q2" t="str">
        <f t="shared" si="0"/>
        <v>ma.</v>
      </c>
      <c r="R2" t="str">
        <f t="shared" si="0"/>
        <v>mi.</v>
      </c>
      <c r="S2" t="str">
        <f t="shared" si="0"/>
        <v>ju.</v>
      </c>
      <c r="T2" t="str">
        <f t="shared" si="0"/>
        <v>vi.</v>
      </c>
      <c r="U2" t="str">
        <f t="shared" si="0"/>
        <v>sá.</v>
      </c>
      <c r="V2" t="str">
        <f t="shared" si="0"/>
        <v>do.</v>
      </c>
      <c r="W2" t="str">
        <f t="shared" si="0"/>
        <v>lu.</v>
      </c>
      <c r="X2" t="str">
        <f t="shared" si="0"/>
        <v>ma.</v>
      </c>
      <c r="Y2" t="str">
        <f t="shared" si="0"/>
        <v>mi.</v>
      </c>
      <c r="Z2" t="str">
        <f t="shared" si="0"/>
        <v>ju.</v>
      </c>
      <c r="AA2" t="str">
        <f t="shared" si="0"/>
        <v>vi.</v>
      </c>
      <c r="AB2" t="str">
        <f t="shared" si="0"/>
        <v>sá.</v>
      </c>
      <c r="AC2" t="str">
        <f t="shared" si="0"/>
        <v>do.</v>
      </c>
      <c r="AD2" t="str">
        <f t="shared" si="0"/>
        <v>lu.</v>
      </c>
      <c r="AE2" t="str">
        <f t="shared" si="0"/>
        <v>ma.</v>
      </c>
      <c r="AF2" t="str">
        <f t="shared" si="0"/>
        <v>mi.</v>
      </c>
    </row>
    <row r="3" spans="1:32" x14ac:dyDescent="0.25">
      <c r="A3">
        <v>2</v>
      </c>
      <c r="B3" t="str">
        <f t="shared" ref="B3:K13" si="1">TEXT(WEEKDAY(DATE(AñoNatural,$A3,B$1),1),"[$-c0a]ddd")</f>
        <v>ju.</v>
      </c>
      <c r="C3" t="str">
        <f t="shared" si="1"/>
        <v>vi.</v>
      </c>
      <c r="D3" t="str">
        <f t="shared" si="1"/>
        <v>sá.</v>
      </c>
      <c r="E3" t="str">
        <f t="shared" si="1"/>
        <v>do.</v>
      </c>
      <c r="F3" t="str">
        <f t="shared" si="1"/>
        <v>lu.</v>
      </c>
      <c r="G3" t="str">
        <f t="shared" si="1"/>
        <v>ma.</v>
      </c>
      <c r="H3" t="str">
        <f t="shared" si="1"/>
        <v>mi.</v>
      </c>
      <c r="I3" t="str">
        <f t="shared" si="1"/>
        <v>ju.</v>
      </c>
      <c r="J3" t="str">
        <f t="shared" si="1"/>
        <v>vi.</v>
      </c>
      <c r="K3" t="str">
        <f t="shared" si="1"/>
        <v>sá.</v>
      </c>
      <c r="L3" t="str">
        <f t="shared" ref="L3:U13" si="2">TEXT(WEEKDAY(DATE(AñoNatural,$A3,L$1),1),"[$-c0a]ddd")</f>
        <v>do.</v>
      </c>
      <c r="M3" t="str">
        <f t="shared" si="2"/>
        <v>lu.</v>
      </c>
      <c r="N3" t="str">
        <f t="shared" si="2"/>
        <v>ma.</v>
      </c>
      <c r="O3" t="str">
        <f t="shared" si="2"/>
        <v>mi.</v>
      </c>
      <c r="P3" t="str">
        <f t="shared" si="2"/>
        <v>ju.</v>
      </c>
      <c r="Q3" t="str">
        <f t="shared" si="2"/>
        <v>vi.</v>
      </c>
      <c r="R3" t="str">
        <f t="shared" si="2"/>
        <v>sá.</v>
      </c>
      <c r="S3" t="str">
        <f t="shared" si="2"/>
        <v>do.</v>
      </c>
      <c r="T3" t="str">
        <f t="shared" si="2"/>
        <v>lu.</v>
      </c>
      <c r="U3" t="str">
        <f t="shared" si="2"/>
        <v>ma.</v>
      </c>
      <c r="V3" t="str">
        <f t="shared" ref="V3:AC13" si="3">TEXT(WEEKDAY(DATE(AñoNatural,$A3,V$1),1),"[$-c0a]ddd")</f>
        <v>mi.</v>
      </c>
      <c r="W3" t="str">
        <f t="shared" si="3"/>
        <v>ju.</v>
      </c>
      <c r="X3" t="str">
        <f t="shared" si="3"/>
        <v>vi.</v>
      </c>
      <c r="Y3" t="str">
        <f t="shared" si="3"/>
        <v>sá.</v>
      </c>
      <c r="Z3" t="str">
        <f t="shared" si="3"/>
        <v>do.</v>
      </c>
      <c r="AA3" t="str">
        <f t="shared" si="3"/>
        <v>lu.</v>
      </c>
      <c r="AB3" t="str">
        <f t="shared" si="3"/>
        <v>ma.</v>
      </c>
      <c r="AC3" t="str">
        <f t="shared" si="3"/>
        <v>mi.</v>
      </c>
      <c r="AD3" s="100"/>
      <c r="AE3" s="100"/>
      <c r="AF3" s="100"/>
    </row>
    <row r="4" spans="1:32" x14ac:dyDescent="0.25">
      <c r="A4">
        <v>3</v>
      </c>
      <c r="B4" t="str">
        <f t="shared" si="1"/>
        <v>vi.</v>
      </c>
      <c r="C4" t="str">
        <f t="shared" si="1"/>
        <v>sá.</v>
      </c>
      <c r="D4" t="str">
        <f t="shared" si="1"/>
        <v>do.</v>
      </c>
      <c r="E4" t="str">
        <f t="shared" si="1"/>
        <v>lu.</v>
      </c>
      <c r="F4" t="str">
        <f t="shared" si="1"/>
        <v>ma.</v>
      </c>
      <c r="G4" t="str">
        <f t="shared" si="1"/>
        <v>mi.</v>
      </c>
      <c r="H4" t="str">
        <f t="shared" si="1"/>
        <v>ju.</v>
      </c>
      <c r="I4" t="str">
        <f t="shared" si="1"/>
        <v>vi.</v>
      </c>
      <c r="J4" t="str">
        <f t="shared" si="1"/>
        <v>sá.</v>
      </c>
      <c r="K4" t="str">
        <f t="shared" si="1"/>
        <v>do.</v>
      </c>
      <c r="L4" t="str">
        <f t="shared" si="2"/>
        <v>lu.</v>
      </c>
      <c r="M4" t="str">
        <f t="shared" si="2"/>
        <v>ma.</v>
      </c>
      <c r="N4" t="str">
        <f t="shared" si="2"/>
        <v>mi.</v>
      </c>
      <c r="O4" t="str">
        <f t="shared" si="2"/>
        <v>ju.</v>
      </c>
      <c r="P4" t="str">
        <f t="shared" si="2"/>
        <v>vi.</v>
      </c>
      <c r="Q4" t="str">
        <f t="shared" si="2"/>
        <v>sá.</v>
      </c>
      <c r="R4" t="str">
        <f t="shared" si="2"/>
        <v>do.</v>
      </c>
      <c r="S4" t="str">
        <f t="shared" si="2"/>
        <v>lu.</v>
      </c>
      <c r="T4" t="str">
        <f t="shared" si="2"/>
        <v>ma.</v>
      </c>
      <c r="U4" t="str">
        <f t="shared" si="2"/>
        <v>mi.</v>
      </c>
      <c r="V4" t="str">
        <f t="shared" si="3"/>
        <v>ju.</v>
      </c>
      <c r="W4" t="str">
        <f t="shared" si="3"/>
        <v>vi.</v>
      </c>
      <c r="X4" t="str">
        <f t="shared" si="3"/>
        <v>sá.</v>
      </c>
      <c r="Y4" t="str">
        <f t="shared" si="3"/>
        <v>do.</v>
      </c>
      <c r="Z4" t="str">
        <f t="shared" si="3"/>
        <v>lu.</v>
      </c>
      <c r="AA4" t="str">
        <f t="shared" si="3"/>
        <v>ma.</v>
      </c>
      <c r="AB4" t="str">
        <f t="shared" si="3"/>
        <v>mi.</v>
      </c>
      <c r="AC4" t="str">
        <f t="shared" si="3"/>
        <v>ju.</v>
      </c>
      <c r="AD4" t="str">
        <f>TEXT(WEEKDAY(DATE(AñoNatural,$A4,AD$1),1),"[$-c0a]ddd")</f>
        <v>vi.</v>
      </c>
      <c r="AE4" t="str">
        <f>TEXT(WEEKDAY(DATE(AñoNatural,$A4,AE$1),1),"[$-c0a]ddd")</f>
        <v>sá.</v>
      </c>
      <c r="AF4" t="str">
        <f>TEXT(WEEKDAY(DATE(AñoNatural,$A4,AF$1),1),"[$-c0a]ddd")</f>
        <v>do.</v>
      </c>
    </row>
    <row r="5" spans="1:32" x14ac:dyDescent="0.25">
      <c r="A5">
        <v>4</v>
      </c>
      <c r="B5" t="str">
        <f t="shared" si="1"/>
        <v>lu.</v>
      </c>
      <c r="C5" t="str">
        <f t="shared" si="1"/>
        <v>ma.</v>
      </c>
      <c r="D5" t="str">
        <f t="shared" si="1"/>
        <v>mi.</v>
      </c>
      <c r="E5" t="str">
        <f t="shared" si="1"/>
        <v>ju.</v>
      </c>
      <c r="F5" t="str">
        <f t="shared" si="1"/>
        <v>vi.</v>
      </c>
      <c r="G5" t="str">
        <f t="shared" si="1"/>
        <v>sá.</v>
      </c>
      <c r="H5" t="str">
        <f t="shared" si="1"/>
        <v>do.</v>
      </c>
      <c r="I5" t="str">
        <f t="shared" si="1"/>
        <v>lu.</v>
      </c>
      <c r="J5" t="str">
        <f t="shared" si="1"/>
        <v>ma.</v>
      </c>
      <c r="K5" t="str">
        <f t="shared" si="1"/>
        <v>mi.</v>
      </c>
      <c r="L5" t="str">
        <f t="shared" si="2"/>
        <v>ju.</v>
      </c>
      <c r="M5" t="str">
        <f t="shared" si="2"/>
        <v>vi.</v>
      </c>
      <c r="N5" t="str">
        <f t="shared" si="2"/>
        <v>sá.</v>
      </c>
      <c r="O5" t="str">
        <f t="shared" si="2"/>
        <v>do.</v>
      </c>
      <c r="P5" t="str">
        <f t="shared" si="2"/>
        <v>lu.</v>
      </c>
      <c r="Q5" t="str">
        <f t="shared" si="2"/>
        <v>ma.</v>
      </c>
      <c r="R5" t="str">
        <f t="shared" si="2"/>
        <v>mi.</v>
      </c>
      <c r="S5" t="str">
        <f t="shared" si="2"/>
        <v>ju.</v>
      </c>
      <c r="T5" t="str">
        <f t="shared" si="2"/>
        <v>vi.</v>
      </c>
      <c r="U5" t="str">
        <f t="shared" si="2"/>
        <v>sá.</v>
      </c>
      <c r="V5" t="str">
        <f t="shared" si="3"/>
        <v>do.</v>
      </c>
      <c r="W5" t="str">
        <f t="shared" si="3"/>
        <v>lu.</v>
      </c>
      <c r="X5" t="str">
        <f t="shared" si="3"/>
        <v>ma.</v>
      </c>
      <c r="Y5" t="str">
        <f t="shared" si="3"/>
        <v>mi.</v>
      </c>
      <c r="Z5" t="str">
        <f t="shared" si="3"/>
        <v>ju.</v>
      </c>
      <c r="AA5" t="str">
        <f t="shared" si="3"/>
        <v>vi.</v>
      </c>
      <c r="AB5" t="str">
        <f t="shared" si="3"/>
        <v>sá.</v>
      </c>
      <c r="AC5" t="str">
        <f t="shared" si="3"/>
        <v>do.</v>
      </c>
      <c r="AD5" t="str">
        <f t="shared" ref="AD5:AE13" si="4">TEXT(WEEKDAY(DATE(AñoNatural,$A5,AD$1),1),"[$-c0a]ddd")</f>
        <v>lu.</v>
      </c>
      <c r="AE5" t="str">
        <f t="shared" si="4"/>
        <v>ma.</v>
      </c>
      <c r="AF5" s="100"/>
    </row>
    <row r="6" spans="1:32" x14ac:dyDescent="0.25">
      <c r="A6">
        <v>5</v>
      </c>
      <c r="B6" t="str">
        <f t="shared" si="1"/>
        <v>mi.</v>
      </c>
      <c r="C6" t="str">
        <f t="shared" si="1"/>
        <v>ju.</v>
      </c>
      <c r="D6" t="str">
        <f t="shared" si="1"/>
        <v>vi.</v>
      </c>
      <c r="E6" t="str">
        <f t="shared" si="1"/>
        <v>sá.</v>
      </c>
      <c r="F6" t="str">
        <f t="shared" si="1"/>
        <v>do.</v>
      </c>
      <c r="G6" t="str">
        <f t="shared" si="1"/>
        <v>lu.</v>
      </c>
      <c r="H6" t="str">
        <f t="shared" si="1"/>
        <v>ma.</v>
      </c>
      <c r="I6" t="str">
        <f t="shared" si="1"/>
        <v>mi.</v>
      </c>
      <c r="J6" t="str">
        <f t="shared" si="1"/>
        <v>ju.</v>
      </c>
      <c r="K6" t="str">
        <f t="shared" si="1"/>
        <v>vi.</v>
      </c>
      <c r="L6" t="str">
        <f t="shared" si="2"/>
        <v>sá.</v>
      </c>
      <c r="M6" t="str">
        <f t="shared" si="2"/>
        <v>do.</v>
      </c>
      <c r="N6" t="str">
        <f t="shared" si="2"/>
        <v>lu.</v>
      </c>
      <c r="O6" t="str">
        <f t="shared" si="2"/>
        <v>ma.</v>
      </c>
      <c r="P6" t="str">
        <f t="shared" si="2"/>
        <v>mi.</v>
      </c>
      <c r="Q6" t="str">
        <f t="shared" si="2"/>
        <v>ju.</v>
      </c>
      <c r="R6" t="str">
        <f t="shared" si="2"/>
        <v>vi.</v>
      </c>
      <c r="S6" t="str">
        <f t="shared" si="2"/>
        <v>sá.</v>
      </c>
      <c r="T6" t="str">
        <f t="shared" si="2"/>
        <v>do.</v>
      </c>
      <c r="U6" t="str">
        <f t="shared" si="2"/>
        <v>lu.</v>
      </c>
      <c r="V6" t="str">
        <f t="shared" si="3"/>
        <v>ma.</v>
      </c>
      <c r="W6" t="str">
        <f t="shared" si="3"/>
        <v>mi.</v>
      </c>
      <c r="X6" t="str">
        <f t="shared" si="3"/>
        <v>ju.</v>
      </c>
      <c r="Y6" t="str">
        <f t="shared" si="3"/>
        <v>vi.</v>
      </c>
      <c r="Z6" t="str">
        <f t="shared" si="3"/>
        <v>sá.</v>
      </c>
      <c r="AA6" t="str">
        <f t="shared" si="3"/>
        <v>do.</v>
      </c>
      <c r="AB6" t="str">
        <f t="shared" si="3"/>
        <v>lu.</v>
      </c>
      <c r="AC6" t="str">
        <f t="shared" si="3"/>
        <v>ma.</v>
      </c>
      <c r="AD6" t="str">
        <f t="shared" si="4"/>
        <v>mi.</v>
      </c>
      <c r="AE6" t="str">
        <f t="shared" si="4"/>
        <v>ju.</v>
      </c>
      <c r="AF6" t="str">
        <f>TEXT(WEEKDAY(DATE(AñoNatural,$A6,AF$1),1),"[$-c0a]ddd")</f>
        <v>vi.</v>
      </c>
    </row>
    <row r="7" spans="1:32" x14ac:dyDescent="0.25">
      <c r="A7">
        <v>6</v>
      </c>
      <c r="B7" t="str">
        <f t="shared" si="1"/>
        <v>sá.</v>
      </c>
      <c r="C7" t="str">
        <f t="shared" si="1"/>
        <v>do.</v>
      </c>
      <c r="D7" t="str">
        <f t="shared" si="1"/>
        <v>lu.</v>
      </c>
      <c r="E7" t="str">
        <f t="shared" si="1"/>
        <v>ma.</v>
      </c>
      <c r="F7" t="str">
        <f t="shared" si="1"/>
        <v>mi.</v>
      </c>
      <c r="G7" t="str">
        <f t="shared" si="1"/>
        <v>ju.</v>
      </c>
      <c r="H7" t="str">
        <f t="shared" si="1"/>
        <v>vi.</v>
      </c>
      <c r="I7" t="str">
        <f t="shared" si="1"/>
        <v>sá.</v>
      </c>
      <c r="J7" t="str">
        <f t="shared" si="1"/>
        <v>do.</v>
      </c>
      <c r="K7" t="str">
        <f t="shared" si="1"/>
        <v>lu.</v>
      </c>
      <c r="L7" t="str">
        <f t="shared" si="2"/>
        <v>ma.</v>
      </c>
      <c r="M7" t="str">
        <f t="shared" si="2"/>
        <v>mi.</v>
      </c>
      <c r="N7" t="str">
        <f t="shared" si="2"/>
        <v>ju.</v>
      </c>
      <c r="O7" t="str">
        <f t="shared" si="2"/>
        <v>vi.</v>
      </c>
      <c r="P7" t="str">
        <f t="shared" si="2"/>
        <v>sá.</v>
      </c>
      <c r="Q7" t="str">
        <f t="shared" si="2"/>
        <v>do.</v>
      </c>
      <c r="R7" t="str">
        <f t="shared" si="2"/>
        <v>lu.</v>
      </c>
      <c r="S7" t="str">
        <f t="shared" si="2"/>
        <v>ma.</v>
      </c>
      <c r="T7" t="str">
        <f t="shared" si="2"/>
        <v>mi.</v>
      </c>
      <c r="U7" t="str">
        <f t="shared" si="2"/>
        <v>ju.</v>
      </c>
      <c r="V7" t="str">
        <f t="shared" si="3"/>
        <v>vi.</v>
      </c>
      <c r="W7" t="str">
        <f t="shared" si="3"/>
        <v>sá.</v>
      </c>
      <c r="X7" t="str">
        <f t="shared" si="3"/>
        <v>do.</v>
      </c>
      <c r="Y7" t="str">
        <f t="shared" si="3"/>
        <v>lu.</v>
      </c>
      <c r="Z7" t="str">
        <f t="shared" si="3"/>
        <v>ma.</v>
      </c>
      <c r="AA7" t="str">
        <f t="shared" si="3"/>
        <v>mi.</v>
      </c>
      <c r="AB7" t="str">
        <f t="shared" si="3"/>
        <v>ju.</v>
      </c>
      <c r="AC7" t="str">
        <f t="shared" si="3"/>
        <v>vi.</v>
      </c>
      <c r="AD7" t="str">
        <f t="shared" si="4"/>
        <v>sá.</v>
      </c>
      <c r="AE7" t="str">
        <f t="shared" si="4"/>
        <v>do.</v>
      </c>
      <c r="AF7" s="100"/>
    </row>
    <row r="8" spans="1:32" x14ac:dyDescent="0.25">
      <c r="A8">
        <v>7</v>
      </c>
      <c r="B8" t="str">
        <f t="shared" si="1"/>
        <v>lu.</v>
      </c>
      <c r="C8" t="str">
        <f t="shared" si="1"/>
        <v>ma.</v>
      </c>
      <c r="D8" t="str">
        <f t="shared" si="1"/>
        <v>mi.</v>
      </c>
      <c r="E8" t="str">
        <f t="shared" si="1"/>
        <v>ju.</v>
      </c>
      <c r="F8" t="str">
        <f t="shared" si="1"/>
        <v>vi.</v>
      </c>
      <c r="G8" t="str">
        <f t="shared" si="1"/>
        <v>sá.</v>
      </c>
      <c r="H8" t="str">
        <f t="shared" si="1"/>
        <v>do.</v>
      </c>
      <c r="I8" t="str">
        <f t="shared" si="1"/>
        <v>lu.</v>
      </c>
      <c r="J8" t="str">
        <f t="shared" si="1"/>
        <v>ma.</v>
      </c>
      <c r="K8" t="str">
        <f t="shared" si="1"/>
        <v>mi.</v>
      </c>
      <c r="L8" t="str">
        <f t="shared" si="2"/>
        <v>ju.</v>
      </c>
      <c r="M8" t="str">
        <f t="shared" si="2"/>
        <v>vi.</v>
      </c>
      <c r="N8" t="str">
        <f t="shared" si="2"/>
        <v>sá.</v>
      </c>
      <c r="O8" t="str">
        <f t="shared" si="2"/>
        <v>do.</v>
      </c>
      <c r="P8" t="str">
        <f t="shared" si="2"/>
        <v>lu.</v>
      </c>
      <c r="Q8" t="str">
        <f t="shared" si="2"/>
        <v>ma.</v>
      </c>
      <c r="R8" t="str">
        <f t="shared" si="2"/>
        <v>mi.</v>
      </c>
      <c r="S8" t="str">
        <f t="shared" si="2"/>
        <v>ju.</v>
      </c>
      <c r="T8" t="str">
        <f t="shared" si="2"/>
        <v>vi.</v>
      </c>
      <c r="U8" t="str">
        <f t="shared" si="2"/>
        <v>sá.</v>
      </c>
      <c r="V8" t="str">
        <f t="shared" si="3"/>
        <v>do.</v>
      </c>
      <c r="W8" t="str">
        <f t="shared" si="3"/>
        <v>lu.</v>
      </c>
      <c r="X8" t="str">
        <f t="shared" si="3"/>
        <v>ma.</v>
      </c>
      <c r="Y8" t="str">
        <f t="shared" si="3"/>
        <v>mi.</v>
      </c>
      <c r="Z8" t="str">
        <f t="shared" si="3"/>
        <v>ju.</v>
      </c>
      <c r="AA8" t="str">
        <f t="shared" si="3"/>
        <v>vi.</v>
      </c>
      <c r="AB8" t="str">
        <f t="shared" si="3"/>
        <v>sá.</v>
      </c>
      <c r="AC8" t="str">
        <f t="shared" si="3"/>
        <v>do.</v>
      </c>
      <c r="AD8" t="str">
        <f t="shared" si="4"/>
        <v>lu.</v>
      </c>
      <c r="AE8" t="str">
        <f t="shared" si="4"/>
        <v>ma.</v>
      </c>
      <c r="AF8" t="str">
        <f>TEXT(WEEKDAY(DATE(AñoNatural,$A8,AF$1),1),"[$-c0a]ddd")</f>
        <v>mi.</v>
      </c>
    </row>
    <row r="9" spans="1:32" x14ac:dyDescent="0.25">
      <c r="A9">
        <v>8</v>
      </c>
      <c r="B9" t="str">
        <f t="shared" si="1"/>
        <v>ju.</v>
      </c>
      <c r="C9" t="str">
        <f t="shared" si="1"/>
        <v>vi.</v>
      </c>
      <c r="D9" t="str">
        <f t="shared" si="1"/>
        <v>sá.</v>
      </c>
      <c r="E9" t="str">
        <f t="shared" si="1"/>
        <v>do.</v>
      </c>
      <c r="F9" t="str">
        <f t="shared" si="1"/>
        <v>lu.</v>
      </c>
      <c r="G9" t="str">
        <f t="shared" si="1"/>
        <v>ma.</v>
      </c>
      <c r="H9" t="str">
        <f t="shared" si="1"/>
        <v>mi.</v>
      </c>
      <c r="I9" t="str">
        <f t="shared" si="1"/>
        <v>ju.</v>
      </c>
      <c r="J9" t="str">
        <f t="shared" si="1"/>
        <v>vi.</v>
      </c>
      <c r="K9" t="str">
        <f t="shared" si="1"/>
        <v>sá.</v>
      </c>
      <c r="L9" t="str">
        <f t="shared" si="2"/>
        <v>do.</v>
      </c>
      <c r="M9" t="str">
        <f t="shared" si="2"/>
        <v>lu.</v>
      </c>
      <c r="N9" t="str">
        <f t="shared" si="2"/>
        <v>ma.</v>
      </c>
      <c r="O9" t="str">
        <f t="shared" si="2"/>
        <v>mi.</v>
      </c>
      <c r="P9" t="str">
        <f t="shared" si="2"/>
        <v>ju.</v>
      </c>
      <c r="Q9" t="str">
        <f t="shared" si="2"/>
        <v>vi.</v>
      </c>
      <c r="R9" t="str">
        <f t="shared" si="2"/>
        <v>sá.</v>
      </c>
      <c r="S9" t="str">
        <f t="shared" si="2"/>
        <v>do.</v>
      </c>
      <c r="T9" t="str">
        <f t="shared" si="2"/>
        <v>lu.</v>
      </c>
      <c r="U9" t="str">
        <f t="shared" si="2"/>
        <v>ma.</v>
      </c>
      <c r="V9" t="str">
        <f t="shared" si="3"/>
        <v>mi.</v>
      </c>
      <c r="W9" t="str">
        <f t="shared" si="3"/>
        <v>ju.</v>
      </c>
      <c r="X9" t="str">
        <f t="shared" si="3"/>
        <v>vi.</v>
      </c>
      <c r="Y9" t="str">
        <f t="shared" si="3"/>
        <v>sá.</v>
      </c>
      <c r="Z9" t="str">
        <f t="shared" si="3"/>
        <v>do.</v>
      </c>
      <c r="AA9" t="str">
        <f t="shared" si="3"/>
        <v>lu.</v>
      </c>
      <c r="AB9" t="str">
        <f t="shared" si="3"/>
        <v>ma.</v>
      </c>
      <c r="AC9" t="str">
        <f t="shared" si="3"/>
        <v>mi.</v>
      </c>
      <c r="AD9" t="str">
        <f t="shared" si="4"/>
        <v>ju.</v>
      </c>
      <c r="AE9" t="str">
        <f t="shared" si="4"/>
        <v>vi.</v>
      </c>
      <c r="AF9" t="str">
        <f>TEXT(WEEKDAY(DATE(AñoNatural,$A9,AF$1),1),"[$-c0a]ddd")</f>
        <v>sá.</v>
      </c>
    </row>
    <row r="10" spans="1:32" x14ac:dyDescent="0.25">
      <c r="A10">
        <v>9</v>
      </c>
      <c r="B10" t="str">
        <f t="shared" si="1"/>
        <v>do.</v>
      </c>
      <c r="C10" t="str">
        <f t="shared" si="1"/>
        <v>lu.</v>
      </c>
      <c r="D10" t="str">
        <f t="shared" si="1"/>
        <v>ma.</v>
      </c>
      <c r="E10" t="str">
        <f t="shared" si="1"/>
        <v>mi.</v>
      </c>
      <c r="F10" t="str">
        <f t="shared" si="1"/>
        <v>ju.</v>
      </c>
      <c r="G10" t="str">
        <f t="shared" si="1"/>
        <v>vi.</v>
      </c>
      <c r="H10" t="str">
        <f t="shared" si="1"/>
        <v>sá.</v>
      </c>
      <c r="I10" t="str">
        <f t="shared" si="1"/>
        <v>do.</v>
      </c>
      <c r="J10" t="str">
        <f t="shared" si="1"/>
        <v>lu.</v>
      </c>
      <c r="K10" t="str">
        <f t="shared" si="1"/>
        <v>ma.</v>
      </c>
      <c r="L10" t="str">
        <f t="shared" si="2"/>
        <v>mi.</v>
      </c>
      <c r="M10" t="str">
        <f t="shared" si="2"/>
        <v>ju.</v>
      </c>
      <c r="N10" t="str">
        <f t="shared" si="2"/>
        <v>vi.</v>
      </c>
      <c r="O10" t="str">
        <f t="shared" si="2"/>
        <v>sá.</v>
      </c>
      <c r="P10" t="str">
        <f t="shared" si="2"/>
        <v>do.</v>
      </c>
      <c r="Q10" t="str">
        <f t="shared" si="2"/>
        <v>lu.</v>
      </c>
      <c r="R10" t="str">
        <f t="shared" si="2"/>
        <v>ma.</v>
      </c>
      <c r="S10" t="str">
        <f t="shared" si="2"/>
        <v>mi.</v>
      </c>
      <c r="T10" t="str">
        <f t="shared" si="2"/>
        <v>ju.</v>
      </c>
      <c r="U10" t="str">
        <f t="shared" si="2"/>
        <v>vi.</v>
      </c>
      <c r="V10" t="str">
        <f t="shared" si="3"/>
        <v>sá.</v>
      </c>
      <c r="W10" t="str">
        <f t="shared" si="3"/>
        <v>do.</v>
      </c>
      <c r="X10" t="str">
        <f t="shared" si="3"/>
        <v>lu.</v>
      </c>
      <c r="Y10" t="str">
        <f t="shared" si="3"/>
        <v>ma.</v>
      </c>
      <c r="Z10" t="str">
        <f t="shared" si="3"/>
        <v>mi.</v>
      </c>
      <c r="AA10" t="str">
        <f t="shared" si="3"/>
        <v>ju.</v>
      </c>
      <c r="AB10" t="str">
        <f t="shared" si="3"/>
        <v>vi.</v>
      </c>
      <c r="AC10" t="str">
        <f t="shared" si="3"/>
        <v>sá.</v>
      </c>
      <c r="AD10" t="str">
        <f t="shared" si="4"/>
        <v>do.</v>
      </c>
      <c r="AE10" t="str">
        <f t="shared" si="4"/>
        <v>lu.</v>
      </c>
      <c r="AF10" s="100"/>
    </row>
    <row r="11" spans="1:32" x14ac:dyDescent="0.25">
      <c r="A11">
        <v>10</v>
      </c>
      <c r="B11" t="str">
        <f t="shared" si="1"/>
        <v>ma.</v>
      </c>
      <c r="C11" t="str">
        <f t="shared" si="1"/>
        <v>mi.</v>
      </c>
      <c r="D11" t="str">
        <f t="shared" si="1"/>
        <v>ju.</v>
      </c>
      <c r="E11" t="str">
        <f t="shared" si="1"/>
        <v>vi.</v>
      </c>
      <c r="F11" t="str">
        <f t="shared" si="1"/>
        <v>sá.</v>
      </c>
      <c r="G11" t="str">
        <f t="shared" si="1"/>
        <v>do.</v>
      </c>
      <c r="H11" t="str">
        <f t="shared" si="1"/>
        <v>lu.</v>
      </c>
      <c r="I11" t="str">
        <f t="shared" si="1"/>
        <v>ma.</v>
      </c>
      <c r="J11" t="str">
        <f t="shared" si="1"/>
        <v>mi.</v>
      </c>
      <c r="K11" t="str">
        <f t="shared" si="1"/>
        <v>ju.</v>
      </c>
      <c r="L11" t="str">
        <f t="shared" si="2"/>
        <v>vi.</v>
      </c>
      <c r="M11" t="str">
        <f t="shared" si="2"/>
        <v>sá.</v>
      </c>
      <c r="N11" t="str">
        <f t="shared" si="2"/>
        <v>do.</v>
      </c>
      <c r="O11" t="str">
        <f t="shared" si="2"/>
        <v>lu.</v>
      </c>
      <c r="P11" t="str">
        <f t="shared" si="2"/>
        <v>ma.</v>
      </c>
      <c r="Q11" t="str">
        <f t="shared" si="2"/>
        <v>mi.</v>
      </c>
      <c r="R11" t="str">
        <f t="shared" si="2"/>
        <v>ju.</v>
      </c>
      <c r="S11" t="str">
        <f t="shared" si="2"/>
        <v>vi.</v>
      </c>
      <c r="T11" t="str">
        <f t="shared" si="2"/>
        <v>sá.</v>
      </c>
      <c r="U11" t="str">
        <f t="shared" si="2"/>
        <v>do.</v>
      </c>
      <c r="V11" t="str">
        <f t="shared" si="3"/>
        <v>lu.</v>
      </c>
      <c r="W11" t="str">
        <f t="shared" si="3"/>
        <v>ma.</v>
      </c>
      <c r="X11" t="str">
        <f t="shared" si="3"/>
        <v>mi.</v>
      </c>
      <c r="Y11" t="str">
        <f t="shared" si="3"/>
        <v>ju.</v>
      </c>
      <c r="Z11" t="str">
        <f t="shared" si="3"/>
        <v>vi.</v>
      </c>
      <c r="AA11" t="str">
        <f t="shared" si="3"/>
        <v>sá.</v>
      </c>
      <c r="AB11" t="str">
        <f t="shared" si="3"/>
        <v>do.</v>
      </c>
      <c r="AC11" t="str">
        <f t="shared" si="3"/>
        <v>lu.</v>
      </c>
      <c r="AD11" t="str">
        <f t="shared" si="4"/>
        <v>ma.</v>
      </c>
      <c r="AE11" t="str">
        <f t="shared" si="4"/>
        <v>mi.</v>
      </c>
      <c r="AF11" t="str">
        <f>TEXT(WEEKDAY(DATE(AñoNatural,$A11,AF$1),1),"[$-c0a]ddd")</f>
        <v>ju.</v>
      </c>
    </row>
    <row r="12" spans="1:32" x14ac:dyDescent="0.25">
      <c r="A12">
        <v>11</v>
      </c>
      <c r="B12" t="str">
        <f t="shared" si="1"/>
        <v>vi.</v>
      </c>
      <c r="C12" t="str">
        <f t="shared" si="1"/>
        <v>sá.</v>
      </c>
      <c r="D12" t="str">
        <f t="shared" si="1"/>
        <v>do.</v>
      </c>
      <c r="E12" t="str">
        <f t="shared" si="1"/>
        <v>lu.</v>
      </c>
      <c r="F12" t="str">
        <f t="shared" si="1"/>
        <v>ma.</v>
      </c>
      <c r="G12" t="str">
        <f t="shared" si="1"/>
        <v>mi.</v>
      </c>
      <c r="H12" t="str">
        <f t="shared" si="1"/>
        <v>ju.</v>
      </c>
      <c r="I12" t="str">
        <f t="shared" si="1"/>
        <v>vi.</v>
      </c>
      <c r="J12" t="str">
        <f t="shared" si="1"/>
        <v>sá.</v>
      </c>
      <c r="K12" t="str">
        <f t="shared" si="1"/>
        <v>do.</v>
      </c>
      <c r="L12" t="str">
        <f t="shared" si="2"/>
        <v>lu.</v>
      </c>
      <c r="M12" t="str">
        <f t="shared" si="2"/>
        <v>ma.</v>
      </c>
      <c r="N12" t="str">
        <f t="shared" si="2"/>
        <v>mi.</v>
      </c>
      <c r="O12" t="str">
        <f t="shared" si="2"/>
        <v>ju.</v>
      </c>
      <c r="P12" t="str">
        <f t="shared" si="2"/>
        <v>vi.</v>
      </c>
      <c r="Q12" t="str">
        <f t="shared" si="2"/>
        <v>sá.</v>
      </c>
      <c r="R12" t="str">
        <f t="shared" si="2"/>
        <v>do.</v>
      </c>
      <c r="S12" t="str">
        <f t="shared" si="2"/>
        <v>lu.</v>
      </c>
      <c r="T12" t="str">
        <f t="shared" si="2"/>
        <v>ma.</v>
      </c>
      <c r="U12" t="str">
        <f t="shared" si="2"/>
        <v>mi.</v>
      </c>
      <c r="V12" t="str">
        <f t="shared" si="3"/>
        <v>ju.</v>
      </c>
      <c r="W12" t="str">
        <f t="shared" si="3"/>
        <v>vi.</v>
      </c>
      <c r="X12" t="str">
        <f t="shared" si="3"/>
        <v>sá.</v>
      </c>
      <c r="Y12" t="str">
        <f t="shared" si="3"/>
        <v>do.</v>
      </c>
      <c r="Z12" t="str">
        <f t="shared" si="3"/>
        <v>lu.</v>
      </c>
      <c r="AA12" t="str">
        <f t="shared" si="3"/>
        <v>ma.</v>
      </c>
      <c r="AB12" t="str">
        <f t="shared" si="3"/>
        <v>mi.</v>
      </c>
      <c r="AC12" t="str">
        <f t="shared" si="3"/>
        <v>ju.</v>
      </c>
      <c r="AD12" t="str">
        <f t="shared" si="4"/>
        <v>vi.</v>
      </c>
      <c r="AE12" t="str">
        <f t="shared" si="4"/>
        <v>sá.</v>
      </c>
      <c r="AF12" s="100"/>
    </row>
    <row r="13" spans="1:32" x14ac:dyDescent="0.25">
      <c r="A13">
        <v>12</v>
      </c>
      <c r="B13" t="str">
        <f t="shared" si="1"/>
        <v>do.</v>
      </c>
      <c r="C13" t="str">
        <f t="shared" si="1"/>
        <v>lu.</v>
      </c>
      <c r="D13" t="str">
        <f t="shared" si="1"/>
        <v>ma.</v>
      </c>
      <c r="E13" t="str">
        <f t="shared" si="1"/>
        <v>mi.</v>
      </c>
      <c r="F13" t="str">
        <f t="shared" si="1"/>
        <v>ju.</v>
      </c>
      <c r="G13" t="str">
        <f t="shared" si="1"/>
        <v>vi.</v>
      </c>
      <c r="H13" t="str">
        <f t="shared" si="1"/>
        <v>sá.</v>
      </c>
      <c r="I13" t="str">
        <f t="shared" si="1"/>
        <v>do.</v>
      </c>
      <c r="J13" t="str">
        <f t="shared" si="1"/>
        <v>lu.</v>
      </c>
      <c r="K13" t="str">
        <f t="shared" si="1"/>
        <v>ma.</v>
      </c>
      <c r="L13" t="str">
        <f t="shared" si="2"/>
        <v>mi.</v>
      </c>
      <c r="M13" t="str">
        <f t="shared" si="2"/>
        <v>ju.</v>
      </c>
      <c r="N13" t="str">
        <f t="shared" si="2"/>
        <v>vi.</v>
      </c>
      <c r="O13" t="str">
        <f t="shared" si="2"/>
        <v>sá.</v>
      </c>
      <c r="P13" t="str">
        <f t="shared" si="2"/>
        <v>do.</v>
      </c>
      <c r="Q13" t="str">
        <f t="shared" si="2"/>
        <v>lu.</v>
      </c>
      <c r="R13" t="str">
        <f t="shared" si="2"/>
        <v>ma.</v>
      </c>
      <c r="S13" t="str">
        <f t="shared" si="2"/>
        <v>mi.</v>
      </c>
      <c r="T13" t="str">
        <f t="shared" si="2"/>
        <v>ju.</v>
      </c>
      <c r="U13" t="str">
        <f t="shared" si="2"/>
        <v>vi.</v>
      </c>
      <c r="V13" t="str">
        <f t="shared" si="3"/>
        <v>sá.</v>
      </c>
      <c r="W13" t="str">
        <f t="shared" si="3"/>
        <v>do.</v>
      </c>
      <c r="X13" t="str">
        <f t="shared" si="3"/>
        <v>lu.</v>
      </c>
      <c r="Y13" t="str">
        <f t="shared" si="3"/>
        <v>ma.</v>
      </c>
      <c r="Z13" t="str">
        <f t="shared" si="3"/>
        <v>mi.</v>
      </c>
      <c r="AA13" t="str">
        <f t="shared" si="3"/>
        <v>ju.</v>
      </c>
      <c r="AB13" t="str">
        <f t="shared" si="3"/>
        <v>vi.</v>
      </c>
      <c r="AC13" t="str">
        <f t="shared" si="3"/>
        <v>sá.</v>
      </c>
      <c r="AD13" t="str">
        <f t="shared" si="4"/>
        <v>do.</v>
      </c>
      <c r="AE13" t="str">
        <f t="shared" si="4"/>
        <v>lu.</v>
      </c>
      <c r="AF13" t="str">
        <f>TEXT(WEEKDAY(DATE(AñoNatural,$A13,AF$1),1),"[$-c0a]ddd")</f>
        <v>ma.</v>
      </c>
    </row>
    <row r="14" spans="1:32" x14ac:dyDescent="0.25">
      <c r="A14"/>
      <c r="B14"/>
    </row>
    <row r="15" spans="1:32" x14ac:dyDescent="0.25">
      <c r="A15"/>
      <c r="B15"/>
    </row>
    <row r="16" spans="1:32" x14ac:dyDescent="0.25">
      <c r="A16"/>
      <c r="B16"/>
    </row>
    <row r="17" spans="1:20" x14ac:dyDescent="0.25">
      <c r="A17" t="s">
        <v>39</v>
      </c>
      <c r="B17">
        <v>1</v>
      </c>
      <c r="I17" t="s">
        <v>6</v>
      </c>
      <c r="J17" s="17" t="s">
        <v>80</v>
      </c>
      <c r="T17" s="116"/>
    </row>
    <row r="18" spans="1:20" x14ac:dyDescent="0.25">
      <c r="A18" t="s">
        <v>40</v>
      </c>
      <c r="B18">
        <v>2</v>
      </c>
      <c r="I18" t="s">
        <v>7</v>
      </c>
      <c r="J18" s="17" t="s">
        <v>81</v>
      </c>
    </row>
    <row r="19" spans="1:20" x14ac:dyDescent="0.25">
      <c r="A19" t="s">
        <v>41</v>
      </c>
      <c r="B19">
        <v>3</v>
      </c>
      <c r="I19" t="s">
        <v>58</v>
      </c>
      <c r="J19" s="17" t="s">
        <v>83</v>
      </c>
    </row>
    <row r="20" spans="1:20" x14ac:dyDescent="0.25">
      <c r="A20" t="s">
        <v>42</v>
      </c>
      <c r="B20">
        <v>4</v>
      </c>
      <c r="I20" t="s">
        <v>8</v>
      </c>
      <c r="J20" s="17" t="s">
        <v>84</v>
      </c>
    </row>
    <row r="21" spans="1:20" x14ac:dyDescent="0.25">
      <c r="A21" t="s">
        <v>43</v>
      </c>
      <c r="B21">
        <v>5</v>
      </c>
      <c r="I21" t="s">
        <v>2</v>
      </c>
      <c r="J21" s="17" t="s">
        <v>85</v>
      </c>
    </row>
    <row r="22" spans="1:20" x14ac:dyDescent="0.25">
      <c r="A22" t="s">
        <v>44</v>
      </c>
      <c r="B22">
        <v>6</v>
      </c>
      <c r="I22" t="s">
        <v>4</v>
      </c>
      <c r="J22" s="17" t="s">
        <v>82</v>
      </c>
    </row>
    <row r="23" spans="1:20" x14ac:dyDescent="0.25">
      <c r="A23" t="s">
        <v>45</v>
      </c>
      <c r="B23">
        <v>7</v>
      </c>
      <c r="I23" s="17" t="s">
        <v>5</v>
      </c>
      <c r="J23" s="17" t="s">
        <v>86</v>
      </c>
    </row>
    <row r="24" spans="1:20" x14ac:dyDescent="0.25">
      <c r="A24" t="s">
        <v>46</v>
      </c>
      <c r="B24">
        <v>8</v>
      </c>
    </row>
    <row r="25" spans="1:20" x14ac:dyDescent="0.25">
      <c r="A25" t="s">
        <v>47</v>
      </c>
      <c r="B25">
        <v>9</v>
      </c>
    </row>
    <row r="26" spans="1:20" x14ac:dyDescent="0.25">
      <c r="A26" t="s">
        <v>48</v>
      </c>
      <c r="B26">
        <v>10</v>
      </c>
    </row>
    <row r="27" spans="1:20" x14ac:dyDescent="0.25">
      <c r="A27" t="s">
        <v>49</v>
      </c>
      <c r="B27">
        <v>11</v>
      </c>
    </row>
    <row r="28" spans="1:20" x14ac:dyDescent="0.25">
      <c r="A28" t="s">
        <v>50</v>
      </c>
      <c r="B28">
        <v>12</v>
      </c>
    </row>
    <row r="29" spans="1:20" x14ac:dyDescent="0.25">
      <c r="A29"/>
      <c r="B29"/>
    </row>
    <row r="30" spans="1:20" x14ac:dyDescent="0.25">
      <c r="A30"/>
      <c r="B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'REPORTE CONSOLIDADO'!Área_de_impresión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2023-09-05T03:05:48Z</cp:lastPrinted>
  <dcterms:created xsi:type="dcterms:W3CDTF">2015-08-19T20:44:55Z</dcterms:created>
  <dcterms:modified xsi:type="dcterms:W3CDTF">2024-03-06T01:14:53Z</dcterms:modified>
</cp:coreProperties>
</file>