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86C5475-DB8E-4051-911C-25F155EDEF4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ASISTENCIA!$A$1:$AM$173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2" i="4" l="1"/>
  <c r="C19" i="4"/>
  <c r="B19" i="4" s="1"/>
  <c r="A19" i="4" s="1"/>
  <c r="C20" i="4"/>
  <c r="B20" i="4" s="1"/>
  <c r="A20" i="4" s="1"/>
  <c r="C21" i="4"/>
  <c r="B21" i="4" s="1"/>
  <c r="A21" i="4" s="1"/>
  <c r="C22" i="4"/>
  <c r="B22" i="4" s="1"/>
  <c r="A22" i="4" s="1"/>
  <c r="C23" i="4"/>
  <c r="B23" i="4" s="1"/>
  <c r="A23" i="4" s="1"/>
  <c r="AN23" i="4"/>
  <c r="AQ23" i="4"/>
  <c r="AR23" i="4"/>
  <c r="AS23" i="4"/>
  <c r="AT23" i="4"/>
  <c r="AU23" i="4"/>
  <c r="AV23" i="4"/>
  <c r="AW23" i="4"/>
  <c r="BC23" i="4"/>
  <c r="BD23" i="4" s="1"/>
  <c r="C24" i="4"/>
  <c r="B24" i="4" s="1"/>
  <c r="A24" i="4" s="1"/>
  <c r="AN24" i="4"/>
  <c r="AQ24" i="4"/>
  <c r="AR24" i="4"/>
  <c r="AS24" i="4"/>
  <c r="AT24" i="4"/>
  <c r="AU24" i="4"/>
  <c r="AV24" i="4"/>
  <c r="AW24" i="4"/>
  <c r="BC24" i="4"/>
  <c r="BD24" i="4" s="1"/>
  <c r="C25" i="4"/>
  <c r="B25" i="4" s="1"/>
  <c r="A25" i="4" s="1"/>
  <c r="AN25" i="4"/>
  <c r="AQ25" i="4"/>
  <c r="AR25" i="4"/>
  <c r="AS25" i="4"/>
  <c r="AT25" i="4"/>
  <c r="AU25" i="4"/>
  <c r="AV25" i="4"/>
  <c r="AW25" i="4"/>
  <c r="BC25" i="4"/>
  <c r="BD25" i="4" s="1"/>
  <c r="C26" i="4"/>
  <c r="B26" i="4" s="1"/>
  <c r="A26" i="4" s="1"/>
  <c r="AN26" i="4"/>
  <c r="AQ26" i="4"/>
  <c r="AR26" i="4"/>
  <c r="AS26" i="4"/>
  <c r="AT26" i="4"/>
  <c r="AU26" i="4"/>
  <c r="AV26" i="4"/>
  <c r="AW26" i="4"/>
  <c r="BC26" i="4"/>
  <c r="BD26" i="4" s="1"/>
  <c r="C27" i="4"/>
  <c r="B27" i="4" s="1"/>
  <c r="A27" i="4" s="1"/>
  <c r="AN27" i="4"/>
  <c r="AQ27" i="4"/>
  <c r="AR27" i="4"/>
  <c r="AS27" i="4"/>
  <c r="AT27" i="4"/>
  <c r="AU27" i="4"/>
  <c r="AV27" i="4"/>
  <c r="AW27" i="4"/>
  <c r="BC27" i="4"/>
  <c r="BD27" i="4" s="1"/>
  <c r="C28" i="4"/>
  <c r="B28" i="4" s="1"/>
  <c r="A28" i="4" s="1"/>
  <c r="AN28" i="4"/>
  <c r="AQ28" i="4"/>
  <c r="AR28" i="4"/>
  <c r="AS28" i="4"/>
  <c r="AT28" i="4"/>
  <c r="AU28" i="4"/>
  <c r="AV28" i="4"/>
  <c r="AW28" i="4"/>
  <c r="BC28" i="4"/>
  <c r="BD28" i="4" s="1"/>
  <c r="AA5" i="8"/>
  <c r="B158" i="4" l="1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158" i="4" l="1"/>
  <c r="A143" i="8" s="1"/>
  <c r="A157" i="4"/>
  <c r="A142" i="8" s="1"/>
  <c r="A156" i="4"/>
  <c r="A141" i="8" s="1"/>
  <c r="A155" i="4"/>
  <c r="A140" i="8" s="1"/>
  <c r="A154" i="4"/>
  <c r="A139" i="8" s="1"/>
  <c r="A153" i="4"/>
  <c r="A138" i="8" s="1"/>
  <c r="A152" i="4"/>
  <c r="A137" i="8" s="1"/>
  <c r="A151" i="4"/>
  <c r="A136" i="8" s="1"/>
  <c r="A150" i="4"/>
  <c r="A135" i="8" s="1"/>
  <c r="A149" i="4"/>
  <c r="A134" i="8" s="1"/>
  <c r="A148" i="4"/>
  <c r="A133" i="8" s="1"/>
  <c r="A147" i="4"/>
  <c r="A132" i="8" s="1"/>
  <c r="A146" i="4"/>
  <c r="A131" i="8" s="1"/>
  <c r="A145" i="4"/>
  <c r="A130" i="8" s="1"/>
  <c r="A144" i="4"/>
  <c r="A129" i="8" s="1"/>
  <c r="A143" i="4"/>
  <c r="A128" i="8" s="1"/>
  <c r="A142" i="4"/>
  <c r="A127" i="8" s="1"/>
  <c r="A141" i="4"/>
  <c r="A126" i="8" s="1"/>
  <c r="A140" i="4"/>
  <c r="A125" i="8" s="1"/>
  <c r="A139" i="4"/>
  <c r="A124" i="8" s="1"/>
  <c r="A138" i="4"/>
  <c r="A123" i="8" s="1"/>
  <c r="A137" i="4"/>
  <c r="A122" i="8" s="1"/>
  <c r="A136" i="4"/>
  <c r="A121" i="8" s="1"/>
  <c r="A135" i="4"/>
  <c r="A120" i="8" s="1"/>
  <c r="A134" i="4"/>
  <c r="A119" i="8" s="1"/>
  <c r="A133" i="4"/>
  <c r="A118" i="8" s="1"/>
  <c r="A132" i="4"/>
  <c r="A117" i="8" s="1"/>
  <c r="A131" i="4"/>
  <c r="A116" i="8" s="1"/>
  <c r="A130" i="4"/>
  <c r="A115" i="8" s="1"/>
  <c r="A129" i="4"/>
  <c r="A114" i="8" s="1"/>
  <c r="A128" i="4"/>
  <c r="A113" i="8" s="1"/>
  <c r="A127" i="4"/>
  <c r="A112" i="8" s="1"/>
  <c r="A126" i="4"/>
  <c r="A111" i="8" s="1"/>
  <c r="A125" i="4"/>
  <c r="A110" i="8" s="1"/>
  <c r="A124" i="4"/>
  <c r="A109" i="8" s="1"/>
  <c r="A123" i="4"/>
  <c r="A108" i="8" s="1"/>
  <c r="A122" i="4"/>
  <c r="A107" i="8" s="1"/>
  <c r="A121" i="4"/>
  <c r="A106" i="8" s="1"/>
  <c r="A120" i="4"/>
  <c r="A105" i="8" s="1"/>
  <c r="A119" i="4"/>
  <c r="A104" i="8" s="1"/>
  <c r="A118" i="4"/>
  <c r="A103" i="8" s="1"/>
  <c r="A117" i="4"/>
  <c r="A102" i="8" s="1"/>
  <c r="A116" i="4"/>
  <c r="A101" i="8" s="1"/>
  <c r="A115" i="4"/>
  <c r="A100" i="8" s="1"/>
  <c r="A114" i="4"/>
  <c r="A99" i="8" s="1"/>
  <c r="A113" i="4"/>
  <c r="A98" i="8" s="1"/>
  <c r="A112" i="4"/>
  <c r="A97" i="8" s="1"/>
  <c r="A111" i="4"/>
  <c r="A96" i="8" s="1"/>
  <c r="A110" i="4"/>
  <c r="A95" i="8" s="1"/>
  <c r="A109" i="4"/>
  <c r="A94" i="8" s="1"/>
  <c r="A108" i="4"/>
  <c r="A93" i="8" s="1"/>
  <c r="A107" i="4"/>
  <c r="A92" i="8" s="1"/>
  <c r="A106" i="4"/>
  <c r="A91" i="8" s="1"/>
  <c r="A105" i="4"/>
  <c r="A90" i="8" s="1"/>
  <c r="A104" i="4"/>
  <c r="A89" i="8" s="1"/>
  <c r="A103" i="4"/>
  <c r="A88" i="8" s="1"/>
  <c r="A102" i="4"/>
  <c r="A87" i="8" s="1"/>
  <c r="A101" i="4"/>
  <c r="A86" i="8" s="1"/>
  <c r="A100" i="4"/>
  <c r="A85" i="8" s="1"/>
  <c r="A99" i="4"/>
  <c r="A84" i="8" s="1"/>
  <c r="A98" i="4"/>
  <c r="A83" i="8" s="1"/>
  <c r="A97" i="4"/>
  <c r="A82" i="8" s="1"/>
  <c r="A96" i="4"/>
  <c r="A81" i="8" s="1"/>
  <c r="A95" i="4"/>
  <c r="A80" i="8" s="1"/>
  <c r="A94" i="4"/>
  <c r="A79" i="8" s="1"/>
  <c r="A93" i="4"/>
  <c r="A78" i="8" s="1"/>
  <c r="A92" i="4"/>
  <c r="A77" i="8" s="1"/>
  <c r="A91" i="4"/>
  <c r="A76" i="8" s="1"/>
  <c r="A90" i="4"/>
  <c r="A75" i="8" s="1"/>
  <c r="A89" i="4"/>
  <c r="A74" i="8" s="1"/>
  <c r="A88" i="4"/>
  <c r="A73" i="8" s="1"/>
  <c r="A87" i="4"/>
  <c r="A72" i="8" s="1"/>
  <c r="A86" i="4"/>
  <c r="A71" i="8" s="1"/>
  <c r="A85" i="4"/>
  <c r="A70" i="8" s="1"/>
  <c r="A84" i="4"/>
  <c r="A69" i="8" s="1"/>
  <c r="A83" i="4"/>
  <c r="A68" i="8" s="1"/>
  <c r="A82" i="4"/>
  <c r="A67" i="8" s="1"/>
  <c r="A81" i="4"/>
  <c r="A66" i="8" s="1"/>
  <c r="A80" i="4"/>
  <c r="A65" i="8" s="1"/>
  <c r="A79" i="4"/>
  <c r="A64" i="8" s="1"/>
  <c r="A78" i="4"/>
  <c r="A63" i="8" s="1"/>
  <c r="A77" i="4"/>
  <c r="A62" i="8" s="1"/>
  <c r="A76" i="4"/>
  <c r="A61" i="8" s="1"/>
  <c r="A75" i="4"/>
  <c r="A60" i="8" s="1"/>
  <c r="A74" i="4"/>
  <c r="A59" i="8" s="1"/>
  <c r="A73" i="4"/>
  <c r="A58" i="8" s="1"/>
  <c r="A72" i="4"/>
  <c r="A57" i="8" s="1"/>
  <c r="A71" i="4"/>
  <c r="A56" i="8" s="1"/>
  <c r="A70" i="4"/>
  <c r="A55" i="8" s="1"/>
  <c r="A69" i="4"/>
  <c r="A54" i="8" s="1"/>
  <c r="A68" i="4"/>
  <c r="A53" i="8" s="1"/>
  <c r="A67" i="4"/>
  <c r="A52" i="8" s="1"/>
  <c r="A66" i="4"/>
  <c r="A51" i="8" s="1"/>
  <c r="A65" i="4"/>
  <c r="A50" i="8" s="1"/>
  <c r="A64" i="4"/>
  <c r="A49" i="8" s="1"/>
  <c r="A63" i="4"/>
  <c r="A48" i="8" s="1"/>
  <c r="A62" i="4"/>
  <c r="A47" i="8" s="1"/>
  <c r="A61" i="4"/>
  <c r="A46" i="8" s="1"/>
  <c r="A60" i="4"/>
  <c r="A45" i="8" s="1"/>
  <c r="A59" i="4"/>
  <c r="A44" i="8" s="1"/>
  <c r="A58" i="4"/>
  <c r="A43" i="8" s="1"/>
  <c r="A57" i="4"/>
  <c r="A42" i="8" s="1"/>
  <c r="A56" i="4"/>
  <c r="A41" i="8" s="1"/>
  <c r="A55" i="4"/>
  <c r="A40" i="8" s="1"/>
  <c r="A54" i="4"/>
  <c r="A39" i="8" s="1"/>
  <c r="A53" i="4"/>
  <c r="A38" i="8" s="1"/>
  <c r="A52" i="4"/>
  <c r="A37" i="8" s="1"/>
  <c r="A51" i="4"/>
  <c r="A36" i="8" s="1"/>
  <c r="A50" i="4"/>
  <c r="A35" i="8" s="1"/>
  <c r="A49" i="4"/>
  <c r="A34" i="8" s="1"/>
  <c r="A48" i="4"/>
  <c r="A33" i="8" s="1"/>
  <c r="A47" i="4"/>
  <c r="A32" i="8" s="1"/>
  <c r="A46" i="4"/>
  <c r="A31" i="8" s="1"/>
  <c r="A45" i="4"/>
  <c r="A30" i="8" s="1"/>
  <c r="A44" i="4"/>
  <c r="A29" i="8" s="1"/>
  <c r="A43" i="4"/>
  <c r="A28" i="8" s="1"/>
  <c r="A42" i="4"/>
  <c r="A41" i="4"/>
  <c r="G5" i="8" l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L11" i="4" l="1"/>
  <c r="B2" i="7" l="1"/>
  <c r="C159" i="4" l="1"/>
  <c r="C40" i="4"/>
  <c r="B40" i="4" s="1"/>
  <c r="C39" i="4"/>
  <c r="B39" i="4" s="1"/>
  <c r="B159" i="4" l="1"/>
  <c r="A159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K12" i="4" l="1"/>
  <c r="AL12" i="4"/>
  <c r="AK12" i="8"/>
  <c r="AE12" i="4"/>
  <c r="W12" i="4"/>
  <c r="O12" i="4"/>
  <c r="AD12" i="4"/>
  <c r="V12" i="4"/>
  <c r="N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79" i="4" l="1"/>
  <c r="BD79" i="4" s="1"/>
  <c r="AW79" i="4"/>
  <c r="T64" i="8" s="1"/>
  <c r="AV79" i="4"/>
  <c r="P64" i="8" s="1"/>
  <c r="AU79" i="4"/>
  <c r="N64" i="8" s="1"/>
  <c r="AS79" i="4"/>
  <c r="M64" i="8" s="1"/>
  <c r="AR79" i="4"/>
  <c r="L64" i="8" s="1"/>
  <c r="AT79" i="4"/>
  <c r="R64" i="8" s="1"/>
  <c r="AQ79" i="4"/>
  <c r="J64" i="8" s="1"/>
  <c r="BC51" i="4"/>
  <c r="BD51" i="4" s="1"/>
  <c r="AW51" i="4"/>
  <c r="T36" i="8" s="1"/>
  <c r="AU51" i="4"/>
  <c r="N36" i="8" s="1"/>
  <c r="AV51" i="4"/>
  <c r="P36" i="8" s="1"/>
  <c r="AS51" i="4"/>
  <c r="M36" i="8" s="1"/>
  <c r="AT51" i="4"/>
  <c r="R36" i="8" s="1"/>
  <c r="AQ51" i="4"/>
  <c r="J36" i="8" s="1"/>
  <c r="AR51" i="4"/>
  <c r="L36" i="8" s="1"/>
  <c r="BC35" i="4"/>
  <c r="BD35" i="4" s="1"/>
  <c r="AW35" i="4"/>
  <c r="AV35" i="4"/>
  <c r="AU35" i="4"/>
  <c r="AS35" i="4"/>
  <c r="AR35" i="4"/>
  <c r="AT35" i="4"/>
  <c r="AQ35" i="4"/>
  <c r="BC151" i="4"/>
  <c r="BD151" i="4" s="1"/>
  <c r="AV151" i="4"/>
  <c r="P136" i="8" s="1"/>
  <c r="AW151" i="4"/>
  <c r="T136" i="8" s="1"/>
  <c r="AU151" i="4"/>
  <c r="N136" i="8" s="1"/>
  <c r="AS151" i="4"/>
  <c r="M136" i="8" s="1"/>
  <c r="AR151" i="4"/>
  <c r="L136" i="8" s="1"/>
  <c r="AT151" i="4"/>
  <c r="R136" i="8" s="1"/>
  <c r="AQ151" i="4"/>
  <c r="J136" i="8" s="1"/>
  <c r="BC71" i="4"/>
  <c r="BD71" i="4" s="1"/>
  <c r="AW71" i="4"/>
  <c r="T56" i="8" s="1"/>
  <c r="AU71" i="4"/>
  <c r="N56" i="8" s="1"/>
  <c r="AV71" i="4"/>
  <c r="P56" i="8" s="1"/>
  <c r="AS71" i="4"/>
  <c r="M56" i="8" s="1"/>
  <c r="AR71" i="4"/>
  <c r="L56" i="8" s="1"/>
  <c r="AT71" i="4"/>
  <c r="R56" i="8" s="1"/>
  <c r="AQ71" i="4"/>
  <c r="J56" i="8" s="1"/>
  <c r="AV157" i="4"/>
  <c r="P142" i="8" s="1"/>
  <c r="BC157" i="4"/>
  <c r="BD157" i="4" s="1"/>
  <c r="AW157" i="4"/>
  <c r="T142" i="8" s="1"/>
  <c r="AU157" i="4"/>
  <c r="N142" i="8" s="1"/>
  <c r="AS157" i="4"/>
  <c r="M142" i="8" s="1"/>
  <c r="AQ157" i="4"/>
  <c r="J142" i="8" s="1"/>
  <c r="AT157" i="4"/>
  <c r="R142" i="8" s="1"/>
  <c r="AR157" i="4"/>
  <c r="L142" i="8" s="1"/>
  <c r="BC59" i="4"/>
  <c r="BD59" i="4" s="1"/>
  <c r="AW59" i="4"/>
  <c r="T44" i="8" s="1"/>
  <c r="AU59" i="4"/>
  <c r="N44" i="8" s="1"/>
  <c r="AS59" i="4"/>
  <c r="M44" i="8" s="1"/>
  <c r="AV59" i="4"/>
  <c r="P44" i="8" s="1"/>
  <c r="AT59" i="4"/>
  <c r="R44" i="8" s="1"/>
  <c r="AQ59" i="4"/>
  <c r="J44" i="8" s="1"/>
  <c r="AR59" i="4"/>
  <c r="L44" i="8" s="1"/>
  <c r="BC123" i="4"/>
  <c r="BD123" i="4" s="1"/>
  <c r="AV123" i="4"/>
  <c r="P108" i="8" s="1"/>
  <c r="AW123" i="4"/>
  <c r="T108" i="8" s="1"/>
  <c r="AU123" i="4"/>
  <c r="N108" i="8" s="1"/>
  <c r="AS123" i="4"/>
  <c r="M108" i="8" s="1"/>
  <c r="AT123" i="4"/>
  <c r="R108" i="8" s="1"/>
  <c r="AQ123" i="4"/>
  <c r="J108" i="8" s="1"/>
  <c r="AR123" i="4"/>
  <c r="L108" i="8" s="1"/>
  <c r="AW36" i="4"/>
  <c r="BC36" i="4"/>
  <c r="BD36" i="4" s="1"/>
  <c r="AT36" i="4"/>
  <c r="AV36" i="4"/>
  <c r="AS36" i="4"/>
  <c r="AU36" i="4"/>
  <c r="AQ36" i="4"/>
  <c r="AR36" i="4"/>
  <c r="AW48" i="4"/>
  <c r="T33" i="8" s="1"/>
  <c r="BC48" i="4"/>
  <c r="BD48" i="4" s="1"/>
  <c r="AR48" i="4"/>
  <c r="L33" i="8" s="1"/>
  <c r="AT48" i="4"/>
  <c r="R33" i="8" s="1"/>
  <c r="AV48" i="4"/>
  <c r="P33" i="8" s="1"/>
  <c r="AS48" i="4"/>
  <c r="M33" i="8" s="1"/>
  <c r="AU48" i="4"/>
  <c r="N33" i="8" s="1"/>
  <c r="AQ48" i="4"/>
  <c r="J33" i="8" s="1"/>
  <c r="AW64" i="4"/>
  <c r="T49" i="8" s="1"/>
  <c r="BC64" i="4"/>
  <c r="BD64" i="4" s="1"/>
  <c r="AR64" i="4"/>
  <c r="L49" i="8" s="1"/>
  <c r="AT64" i="4"/>
  <c r="R49" i="8" s="1"/>
  <c r="AV64" i="4"/>
  <c r="P49" i="8" s="1"/>
  <c r="AU64" i="4"/>
  <c r="N49" i="8" s="1"/>
  <c r="AS64" i="4"/>
  <c r="M49" i="8" s="1"/>
  <c r="AQ64" i="4"/>
  <c r="J49" i="8" s="1"/>
  <c r="AU80" i="4"/>
  <c r="N65" i="8" s="1"/>
  <c r="AW80" i="4"/>
  <c r="T65" i="8" s="1"/>
  <c r="BC80" i="4"/>
  <c r="BD80" i="4" s="1"/>
  <c r="AR80" i="4"/>
  <c r="L65" i="8" s="1"/>
  <c r="AV80" i="4"/>
  <c r="P65" i="8" s="1"/>
  <c r="AT80" i="4"/>
  <c r="R65" i="8" s="1"/>
  <c r="AQ80" i="4"/>
  <c r="J65" i="8" s="1"/>
  <c r="AS80" i="4"/>
  <c r="M65" i="8" s="1"/>
  <c r="AU96" i="4"/>
  <c r="N81" i="8" s="1"/>
  <c r="AW96" i="4"/>
  <c r="T81" i="8" s="1"/>
  <c r="BC96" i="4"/>
  <c r="BD96" i="4" s="1"/>
  <c r="AV96" i="4"/>
  <c r="P81" i="8" s="1"/>
  <c r="AR96" i="4"/>
  <c r="L81" i="8" s="1"/>
  <c r="AT96" i="4"/>
  <c r="R81" i="8" s="1"/>
  <c r="AQ96" i="4"/>
  <c r="J81" i="8" s="1"/>
  <c r="AS96" i="4"/>
  <c r="M81" i="8" s="1"/>
  <c r="AU112" i="4"/>
  <c r="N97" i="8" s="1"/>
  <c r="AW112" i="4"/>
  <c r="T97" i="8" s="1"/>
  <c r="BC112" i="4"/>
  <c r="BD112" i="4" s="1"/>
  <c r="AV112" i="4"/>
  <c r="P97" i="8" s="1"/>
  <c r="AR112" i="4"/>
  <c r="L97" i="8" s="1"/>
  <c r="AT112" i="4"/>
  <c r="R97" i="8" s="1"/>
  <c r="AQ112" i="4"/>
  <c r="J97" i="8" s="1"/>
  <c r="AS112" i="4"/>
  <c r="M97" i="8" s="1"/>
  <c r="AU128" i="4"/>
  <c r="N113" i="8" s="1"/>
  <c r="AW128" i="4"/>
  <c r="T113" i="8" s="1"/>
  <c r="BC128" i="4"/>
  <c r="BD128" i="4" s="1"/>
  <c r="AV128" i="4"/>
  <c r="P113" i="8" s="1"/>
  <c r="AR128" i="4"/>
  <c r="L113" i="8" s="1"/>
  <c r="AT128" i="4"/>
  <c r="R113" i="8" s="1"/>
  <c r="AQ128" i="4"/>
  <c r="J113" i="8" s="1"/>
  <c r="AS128" i="4"/>
  <c r="M113" i="8" s="1"/>
  <c r="BC147" i="4"/>
  <c r="BD147" i="4" s="1"/>
  <c r="AV147" i="4"/>
  <c r="P132" i="8" s="1"/>
  <c r="AW147" i="4"/>
  <c r="T132" i="8" s="1"/>
  <c r="AS147" i="4"/>
  <c r="M132" i="8" s="1"/>
  <c r="AU147" i="4"/>
  <c r="N132" i="8" s="1"/>
  <c r="AT147" i="4"/>
  <c r="R132" i="8" s="1"/>
  <c r="AQ147" i="4"/>
  <c r="J132" i="8" s="1"/>
  <c r="AR147" i="4"/>
  <c r="L132" i="8" s="1"/>
  <c r="P24" i="8"/>
  <c r="M24" i="8"/>
  <c r="T24" i="8"/>
  <c r="N24" i="8"/>
  <c r="J24" i="8"/>
  <c r="L24" i="8"/>
  <c r="R24" i="8"/>
  <c r="AV69" i="4"/>
  <c r="P54" i="8" s="1"/>
  <c r="BC69" i="4"/>
  <c r="BD69" i="4" s="1"/>
  <c r="AS69" i="4"/>
  <c r="M54" i="8" s="1"/>
  <c r="AW69" i="4"/>
  <c r="T54" i="8" s="1"/>
  <c r="AU69" i="4"/>
  <c r="N54" i="8" s="1"/>
  <c r="AQ69" i="4"/>
  <c r="J54" i="8" s="1"/>
  <c r="AT69" i="4"/>
  <c r="R54" i="8" s="1"/>
  <c r="AR69" i="4"/>
  <c r="L54" i="8" s="1"/>
  <c r="AV109" i="4"/>
  <c r="P94" i="8" s="1"/>
  <c r="BC109" i="4"/>
  <c r="BD109" i="4" s="1"/>
  <c r="AW109" i="4"/>
  <c r="T94" i="8" s="1"/>
  <c r="AU109" i="4"/>
  <c r="N94" i="8" s="1"/>
  <c r="AS109" i="4"/>
  <c r="M94" i="8" s="1"/>
  <c r="AQ109" i="4"/>
  <c r="J94" i="8" s="1"/>
  <c r="AR109" i="4"/>
  <c r="L94" i="8" s="1"/>
  <c r="AT109" i="4"/>
  <c r="R94" i="8" s="1"/>
  <c r="AW138" i="4"/>
  <c r="T123" i="8" s="1"/>
  <c r="AV138" i="4"/>
  <c r="P123" i="8" s="1"/>
  <c r="BC138" i="4"/>
  <c r="BD138" i="4" s="1"/>
  <c r="AT138" i="4"/>
  <c r="R123" i="8" s="1"/>
  <c r="AU138" i="4"/>
  <c r="N123" i="8" s="1"/>
  <c r="AR138" i="4"/>
  <c r="L123" i="8" s="1"/>
  <c r="AQ138" i="4"/>
  <c r="J123" i="8" s="1"/>
  <c r="AS138" i="4"/>
  <c r="M123" i="8" s="1"/>
  <c r="T19" i="8"/>
  <c r="R19" i="8"/>
  <c r="P19" i="8"/>
  <c r="J19" i="8"/>
  <c r="L19" i="8"/>
  <c r="M19" i="8"/>
  <c r="N19" i="8"/>
  <c r="AV29" i="4"/>
  <c r="BC29" i="4"/>
  <c r="BD29" i="4" s="1"/>
  <c r="AS29" i="4"/>
  <c r="AW29" i="4"/>
  <c r="AU29" i="4"/>
  <c r="AQ29" i="4"/>
  <c r="AT29" i="4"/>
  <c r="AR29" i="4"/>
  <c r="AV49" i="4"/>
  <c r="P34" i="8" s="1"/>
  <c r="BC49" i="4"/>
  <c r="BD49" i="4" s="1"/>
  <c r="AS49" i="4"/>
  <c r="M34" i="8" s="1"/>
  <c r="AU49" i="4"/>
  <c r="N34" i="8" s="1"/>
  <c r="AW49" i="4"/>
  <c r="T34" i="8" s="1"/>
  <c r="AR49" i="4"/>
  <c r="L34" i="8" s="1"/>
  <c r="AQ49" i="4"/>
  <c r="J34" i="8" s="1"/>
  <c r="AT49" i="4"/>
  <c r="R34" i="8" s="1"/>
  <c r="AV73" i="4"/>
  <c r="P58" i="8" s="1"/>
  <c r="BC73" i="4"/>
  <c r="BD73" i="4" s="1"/>
  <c r="AS73" i="4"/>
  <c r="M58" i="8" s="1"/>
  <c r="AW73" i="4"/>
  <c r="T58" i="8" s="1"/>
  <c r="AU73" i="4"/>
  <c r="N58" i="8" s="1"/>
  <c r="AR73" i="4"/>
  <c r="L58" i="8" s="1"/>
  <c r="AQ73" i="4"/>
  <c r="J58" i="8" s="1"/>
  <c r="AT73" i="4"/>
  <c r="R58" i="8" s="1"/>
  <c r="AV101" i="4"/>
  <c r="P86" i="8" s="1"/>
  <c r="BC101" i="4"/>
  <c r="BD101" i="4" s="1"/>
  <c r="AS101" i="4"/>
  <c r="M86" i="8" s="1"/>
  <c r="AW101" i="4"/>
  <c r="T86" i="8" s="1"/>
  <c r="AU101" i="4"/>
  <c r="N86" i="8" s="1"/>
  <c r="AQ101" i="4"/>
  <c r="J86" i="8" s="1"/>
  <c r="AT101" i="4"/>
  <c r="R86" i="8" s="1"/>
  <c r="AR101" i="4"/>
  <c r="L86" i="8" s="1"/>
  <c r="AV129" i="4"/>
  <c r="P114" i="8" s="1"/>
  <c r="BC129" i="4"/>
  <c r="BD129" i="4" s="1"/>
  <c r="AS129" i="4"/>
  <c r="M114" i="8" s="1"/>
  <c r="AU129" i="4"/>
  <c r="N114" i="8" s="1"/>
  <c r="AW129" i="4"/>
  <c r="T114" i="8" s="1"/>
  <c r="AR129" i="4"/>
  <c r="L114" i="8" s="1"/>
  <c r="AQ129" i="4"/>
  <c r="J114" i="8" s="1"/>
  <c r="AT129" i="4"/>
  <c r="R114" i="8" s="1"/>
  <c r="AW30" i="4"/>
  <c r="BC30" i="4"/>
  <c r="BD30" i="4" s="1"/>
  <c r="AV30" i="4"/>
  <c r="AT30" i="4"/>
  <c r="AU30" i="4"/>
  <c r="AR30" i="4"/>
  <c r="AQ30" i="4"/>
  <c r="AS30" i="4"/>
  <c r="AW42" i="4"/>
  <c r="BC42" i="4"/>
  <c r="BD42" i="4" s="1"/>
  <c r="AV42" i="4"/>
  <c r="AT42" i="4"/>
  <c r="AU42" i="4"/>
  <c r="AR42" i="4"/>
  <c r="AQ42" i="4"/>
  <c r="AS42" i="4"/>
  <c r="AW58" i="4"/>
  <c r="T43" i="8" s="1"/>
  <c r="BC58" i="4"/>
  <c r="BD58" i="4" s="1"/>
  <c r="AV58" i="4"/>
  <c r="P43" i="8" s="1"/>
  <c r="AT58" i="4"/>
  <c r="R43" i="8" s="1"/>
  <c r="AU58" i="4"/>
  <c r="N43" i="8" s="1"/>
  <c r="AR58" i="4"/>
  <c r="L43" i="8" s="1"/>
  <c r="AQ58" i="4"/>
  <c r="J43" i="8" s="1"/>
  <c r="AS58" i="4"/>
  <c r="M43" i="8" s="1"/>
  <c r="AW74" i="4"/>
  <c r="T59" i="8" s="1"/>
  <c r="AV74" i="4"/>
  <c r="P59" i="8" s="1"/>
  <c r="BC74" i="4"/>
  <c r="BD74" i="4" s="1"/>
  <c r="AT74" i="4"/>
  <c r="R59" i="8" s="1"/>
  <c r="AU74" i="4"/>
  <c r="N59" i="8" s="1"/>
  <c r="AR74" i="4"/>
  <c r="L59" i="8" s="1"/>
  <c r="AQ74" i="4"/>
  <c r="J59" i="8" s="1"/>
  <c r="AS74" i="4"/>
  <c r="M59" i="8" s="1"/>
  <c r="AW90" i="4"/>
  <c r="T75" i="8" s="1"/>
  <c r="AV90" i="4"/>
  <c r="P75" i="8" s="1"/>
  <c r="BC90" i="4"/>
  <c r="BD90" i="4" s="1"/>
  <c r="AT90" i="4"/>
  <c r="R75" i="8" s="1"/>
  <c r="AU90" i="4"/>
  <c r="N75" i="8" s="1"/>
  <c r="AR90" i="4"/>
  <c r="L75" i="8" s="1"/>
  <c r="AQ90" i="4"/>
  <c r="J75" i="8" s="1"/>
  <c r="AS90" i="4"/>
  <c r="M75" i="8" s="1"/>
  <c r="AW106" i="4"/>
  <c r="T91" i="8" s="1"/>
  <c r="AV106" i="4"/>
  <c r="P91" i="8" s="1"/>
  <c r="BC106" i="4"/>
  <c r="BD106" i="4" s="1"/>
  <c r="AT106" i="4"/>
  <c r="R91" i="8" s="1"/>
  <c r="AU106" i="4"/>
  <c r="N91" i="8" s="1"/>
  <c r="AR106" i="4"/>
  <c r="L91" i="8" s="1"/>
  <c r="AQ106" i="4"/>
  <c r="J91" i="8" s="1"/>
  <c r="AS106" i="4"/>
  <c r="M91" i="8" s="1"/>
  <c r="AW122" i="4"/>
  <c r="T107" i="8" s="1"/>
  <c r="AV122" i="4"/>
  <c r="P107" i="8" s="1"/>
  <c r="BC122" i="4"/>
  <c r="BD122" i="4" s="1"/>
  <c r="AT122" i="4"/>
  <c r="R107" i="8" s="1"/>
  <c r="AU122" i="4"/>
  <c r="N107" i="8" s="1"/>
  <c r="AR122" i="4"/>
  <c r="L107" i="8" s="1"/>
  <c r="AQ122" i="4"/>
  <c r="J107" i="8" s="1"/>
  <c r="AS122" i="4"/>
  <c r="M107" i="8" s="1"/>
  <c r="BC139" i="4"/>
  <c r="BD139" i="4" s="1"/>
  <c r="AV139" i="4"/>
  <c r="P124" i="8" s="1"/>
  <c r="AW139" i="4"/>
  <c r="T124" i="8" s="1"/>
  <c r="AU139" i="4"/>
  <c r="N124" i="8" s="1"/>
  <c r="AS139" i="4"/>
  <c r="M124" i="8" s="1"/>
  <c r="AT139" i="4"/>
  <c r="R124" i="8" s="1"/>
  <c r="AQ139" i="4"/>
  <c r="J124" i="8" s="1"/>
  <c r="AR139" i="4"/>
  <c r="L124" i="8" s="1"/>
  <c r="AU136" i="4"/>
  <c r="N121" i="8" s="1"/>
  <c r="AW136" i="4"/>
  <c r="T121" i="8" s="1"/>
  <c r="BC136" i="4"/>
  <c r="BD136" i="4" s="1"/>
  <c r="AR136" i="4"/>
  <c r="L121" i="8" s="1"/>
  <c r="AV136" i="4"/>
  <c r="P121" i="8" s="1"/>
  <c r="AT136" i="4"/>
  <c r="R121" i="8" s="1"/>
  <c r="AQ136" i="4"/>
  <c r="J121" i="8" s="1"/>
  <c r="AS136" i="4"/>
  <c r="M121" i="8" s="1"/>
  <c r="AU152" i="4"/>
  <c r="N137" i="8" s="1"/>
  <c r="AW152" i="4"/>
  <c r="T137" i="8" s="1"/>
  <c r="BC152" i="4"/>
  <c r="BD152" i="4" s="1"/>
  <c r="AR152" i="4"/>
  <c r="L137" i="8" s="1"/>
  <c r="AV152" i="4"/>
  <c r="P137" i="8" s="1"/>
  <c r="AT152" i="4"/>
  <c r="R137" i="8" s="1"/>
  <c r="AS152" i="4"/>
  <c r="M137" i="8" s="1"/>
  <c r="AQ152" i="4"/>
  <c r="J137" i="8" s="1"/>
  <c r="BC111" i="4"/>
  <c r="BD111" i="4" s="1"/>
  <c r="AV111" i="4"/>
  <c r="P96" i="8" s="1"/>
  <c r="AW111" i="4"/>
  <c r="T96" i="8" s="1"/>
  <c r="AU111" i="4"/>
  <c r="N96" i="8" s="1"/>
  <c r="AS111" i="4"/>
  <c r="M96" i="8" s="1"/>
  <c r="AR111" i="4"/>
  <c r="L96" i="8" s="1"/>
  <c r="AT111" i="4"/>
  <c r="R96" i="8" s="1"/>
  <c r="AQ111" i="4"/>
  <c r="J96" i="8" s="1"/>
  <c r="BC99" i="4"/>
  <c r="BD99" i="4" s="1"/>
  <c r="AV99" i="4"/>
  <c r="P84" i="8" s="1"/>
  <c r="AW99" i="4"/>
  <c r="T84" i="8" s="1"/>
  <c r="AS99" i="4"/>
  <c r="M84" i="8" s="1"/>
  <c r="AU99" i="4"/>
  <c r="N84" i="8" s="1"/>
  <c r="AT99" i="4"/>
  <c r="R84" i="8" s="1"/>
  <c r="AQ99" i="4"/>
  <c r="J84" i="8" s="1"/>
  <c r="AR99" i="4"/>
  <c r="L84" i="8" s="1"/>
  <c r="BC63" i="4"/>
  <c r="BD63" i="4" s="1"/>
  <c r="AW63" i="4"/>
  <c r="T48" i="8" s="1"/>
  <c r="AV63" i="4"/>
  <c r="P48" i="8" s="1"/>
  <c r="AU63" i="4"/>
  <c r="N48" i="8" s="1"/>
  <c r="AS63" i="4"/>
  <c r="M48" i="8" s="1"/>
  <c r="AR63" i="4"/>
  <c r="L48" i="8" s="1"/>
  <c r="AT63" i="4"/>
  <c r="R48" i="8" s="1"/>
  <c r="AQ63" i="4"/>
  <c r="J48" i="8" s="1"/>
  <c r="BC67" i="4"/>
  <c r="BD67" i="4" s="1"/>
  <c r="AW67" i="4"/>
  <c r="T52" i="8" s="1"/>
  <c r="AU67" i="4"/>
  <c r="N52" i="8" s="1"/>
  <c r="AV67" i="4"/>
  <c r="P52" i="8" s="1"/>
  <c r="AS67" i="4"/>
  <c r="M52" i="8" s="1"/>
  <c r="AT67" i="4"/>
  <c r="R52" i="8" s="1"/>
  <c r="AQ67" i="4"/>
  <c r="J52" i="8" s="1"/>
  <c r="AR67" i="4"/>
  <c r="L52" i="8" s="1"/>
  <c r="T26" i="8"/>
  <c r="N26" i="8"/>
  <c r="P26" i="8"/>
  <c r="M26" i="8"/>
  <c r="L26" i="8"/>
  <c r="R26" i="8"/>
  <c r="J26" i="8"/>
  <c r="BC103" i="4"/>
  <c r="BD103" i="4" s="1"/>
  <c r="AV103" i="4"/>
  <c r="P88" i="8" s="1"/>
  <c r="AW103" i="4"/>
  <c r="T88" i="8" s="1"/>
  <c r="AU103" i="4"/>
  <c r="N88" i="8" s="1"/>
  <c r="AS103" i="4"/>
  <c r="M88" i="8" s="1"/>
  <c r="AR103" i="4"/>
  <c r="L88" i="8" s="1"/>
  <c r="AT103" i="4"/>
  <c r="R88" i="8" s="1"/>
  <c r="AQ103" i="4"/>
  <c r="J88" i="8" s="1"/>
  <c r="BC75" i="4"/>
  <c r="BD75" i="4" s="1"/>
  <c r="AW75" i="4"/>
  <c r="T60" i="8" s="1"/>
  <c r="AV75" i="4"/>
  <c r="P60" i="8" s="1"/>
  <c r="AU75" i="4"/>
  <c r="N60" i="8" s="1"/>
  <c r="AS75" i="4"/>
  <c r="M60" i="8" s="1"/>
  <c r="AT75" i="4"/>
  <c r="R60" i="8" s="1"/>
  <c r="AQ75" i="4"/>
  <c r="J60" i="8" s="1"/>
  <c r="AR75" i="4"/>
  <c r="L60" i="8" s="1"/>
  <c r="AV141" i="4"/>
  <c r="P126" i="8" s="1"/>
  <c r="BC141" i="4"/>
  <c r="BD141" i="4" s="1"/>
  <c r="AW141" i="4"/>
  <c r="T126" i="8" s="1"/>
  <c r="AU141" i="4"/>
  <c r="N126" i="8" s="1"/>
  <c r="AS141" i="4"/>
  <c r="M126" i="8" s="1"/>
  <c r="AQ141" i="4"/>
  <c r="J126" i="8" s="1"/>
  <c r="AT141" i="4"/>
  <c r="R126" i="8" s="1"/>
  <c r="AR141" i="4"/>
  <c r="L126" i="8" s="1"/>
  <c r="AW52" i="4"/>
  <c r="T37" i="8" s="1"/>
  <c r="BC52" i="4"/>
  <c r="BD52" i="4" s="1"/>
  <c r="AV52" i="4"/>
  <c r="P37" i="8" s="1"/>
  <c r="AR52" i="4"/>
  <c r="L37" i="8" s="1"/>
  <c r="AT52" i="4"/>
  <c r="R37" i="8" s="1"/>
  <c r="AU52" i="4"/>
  <c r="N37" i="8" s="1"/>
  <c r="AQ52" i="4"/>
  <c r="J37" i="8" s="1"/>
  <c r="AS52" i="4"/>
  <c r="M37" i="8" s="1"/>
  <c r="AW68" i="4"/>
  <c r="T53" i="8" s="1"/>
  <c r="BC68" i="4"/>
  <c r="BD68" i="4" s="1"/>
  <c r="AV68" i="4"/>
  <c r="P53" i="8" s="1"/>
  <c r="AR68" i="4"/>
  <c r="L53" i="8" s="1"/>
  <c r="AT68" i="4"/>
  <c r="R53" i="8" s="1"/>
  <c r="AU68" i="4"/>
  <c r="N53" i="8" s="1"/>
  <c r="AQ68" i="4"/>
  <c r="J53" i="8" s="1"/>
  <c r="AS68" i="4"/>
  <c r="M53" i="8" s="1"/>
  <c r="AU84" i="4"/>
  <c r="N69" i="8" s="1"/>
  <c r="AW84" i="4"/>
  <c r="T69" i="8" s="1"/>
  <c r="BC84" i="4"/>
  <c r="BD84" i="4" s="1"/>
  <c r="AR84" i="4"/>
  <c r="L69" i="8" s="1"/>
  <c r="AT84" i="4"/>
  <c r="R69" i="8" s="1"/>
  <c r="AV84" i="4"/>
  <c r="P69" i="8" s="1"/>
  <c r="AS84" i="4"/>
  <c r="M69" i="8" s="1"/>
  <c r="AQ84" i="4"/>
  <c r="J69" i="8" s="1"/>
  <c r="AU100" i="4"/>
  <c r="N85" i="8" s="1"/>
  <c r="AW100" i="4"/>
  <c r="T85" i="8" s="1"/>
  <c r="BC100" i="4"/>
  <c r="BD100" i="4" s="1"/>
  <c r="AR100" i="4"/>
  <c r="L85" i="8" s="1"/>
  <c r="AT100" i="4"/>
  <c r="R85" i="8" s="1"/>
  <c r="AV100" i="4"/>
  <c r="P85" i="8" s="1"/>
  <c r="AS100" i="4"/>
  <c r="M85" i="8" s="1"/>
  <c r="AQ100" i="4"/>
  <c r="J85" i="8" s="1"/>
  <c r="AU116" i="4"/>
  <c r="N101" i="8" s="1"/>
  <c r="AW116" i="4"/>
  <c r="T101" i="8" s="1"/>
  <c r="BC116" i="4"/>
  <c r="BD116" i="4" s="1"/>
  <c r="AR116" i="4"/>
  <c r="L101" i="8" s="1"/>
  <c r="AT116" i="4"/>
  <c r="R101" i="8" s="1"/>
  <c r="AV116" i="4"/>
  <c r="P101" i="8" s="1"/>
  <c r="AS116" i="4"/>
  <c r="M101" i="8" s="1"/>
  <c r="AQ116" i="4"/>
  <c r="J101" i="8" s="1"/>
  <c r="AU132" i="4"/>
  <c r="N117" i="8" s="1"/>
  <c r="AW132" i="4"/>
  <c r="T117" i="8" s="1"/>
  <c r="BC132" i="4"/>
  <c r="BD132" i="4" s="1"/>
  <c r="AR132" i="4"/>
  <c r="L117" i="8" s="1"/>
  <c r="AT132" i="4"/>
  <c r="R117" i="8" s="1"/>
  <c r="AV132" i="4"/>
  <c r="P117" i="8" s="1"/>
  <c r="AQ132" i="4"/>
  <c r="J117" i="8" s="1"/>
  <c r="AS132" i="4"/>
  <c r="M117" i="8" s="1"/>
  <c r="AV153" i="4"/>
  <c r="P138" i="8" s="1"/>
  <c r="BC153" i="4"/>
  <c r="BD153" i="4" s="1"/>
  <c r="AS153" i="4"/>
  <c r="M138" i="8" s="1"/>
  <c r="AW153" i="4"/>
  <c r="T138" i="8" s="1"/>
  <c r="AU153" i="4"/>
  <c r="N138" i="8" s="1"/>
  <c r="AR153" i="4"/>
  <c r="L138" i="8" s="1"/>
  <c r="AQ153" i="4"/>
  <c r="J138" i="8" s="1"/>
  <c r="AT153" i="4"/>
  <c r="R138" i="8" s="1"/>
  <c r="AV37" i="4"/>
  <c r="BC37" i="4"/>
  <c r="BD37" i="4" s="1"/>
  <c r="AS37" i="4"/>
  <c r="AU37" i="4"/>
  <c r="AW37" i="4"/>
  <c r="AQ37" i="4"/>
  <c r="AT37" i="4"/>
  <c r="AR37" i="4"/>
  <c r="AV77" i="4"/>
  <c r="P62" i="8" s="1"/>
  <c r="BC77" i="4"/>
  <c r="BD77" i="4" s="1"/>
  <c r="AW77" i="4"/>
  <c r="T62" i="8" s="1"/>
  <c r="AU77" i="4"/>
  <c r="N62" i="8" s="1"/>
  <c r="AS77" i="4"/>
  <c r="M62" i="8" s="1"/>
  <c r="AQ77" i="4"/>
  <c r="J62" i="8" s="1"/>
  <c r="AR77" i="4"/>
  <c r="L62" i="8" s="1"/>
  <c r="AT77" i="4"/>
  <c r="R62" i="8" s="1"/>
  <c r="AV117" i="4"/>
  <c r="P102" i="8" s="1"/>
  <c r="BC117" i="4"/>
  <c r="BD117" i="4" s="1"/>
  <c r="AS117" i="4"/>
  <c r="M102" i="8" s="1"/>
  <c r="AW117" i="4"/>
  <c r="T102" i="8" s="1"/>
  <c r="AU117" i="4"/>
  <c r="N102" i="8" s="1"/>
  <c r="AQ117" i="4"/>
  <c r="J102" i="8" s="1"/>
  <c r="AT117" i="4"/>
  <c r="R102" i="8" s="1"/>
  <c r="AR117" i="4"/>
  <c r="L102" i="8" s="1"/>
  <c r="BC143" i="4"/>
  <c r="BD143" i="4" s="1"/>
  <c r="AV143" i="4"/>
  <c r="P128" i="8" s="1"/>
  <c r="AW143" i="4"/>
  <c r="T128" i="8" s="1"/>
  <c r="AU143" i="4"/>
  <c r="N128" i="8" s="1"/>
  <c r="AS143" i="4"/>
  <c r="M128" i="8" s="1"/>
  <c r="AR143" i="4"/>
  <c r="L128" i="8" s="1"/>
  <c r="AT143" i="4"/>
  <c r="R128" i="8" s="1"/>
  <c r="AQ143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57" i="4"/>
  <c r="P42" i="8" s="1"/>
  <c r="BC57" i="4"/>
  <c r="BD57" i="4" s="1"/>
  <c r="AS57" i="4"/>
  <c r="M42" i="8" s="1"/>
  <c r="AW57" i="4"/>
  <c r="T42" i="8" s="1"/>
  <c r="AU57" i="4"/>
  <c r="N42" i="8" s="1"/>
  <c r="AR57" i="4"/>
  <c r="L42" i="8" s="1"/>
  <c r="AQ57" i="4"/>
  <c r="J42" i="8" s="1"/>
  <c r="AT57" i="4"/>
  <c r="R42" i="8" s="1"/>
  <c r="AV81" i="4"/>
  <c r="P66" i="8" s="1"/>
  <c r="BC81" i="4"/>
  <c r="BD81" i="4" s="1"/>
  <c r="AS81" i="4"/>
  <c r="M66" i="8" s="1"/>
  <c r="AU81" i="4"/>
  <c r="N66" i="8" s="1"/>
  <c r="AW81" i="4"/>
  <c r="T66" i="8" s="1"/>
  <c r="AR81" i="4"/>
  <c r="L66" i="8" s="1"/>
  <c r="AQ81" i="4"/>
  <c r="J66" i="8" s="1"/>
  <c r="AT81" i="4"/>
  <c r="R66" i="8" s="1"/>
  <c r="AV105" i="4"/>
  <c r="P90" i="8" s="1"/>
  <c r="BC105" i="4"/>
  <c r="BD105" i="4" s="1"/>
  <c r="AS105" i="4"/>
  <c r="M90" i="8" s="1"/>
  <c r="AW105" i="4"/>
  <c r="T90" i="8" s="1"/>
  <c r="AU105" i="4"/>
  <c r="N90" i="8" s="1"/>
  <c r="AR105" i="4"/>
  <c r="L90" i="8" s="1"/>
  <c r="AQ105" i="4"/>
  <c r="J90" i="8" s="1"/>
  <c r="AT105" i="4"/>
  <c r="R90" i="8" s="1"/>
  <c r="T17" i="8"/>
  <c r="R17" i="8"/>
  <c r="P17" i="8"/>
  <c r="N17" i="8"/>
  <c r="M17" i="8"/>
  <c r="L17" i="8"/>
  <c r="J17" i="8"/>
  <c r="AW34" i="4"/>
  <c r="AT34" i="4"/>
  <c r="AV34" i="4"/>
  <c r="AU34" i="4"/>
  <c r="BC34" i="4"/>
  <c r="BD34" i="4" s="1"/>
  <c r="AS34" i="4"/>
  <c r="AR34" i="4"/>
  <c r="AQ34" i="4"/>
  <c r="AW46" i="4"/>
  <c r="T31" i="8" s="1"/>
  <c r="AT46" i="4"/>
  <c r="R31" i="8" s="1"/>
  <c r="AV46" i="4"/>
  <c r="P31" i="8" s="1"/>
  <c r="AU46" i="4"/>
  <c r="N31" i="8" s="1"/>
  <c r="AR46" i="4"/>
  <c r="L31" i="8" s="1"/>
  <c r="BC46" i="4"/>
  <c r="BD46" i="4" s="1"/>
  <c r="AS46" i="4"/>
  <c r="M31" i="8" s="1"/>
  <c r="AQ46" i="4"/>
  <c r="J31" i="8" s="1"/>
  <c r="AW62" i="4"/>
  <c r="T47" i="8" s="1"/>
  <c r="AT62" i="4"/>
  <c r="R47" i="8" s="1"/>
  <c r="AV62" i="4"/>
  <c r="P47" i="8" s="1"/>
  <c r="AU62" i="4"/>
  <c r="N47" i="8" s="1"/>
  <c r="AR62" i="4"/>
  <c r="L47" i="8" s="1"/>
  <c r="BC62" i="4"/>
  <c r="BD62" i="4" s="1"/>
  <c r="AS62" i="4"/>
  <c r="M47" i="8" s="1"/>
  <c r="AQ62" i="4"/>
  <c r="J47" i="8" s="1"/>
  <c r="AW78" i="4"/>
  <c r="T63" i="8" s="1"/>
  <c r="AV78" i="4"/>
  <c r="P63" i="8" s="1"/>
  <c r="AT78" i="4"/>
  <c r="R63" i="8" s="1"/>
  <c r="AR78" i="4"/>
  <c r="L63" i="8" s="1"/>
  <c r="BC78" i="4"/>
  <c r="BD78" i="4" s="1"/>
  <c r="AU78" i="4"/>
  <c r="N63" i="8" s="1"/>
  <c r="AS78" i="4"/>
  <c r="M63" i="8" s="1"/>
  <c r="AQ78" i="4"/>
  <c r="J63" i="8" s="1"/>
  <c r="AW94" i="4"/>
  <c r="T79" i="8" s="1"/>
  <c r="AV94" i="4"/>
  <c r="P79" i="8" s="1"/>
  <c r="AT94" i="4"/>
  <c r="R79" i="8" s="1"/>
  <c r="AR94" i="4"/>
  <c r="L79" i="8" s="1"/>
  <c r="BC94" i="4"/>
  <c r="BD94" i="4" s="1"/>
  <c r="AU94" i="4"/>
  <c r="N79" i="8" s="1"/>
  <c r="AS94" i="4"/>
  <c r="M79" i="8" s="1"/>
  <c r="AQ94" i="4"/>
  <c r="J79" i="8" s="1"/>
  <c r="AW110" i="4"/>
  <c r="T95" i="8" s="1"/>
  <c r="AV110" i="4"/>
  <c r="P95" i="8" s="1"/>
  <c r="AT110" i="4"/>
  <c r="R95" i="8" s="1"/>
  <c r="AR110" i="4"/>
  <c r="L95" i="8" s="1"/>
  <c r="BC110" i="4"/>
  <c r="BD110" i="4" s="1"/>
  <c r="AU110" i="4"/>
  <c r="N95" i="8" s="1"/>
  <c r="AS110" i="4"/>
  <c r="M95" i="8" s="1"/>
  <c r="AQ110" i="4"/>
  <c r="J95" i="8" s="1"/>
  <c r="AW126" i="4"/>
  <c r="T111" i="8" s="1"/>
  <c r="AV126" i="4"/>
  <c r="P111" i="8" s="1"/>
  <c r="AT126" i="4"/>
  <c r="R111" i="8" s="1"/>
  <c r="AR126" i="4"/>
  <c r="L111" i="8" s="1"/>
  <c r="BC126" i="4"/>
  <c r="BD126" i="4" s="1"/>
  <c r="AU126" i="4"/>
  <c r="N111" i="8" s="1"/>
  <c r="AS126" i="4"/>
  <c r="M111" i="8" s="1"/>
  <c r="AQ126" i="4"/>
  <c r="J111" i="8" s="1"/>
  <c r="AV145" i="4"/>
  <c r="P130" i="8" s="1"/>
  <c r="BC145" i="4"/>
  <c r="BD145" i="4" s="1"/>
  <c r="AS145" i="4"/>
  <c r="M130" i="8" s="1"/>
  <c r="AU145" i="4"/>
  <c r="N130" i="8" s="1"/>
  <c r="AW145" i="4"/>
  <c r="T130" i="8" s="1"/>
  <c r="AR145" i="4"/>
  <c r="L130" i="8" s="1"/>
  <c r="AQ145" i="4"/>
  <c r="J130" i="8" s="1"/>
  <c r="AT145" i="4"/>
  <c r="R130" i="8" s="1"/>
  <c r="AU140" i="4"/>
  <c r="N125" i="8" s="1"/>
  <c r="AW140" i="4"/>
  <c r="T125" i="8" s="1"/>
  <c r="BC140" i="4"/>
  <c r="BD140" i="4" s="1"/>
  <c r="AR140" i="4"/>
  <c r="L125" i="8" s="1"/>
  <c r="AV140" i="4"/>
  <c r="P125" i="8" s="1"/>
  <c r="AT140" i="4"/>
  <c r="R125" i="8" s="1"/>
  <c r="AQ140" i="4"/>
  <c r="J125" i="8" s="1"/>
  <c r="AS140" i="4"/>
  <c r="M125" i="8" s="1"/>
  <c r="AU156" i="4"/>
  <c r="N141" i="8" s="1"/>
  <c r="AW156" i="4"/>
  <c r="T141" i="8" s="1"/>
  <c r="BC156" i="4"/>
  <c r="BD156" i="4" s="1"/>
  <c r="AR156" i="4"/>
  <c r="L141" i="8" s="1"/>
  <c r="AV156" i="4"/>
  <c r="P141" i="8" s="1"/>
  <c r="AT156" i="4"/>
  <c r="R141" i="8" s="1"/>
  <c r="AQ156" i="4"/>
  <c r="J141" i="8" s="1"/>
  <c r="AS156" i="4"/>
  <c r="M141" i="8" s="1"/>
  <c r="T18" i="8"/>
  <c r="P18" i="8"/>
  <c r="N18" i="8"/>
  <c r="M18" i="8"/>
  <c r="L18" i="8"/>
  <c r="R18" i="8"/>
  <c r="J18" i="8"/>
  <c r="BC127" i="4"/>
  <c r="BD127" i="4" s="1"/>
  <c r="AV127" i="4"/>
  <c r="P112" i="8" s="1"/>
  <c r="AW127" i="4"/>
  <c r="T112" i="8" s="1"/>
  <c r="AU127" i="4"/>
  <c r="N112" i="8" s="1"/>
  <c r="AS127" i="4"/>
  <c r="M112" i="8" s="1"/>
  <c r="AR127" i="4"/>
  <c r="L112" i="8" s="1"/>
  <c r="AT127" i="4"/>
  <c r="R112" i="8" s="1"/>
  <c r="AQ127" i="4"/>
  <c r="J112" i="8" s="1"/>
  <c r="BC131" i="4"/>
  <c r="BD131" i="4" s="1"/>
  <c r="AV131" i="4"/>
  <c r="P116" i="8" s="1"/>
  <c r="AW131" i="4"/>
  <c r="T116" i="8" s="1"/>
  <c r="AS131" i="4"/>
  <c r="M116" i="8" s="1"/>
  <c r="AU131" i="4"/>
  <c r="N116" i="8" s="1"/>
  <c r="AT131" i="4"/>
  <c r="R116" i="8" s="1"/>
  <c r="AQ131" i="4"/>
  <c r="J116" i="8" s="1"/>
  <c r="AR131" i="4"/>
  <c r="L116" i="8" s="1"/>
  <c r="BC95" i="4"/>
  <c r="BD95" i="4" s="1"/>
  <c r="AV95" i="4"/>
  <c r="P80" i="8" s="1"/>
  <c r="AW95" i="4"/>
  <c r="T80" i="8" s="1"/>
  <c r="AU95" i="4"/>
  <c r="N80" i="8" s="1"/>
  <c r="AS95" i="4"/>
  <c r="M80" i="8" s="1"/>
  <c r="AR95" i="4"/>
  <c r="L80" i="8" s="1"/>
  <c r="AT95" i="4"/>
  <c r="R80" i="8" s="1"/>
  <c r="AQ95" i="4"/>
  <c r="J80" i="8" s="1"/>
  <c r="BC83" i="4"/>
  <c r="BD83" i="4" s="1"/>
  <c r="AW83" i="4"/>
  <c r="T68" i="8" s="1"/>
  <c r="AV83" i="4"/>
  <c r="P68" i="8" s="1"/>
  <c r="AS83" i="4"/>
  <c r="M68" i="8" s="1"/>
  <c r="AU83" i="4"/>
  <c r="N68" i="8" s="1"/>
  <c r="AT83" i="4"/>
  <c r="R68" i="8" s="1"/>
  <c r="AQ83" i="4"/>
  <c r="J68" i="8" s="1"/>
  <c r="AR83" i="4"/>
  <c r="L68" i="8" s="1"/>
  <c r="BC39" i="4"/>
  <c r="BD39" i="4" s="1"/>
  <c r="AW39" i="4"/>
  <c r="AU39" i="4"/>
  <c r="AV39" i="4"/>
  <c r="AS39" i="4"/>
  <c r="AR39" i="4"/>
  <c r="AT39" i="4"/>
  <c r="AQ39" i="4"/>
  <c r="BC119" i="4"/>
  <c r="BD119" i="4" s="1"/>
  <c r="AV119" i="4"/>
  <c r="P104" i="8" s="1"/>
  <c r="AW119" i="4"/>
  <c r="T104" i="8" s="1"/>
  <c r="AU119" i="4"/>
  <c r="N104" i="8" s="1"/>
  <c r="AS119" i="4"/>
  <c r="M104" i="8" s="1"/>
  <c r="AR119" i="4"/>
  <c r="L104" i="8" s="1"/>
  <c r="AT119" i="4"/>
  <c r="R104" i="8" s="1"/>
  <c r="AQ119" i="4"/>
  <c r="J104" i="8" s="1"/>
  <c r="BC31" i="4"/>
  <c r="BD31" i="4" s="1"/>
  <c r="AW31" i="4"/>
  <c r="AU31" i="4"/>
  <c r="AS31" i="4"/>
  <c r="AV31" i="4"/>
  <c r="AT31" i="4"/>
  <c r="AQ31" i="4"/>
  <c r="AR31" i="4"/>
  <c r="BC91" i="4"/>
  <c r="BD91" i="4" s="1"/>
  <c r="AV91" i="4"/>
  <c r="P76" i="8" s="1"/>
  <c r="AW91" i="4"/>
  <c r="T76" i="8" s="1"/>
  <c r="AU91" i="4"/>
  <c r="N76" i="8" s="1"/>
  <c r="AS91" i="4"/>
  <c r="M76" i="8" s="1"/>
  <c r="AT91" i="4"/>
  <c r="R76" i="8" s="1"/>
  <c r="AQ91" i="4"/>
  <c r="J76" i="8" s="1"/>
  <c r="AR91" i="4"/>
  <c r="L76" i="8" s="1"/>
  <c r="AW40" i="4"/>
  <c r="BC40" i="4"/>
  <c r="BD40" i="4" s="1"/>
  <c r="AV40" i="4"/>
  <c r="AT40" i="4"/>
  <c r="AU40" i="4"/>
  <c r="AQ40" i="4"/>
  <c r="AR40" i="4"/>
  <c r="AS40" i="4"/>
  <c r="AW56" i="4"/>
  <c r="T41" i="8" s="1"/>
  <c r="BC56" i="4"/>
  <c r="BD56" i="4" s="1"/>
  <c r="AR56" i="4"/>
  <c r="L41" i="8" s="1"/>
  <c r="AV56" i="4"/>
  <c r="P41" i="8" s="1"/>
  <c r="AT56" i="4"/>
  <c r="R41" i="8" s="1"/>
  <c r="AU56" i="4"/>
  <c r="N41" i="8" s="1"/>
  <c r="AQ56" i="4"/>
  <c r="J41" i="8" s="1"/>
  <c r="AS56" i="4"/>
  <c r="M41" i="8" s="1"/>
  <c r="AU72" i="4"/>
  <c r="N57" i="8" s="1"/>
  <c r="AW72" i="4"/>
  <c r="T57" i="8" s="1"/>
  <c r="BC72" i="4"/>
  <c r="BD72" i="4" s="1"/>
  <c r="AR72" i="4"/>
  <c r="L57" i="8" s="1"/>
  <c r="AV72" i="4"/>
  <c r="P57" i="8" s="1"/>
  <c r="AT72" i="4"/>
  <c r="R57" i="8" s="1"/>
  <c r="AQ72" i="4"/>
  <c r="J57" i="8" s="1"/>
  <c r="AS72" i="4"/>
  <c r="M57" i="8" s="1"/>
  <c r="AU88" i="4"/>
  <c r="N73" i="8" s="1"/>
  <c r="AW88" i="4"/>
  <c r="T73" i="8" s="1"/>
  <c r="BC88" i="4"/>
  <c r="BD88" i="4" s="1"/>
  <c r="AR88" i="4"/>
  <c r="L73" i="8" s="1"/>
  <c r="AV88" i="4"/>
  <c r="P73" i="8" s="1"/>
  <c r="AT88" i="4"/>
  <c r="R73" i="8" s="1"/>
  <c r="AQ88" i="4"/>
  <c r="J73" i="8" s="1"/>
  <c r="AS88" i="4"/>
  <c r="M73" i="8" s="1"/>
  <c r="AU104" i="4"/>
  <c r="N89" i="8" s="1"/>
  <c r="AW104" i="4"/>
  <c r="T89" i="8" s="1"/>
  <c r="BC104" i="4"/>
  <c r="BD104" i="4" s="1"/>
  <c r="AR104" i="4"/>
  <c r="L89" i="8" s="1"/>
  <c r="AV104" i="4"/>
  <c r="P89" i="8" s="1"/>
  <c r="AT104" i="4"/>
  <c r="R89" i="8" s="1"/>
  <c r="AQ104" i="4"/>
  <c r="J89" i="8" s="1"/>
  <c r="AS104" i="4"/>
  <c r="M89" i="8" s="1"/>
  <c r="AU120" i="4"/>
  <c r="N105" i="8" s="1"/>
  <c r="AW120" i="4"/>
  <c r="T105" i="8" s="1"/>
  <c r="BC120" i="4"/>
  <c r="BD120" i="4" s="1"/>
  <c r="AR120" i="4"/>
  <c r="L105" i="8" s="1"/>
  <c r="AV120" i="4"/>
  <c r="P105" i="8" s="1"/>
  <c r="AT120" i="4"/>
  <c r="R105" i="8" s="1"/>
  <c r="AQ120" i="4"/>
  <c r="J105" i="8" s="1"/>
  <c r="AS120" i="4"/>
  <c r="M105" i="8" s="1"/>
  <c r="AV137" i="4"/>
  <c r="P122" i="8" s="1"/>
  <c r="BC137" i="4"/>
  <c r="BD137" i="4" s="1"/>
  <c r="AS137" i="4"/>
  <c r="M122" i="8" s="1"/>
  <c r="AW137" i="4"/>
  <c r="T122" i="8" s="1"/>
  <c r="AU137" i="4"/>
  <c r="N122" i="8" s="1"/>
  <c r="AR137" i="4"/>
  <c r="L122" i="8" s="1"/>
  <c r="AQ137" i="4"/>
  <c r="J122" i="8" s="1"/>
  <c r="AT137" i="4"/>
  <c r="R122" i="8" s="1"/>
  <c r="AW158" i="4"/>
  <c r="T143" i="8" s="1"/>
  <c r="BC158" i="4"/>
  <c r="BD158" i="4" s="1"/>
  <c r="AV158" i="4"/>
  <c r="P143" i="8" s="1"/>
  <c r="AT158" i="4"/>
  <c r="R143" i="8" s="1"/>
  <c r="AR158" i="4"/>
  <c r="L143" i="8" s="1"/>
  <c r="AU158" i="4"/>
  <c r="N143" i="8" s="1"/>
  <c r="AS158" i="4"/>
  <c r="M143" i="8" s="1"/>
  <c r="AQ158" i="4"/>
  <c r="J143" i="8" s="1"/>
  <c r="AV45" i="4"/>
  <c r="P30" i="8" s="1"/>
  <c r="BC45" i="4"/>
  <c r="BD45" i="4" s="1"/>
  <c r="AW45" i="4"/>
  <c r="T30" i="8" s="1"/>
  <c r="AS45" i="4"/>
  <c r="M30" i="8" s="1"/>
  <c r="AU45" i="4"/>
  <c r="N30" i="8" s="1"/>
  <c r="AQ45" i="4"/>
  <c r="J30" i="8" s="1"/>
  <c r="AR45" i="4"/>
  <c r="L30" i="8" s="1"/>
  <c r="AT45" i="4"/>
  <c r="R30" i="8" s="1"/>
  <c r="AV89" i="4"/>
  <c r="P74" i="8" s="1"/>
  <c r="BC89" i="4"/>
  <c r="BD89" i="4" s="1"/>
  <c r="AS89" i="4"/>
  <c r="M74" i="8" s="1"/>
  <c r="AW89" i="4"/>
  <c r="T74" i="8" s="1"/>
  <c r="AU89" i="4"/>
  <c r="N74" i="8" s="1"/>
  <c r="AR89" i="4"/>
  <c r="L74" i="8" s="1"/>
  <c r="AQ89" i="4"/>
  <c r="J74" i="8" s="1"/>
  <c r="AT89" i="4"/>
  <c r="R74" i="8" s="1"/>
  <c r="AV125" i="4"/>
  <c r="P110" i="8" s="1"/>
  <c r="BC125" i="4"/>
  <c r="BD125" i="4" s="1"/>
  <c r="AW125" i="4"/>
  <c r="T110" i="8" s="1"/>
  <c r="AU125" i="4"/>
  <c r="N110" i="8" s="1"/>
  <c r="AS125" i="4"/>
  <c r="M110" i="8" s="1"/>
  <c r="AQ125" i="4"/>
  <c r="J110" i="8" s="1"/>
  <c r="AR125" i="4"/>
  <c r="L110" i="8" s="1"/>
  <c r="AT125" i="4"/>
  <c r="R110" i="8" s="1"/>
  <c r="AV149" i="4"/>
  <c r="P134" i="8" s="1"/>
  <c r="BC149" i="4"/>
  <c r="BD149" i="4" s="1"/>
  <c r="AS149" i="4"/>
  <c r="M134" i="8" s="1"/>
  <c r="AW149" i="4"/>
  <c r="T134" i="8" s="1"/>
  <c r="AU149" i="4"/>
  <c r="N134" i="8" s="1"/>
  <c r="AQ149" i="4"/>
  <c r="J134" i="8" s="1"/>
  <c r="AR149" i="4"/>
  <c r="L134" i="8" s="1"/>
  <c r="AT149" i="4"/>
  <c r="R134" i="8" s="1"/>
  <c r="P16" i="8"/>
  <c r="T16" i="8"/>
  <c r="M16" i="8"/>
  <c r="N16" i="8"/>
  <c r="J16" i="8"/>
  <c r="L16" i="8"/>
  <c r="R16" i="8"/>
  <c r="AV61" i="4"/>
  <c r="P46" i="8" s="1"/>
  <c r="BC61" i="4"/>
  <c r="BD61" i="4" s="1"/>
  <c r="AW61" i="4"/>
  <c r="T46" i="8" s="1"/>
  <c r="AS61" i="4"/>
  <c r="M46" i="8" s="1"/>
  <c r="AU61" i="4"/>
  <c r="N46" i="8" s="1"/>
  <c r="AQ61" i="4"/>
  <c r="J46" i="8" s="1"/>
  <c r="AR61" i="4"/>
  <c r="L46" i="8" s="1"/>
  <c r="AT61" i="4"/>
  <c r="R46" i="8" s="1"/>
  <c r="AV85" i="4"/>
  <c r="P70" i="8" s="1"/>
  <c r="BC85" i="4"/>
  <c r="BD85" i="4" s="1"/>
  <c r="AS85" i="4"/>
  <c r="M70" i="8" s="1"/>
  <c r="AW85" i="4"/>
  <c r="T70" i="8" s="1"/>
  <c r="AU85" i="4"/>
  <c r="N70" i="8" s="1"/>
  <c r="AQ85" i="4"/>
  <c r="J70" i="8" s="1"/>
  <c r="AR85" i="4"/>
  <c r="L70" i="8" s="1"/>
  <c r="AT85" i="4"/>
  <c r="R70" i="8" s="1"/>
  <c r="AV113" i="4"/>
  <c r="P98" i="8" s="1"/>
  <c r="BC113" i="4"/>
  <c r="BD113" i="4" s="1"/>
  <c r="AS113" i="4"/>
  <c r="M98" i="8" s="1"/>
  <c r="AU113" i="4"/>
  <c r="N98" i="8" s="1"/>
  <c r="AW113" i="4"/>
  <c r="T98" i="8" s="1"/>
  <c r="AR113" i="4"/>
  <c r="L98" i="8" s="1"/>
  <c r="AQ113" i="4"/>
  <c r="J98" i="8" s="1"/>
  <c r="AT113" i="4"/>
  <c r="R98" i="8" s="1"/>
  <c r="T21" i="8"/>
  <c r="R21" i="8"/>
  <c r="N21" i="8"/>
  <c r="P21" i="8"/>
  <c r="L21" i="8"/>
  <c r="J21" i="8"/>
  <c r="M21" i="8"/>
  <c r="AW38" i="4"/>
  <c r="AT38" i="4"/>
  <c r="AU38" i="4"/>
  <c r="BC38" i="4"/>
  <c r="BD38" i="4" s="1"/>
  <c r="AV38" i="4"/>
  <c r="AR38" i="4"/>
  <c r="AQ38" i="4"/>
  <c r="AS38" i="4"/>
  <c r="AW50" i="4"/>
  <c r="T35" i="8" s="1"/>
  <c r="AT50" i="4"/>
  <c r="R35" i="8" s="1"/>
  <c r="AU50" i="4"/>
  <c r="N35" i="8" s="1"/>
  <c r="BC50" i="4"/>
  <c r="BD50" i="4" s="1"/>
  <c r="AV50" i="4"/>
  <c r="P35" i="8" s="1"/>
  <c r="AR50" i="4"/>
  <c r="L35" i="8" s="1"/>
  <c r="AQ50" i="4"/>
  <c r="J35" i="8" s="1"/>
  <c r="AS50" i="4"/>
  <c r="M35" i="8" s="1"/>
  <c r="AW66" i="4"/>
  <c r="T51" i="8" s="1"/>
  <c r="AT66" i="4"/>
  <c r="R51" i="8" s="1"/>
  <c r="AU66" i="4"/>
  <c r="N51" i="8" s="1"/>
  <c r="BC66" i="4"/>
  <c r="BD66" i="4" s="1"/>
  <c r="AV66" i="4"/>
  <c r="P51" i="8" s="1"/>
  <c r="AR66" i="4"/>
  <c r="L51" i="8" s="1"/>
  <c r="AQ66" i="4"/>
  <c r="J51" i="8" s="1"/>
  <c r="AS66" i="4"/>
  <c r="M51" i="8" s="1"/>
  <c r="AW82" i="4"/>
  <c r="T67" i="8" s="1"/>
  <c r="AV82" i="4"/>
  <c r="P67" i="8" s="1"/>
  <c r="AU82" i="4"/>
  <c r="N67" i="8" s="1"/>
  <c r="AT82" i="4"/>
  <c r="R67" i="8" s="1"/>
  <c r="BC82" i="4"/>
  <c r="BD82" i="4" s="1"/>
  <c r="AR82" i="4"/>
  <c r="L67" i="8" s="1"/>
  <c r="AQ82" i="4"/>
  <c r="J67" i="8" s="1"/>
  <c r="AS82" i="4"/>
  <c r="M67" i="8" s="1"/>
  <c r="AW98" i="4"/>
  <c r="T83" i="8" s="1"/>
  <c r="AV98" i="4"/>
  <c r="P83" i="8" s="1"/>
  <c r="AU98" i="4"/>
  <c r="N83" i="8" s="1"/>
  <c r="AT98" i="4"/>
  <c r="R83" i="8" s="1"/>
  <c r="BC98" i="4"/>
  <c r="BD98" i="4" s="1"/>
  <c r="AR98" i="4"/>
  <c r="L83" i="8" s="1"/>
  <c r="AQ98" i="4"/>
  <c r="J83" i="8" s="1"/>
  <c r="AS98" i="4"/>
  <c r="M83" i="8" s="1"/>
  <c r="AW114" i="4"/>
  <c r="T99" i="8" s="1"/>
  <c r="AV114" i="4"/>
  <c r="P99" i="8" s="1"/>
  <c r="AU114" i="4"/>
  <c r="N99" i="8" s="1"/>
  <c r="AT114" i="4"/>
  <c r="R99" i="8" s="1"/>
  <c r="BC114" i="4"/>
  <c r="BD114" i="4" s="1"/>
  <c r="AR114" i="4"/>
  <c r="L99" i="8" s="1"/>
  <c r="AQ114" i="4"/>
  <c r="J99" i="8" s="1"/>
  <c r="AS114" i="4"/>
  <c r="M99" i="8" s="1"/>
  <c r="AW130" i="4"/>
  <c r="T115" i="8" s="1"/>
  <c r="AV130" i="4"/>
  <c r="P115" i="8" s="1"/>
  <c r="AU130" i="4"/>
  <c r="N115" i="8" s="1"/>
  <c r="AT130" i="4"/>
  <c r="R115" i="8" s="1"/>
  <c r="BC130" i="4"/>
  <c r="BD130" i="4" s="1"/>
  <c r="AR130" i="4"/>
  <c r="L115" i="8" s="1"/>
  <c r="AQ130" i="4"/>
  <c r="J115" i="8" s="1"/>
  <c r="AS130" i="4"/>
  <c r="M115" i="8" s="1"/>
  <c r="AW150" i="4"/>
  <c r="T135" i="8" s="1"/>
  <c r="AV150" i="4"/>
  <c r="P135" i="8" s="1"/>
  <c r="AT150" i="4"/>
  <c r="R135" i="8" s="1"/>
  <c r="BC150" i="4"/>
  <c r="BD150" i="4" s="1"/>
  <c r="AU150" i="4"/>
  <c r="N135" i="8" s="1"/>
  <c r="AR150" i="4"/>
  <c r="L135" i="8" s="1"/>
  <c r="AS150" i="4"/>
  <c r="M135" i="8" s="1"/>
  <c r="AQ150" i="4"/>
  <c r="J135" i="8" s="1"/>
  <c r="AU144" i="4"/>
  <c r="N129" i="8" s="1"/>
  <c r="AW144" i="4"/>
  <c r="T129" i="8" s="1"/>
  <c r="BC144" i="4"/>
  <c r="BD144" i="4" s="1"/>
  <c r="AV144" i="4"/>
  <c r="P129" i="8" s="1"/>
  <c r="AR144" i="4"/>
  <c r="L129" i="8" s="1"/>
  <c r="AT144" i="4"/>
  <c r="R129" i="8" s="1"/>
  <c r="AS144" i="4"/>
  <c r="M129" i="8" s="1"/>
  <c r="AQ144" i="4"/>
  <c r="J129" i="8" s="1"/>
  <c r="BC159" i="4"/>
  <c r="BD159" i="4" s="1"/>
  <c r="AV159" i="4"/>
  <c r="P144" i="8" s="1"/>
  <c r="AW159" i="4"/>
  <c r="T144" i="8" s="1"/>
  <c r="AU159" i="4"/>
  <c r="N144" i="8" s="1"/>
  <c r="AS159" i="4"/>
  <c r="M144" i="8" s="1"/>
  <c r="AR159" i="4"/>
  <c r="L144" i="8" s="1"/>
  <c r="AT159" i="4"/>
  <c r="R144" i="8" s="1"/>
  <c r="AQ159" i="4"/>
  <c r="J144" i="8" s="1"/>
  <c r="BC47" i="4"/>
  <c r="BD47" i="4" s="1"/>
  <c r="AW47" i="4"/>
  <c r="T32" i="8" s="1"/>
  <c r="AV47" i="4"/>
  <c r="P32" i="8" s="1"/>
  <c r="AU47" i="4"/>
  <c r="N32" i="8" s="1"/>
  <c r="AS47" i="4"/>
  <c r="M32" i="8" s="1"/>
  <c r="AR47" i="4"/>
  <c r="L32" i="8" s="1"/>
  <c r="AT47" i="4"/>
  <c r="R32" i="8" s="1"/>
  <c r="AQ47" i="4"/>
  <c r="J32" i="8" s="1"/>
  <c r="T22" i="8"/>
  <c r="N22" i="8"/>
  <c r="P22" i="8"/>
  <c r="M22" i="8"/>
  <c r="R22" i="8"/>
  <c r="J22" i="8"/>
  <c r="L22" i="8"/>
  <c r="BC87" i="4"/>
  <c r="BD87" i="4" s="1"/>
  <c r="AV87" i="4"/>
  <c r="P72" i="8" s="1"/>
  <c r="AW87" i="4"/>
  <c r="T72" i="8" s="1"/>
  <c r="AU87" i="4"/>
  <c r="N72" i="8" s="1"/>
  <c r="AS87" i="4"/>
  <c r="M72" i="8" s="1"/>
  <c r="AR87" i="4"/>
  <c r="L72" i="8" s="1"/>
  <c r="AT87" i="4"/>
  <c r="R72" i="8" s="1"/>
  <c r="AQ87" i="4"/>
  <c r="J72" i="8" s="1"/>
  <c r="AW146" i="4"/>
  <c r="T131" i="8" s="1"/>
  <c r="AV146" i="4"/>
  <c r="P131" i="8" s="1"/>
  <c r="AU146" i="4"/>
  <c r="N131" i="8" s="1"/>
  <c r="AT146" i="4"/>
  <c r="R131" i="8" s="1"/>
  <c r="BC146" i="4"/>
  <c r="BD146" i="4" s="1"/>
  <c r="AR146" i="4"/>
  <c r="L131" i="8" s="1"/>
  <c r="AQ146" i="4"/>
  <c r="J131" i="8" s="1"/>
  <c r="AS146" i="4"/>
  <c r="M131" i="8" s="1"/>
  <c r="BC115" i="4"/>
  <c r="BD115" i="4" s="1"/>
  <c r="AV115" i="4"/>
  <c r="P100" i="8" s="1"/>
  <c r="AW115" i="4"/>
  <c r="T100" i="8" s="1"/>
  <c r="AS115" i="4"/>
  <c r="M100" i="8" s="1"/>
  <c r="AU115" i="4"/>
  <c r="N100" i="8" s="1"/>
  <c r="AT115" i="4"/>
  <c r="R100" i="8" s="1"/>
  <c r="AQ115" i="4"/>
  <c r="J100" i="8" s="1"/>
  <c r="AR115" i="4"/>
  <c r="L100" i="8" s="1"/>
  <c r="BC55" i="4"/>
  <c r="BD55" i="4" s="1"/>
  <c r="AW55" i="4"/>
  <c r="T40" i="8" s="1"/>
  <c r="AU55" i="4"/>
  <c r="N40" i="8" s="1"/>
  <c r="AV55" i="4"/>
  <c r="P40" i="8" s="1"/>
  <c r="AS55" i="4"/>
  <c r="M40" i="8" s="1"/>
  <c r="AR55" i="4"/>
  <c r="L40" i="8" s="1"/>
  <c r="AT55" i="4"/>
  <c r="R40" i="8" s="1"/>
  <c r="AQ55" i="4"/>
  <c r="J40" i="8" s="1"/>
  <c r="BC135" i="4"/>
  <c r="BD135" i="4" s="1"/>
  <c r="AV135" i="4"/>
  <c r="P120" i="8" s="1"/>
  <c r="AW135" i="4"/>
  <c r="T120" i="8" s="1"/>
  <c r="AU135" i="4"/>
  <c r="N120" i="8" s="1"/>
  <c r="AS135" i="4"/>
  <c r="M120" i="8" s="1"/>
  <c r="AR135" i="4"/>
  <c r="L120" i="8" s="1"/>
  <c r="AT135" i="4"/>
  <c r="R120" i="8" s="1"/>
  <c r="AQ135" i="4"/>
  <c r="J120" i="8" s="1"/>
  <c r="BC43" i="4"/>
  <c r="BD43" i="4" s="1"/>
  <c r="AW43" i="4"/>
  <c r="T28" i="8" s="1"/>
  <c r="AU43" i="4"/>
  <c r="N28" i="8" s="1"/>
  <c r="AS43" i="4"/>
  <c r="M28" i="8" s="1"/>
  <c r="AV43" i="4"/>
  <c r="P28" i="8" s="1"/>
  <c r="AT43" i="4"/>
  <c r="R28" i="8" s="1"/>
  <c r="AR43" i="4"/>
  <c r="L28" i="8" s="1"/>
  <c r="AQ43" i="4"/>
  <c r="J28" i="8" s="1"/>
  <c r="BC107" i="4"/>
  <c r="BD107" i="4" s="1"/>
  <c r="AV107" i="4"/>
  <c r="P92" i="8" s="1"/>
  <c r="AW107" i="4"/>
  <c r="T92" i="8" s="1"/>
  <c r="AU107" i="4"/>
  <c r="N92" i="8" s="1"/>
  <c r="AS107" i="4"/>
  <c r="M92" i="8" s="1"/>
  <c r="AT107" i="4"/>
  <c r="R92" i="8" s="1"/>
  <c r="AQ107" i="4"/>
  <c r="J92" i="8" s="1"/>
  <c r="AR107" i="4"/>
  <c r="L92" i="8" s="1"/>
  <c r="T27" i="8"/>
  <c r="P27" i="8"/>
  <c r="R27" i="8"/>
  <c r="J27" i="8"/>
  <c r="L27" i="8"/>
  <c r="M27" i="8"/>
  <c r="N27" i="8"/>
  <c r="AW44" i="4"/>
  <c r="T29" i="8" s="1"/>
  <c r="BC44" i="4"/>
  <c r="BD44" i="4" s="1"/>
  <c r="AV44" i="4"/>
  <c r="P29" i="8" s="1"/>
  <c r="AT44" i="4"/>
  <c r="R29" i="8" s="1"/>
  <c r="AQ44" i="4"/>
  <c r="J29" i="8" s="1"/>
  <c r="AR44" i="4"/>
  <c r="L29" i="8" s="1"/>
  <c r="AS44" i="4"/>
  <c r="M29" i="8" s="1"/>
  <c r="AU44" i="4"/>
  <c r="N29" i="8" s="1"/>
  <c r="AW60" i="4"/>
  <c r="T45" i="8" s="1"/>
  <c r="BC60" i="4"/>
  <c r="BD60" i="4" s="1"/>
  <c r="AR60" i="4"/>
  <c r="L45" i="8" s="1"/>
  <c r="AV60" i="4"/>
  <c r="P45" i="8" s="1"/>
  <c r="AT60" i="4"/>
  <c r="R45" i="8" s="1"/>
  <c r="AU60" i="4"/>
  <c r="N45" i="8" s="1"/>
  <c r="AQ60" i="4"/>
  <c r="J45" i="8" s="1"/>
  <c r="AS60" i="4"/>
  <c r="M45" i="8" s="1"/>
  <c r="AU76" i="4"/>
  <c r="N61" i="8" s="1"/>
  <c r="AW76" i="4"/>
  <c r="T61" i="8" s="1"/>
  <c r="BC76" i="4"/>
  <c r="BD76" i="4" s="1"/>
  <c r="AR76" i="4"/>
  <c r="L61" i="8" s="1"/>
  <c r="AT76" i="4"/>
  <c r="R61" i="8" s="1"/>
  <c r="AV76" i="4"/>
  <c r="P61" i="8" s="1"/>
  <c r="AQ76" i="4"/>
  <c r="J61" i="8" s="1"/>
  <c r="AS76" i="4"/>
  <c r="M61" i="8" s="1"/>
  <c r="AU92" i="4"/>
  <c r="N77" i="8" s="1"/>
  <c r="AW92" i="4"/>
  <c r="T77" i="8" s="1"/>
  <c r="BC92" i="4"/>
  <c r="BD92" i="4" s="1"/>
  <c r="AR92" i="4"/>
  <c r="L77" i="8" s="1"/>
  <c r="AV92" i="4"/>
  <c r="P77" i="8" s="1"/>
  <c r="AT92" i="4"/>
  <c r="R77" i="8" s="1"/>
  <c r="AS92" i="4"/>
  <c r="M77" i="8" s="1"/>
  <c r="AQ92" i="4"/>
  <c r="J77" i="8" s="1"/>
  <c r="AU108" i="4"/>
  <c r="N93" i="8" s="1"/>
  <c r="AW108" i="4"/>
  <c r="T93" i="8" s="1"/>
  <c r="BC108" i="4"/>
  <c r="BD108" i="4" s="1"/>
  <c r="AR108" i="4"/>
  <c r="L93" i="8" s="1"/>
  <c r="AV108" i="4"/>
  <c r="P93" i="8" s="1"/>
  <c r="AT108" i="4"/>
  <c r="R93" i="8" s="1"/>
  <c r="AS108" i="4"/>
  <c r="M93" i="8" s="1"/>
  <c r="AQ108" i="4"/>
  <c r="J93" i="8" s="1"/>
  <c r="AU124" i="4"/>
  <c r="N109" i="8" s="1"/>
  <c r="AW124" i="4"/>
  <c r="T109" i="8" s="1"/>
  <c r="BC124" i="4"/>
  <c r="BD124" i="4" s="1"/>
  <c r="AR124" i="4"/>
  <c r="L109" i="8" s="1"/>
  <c r="AV124" i="4"/>
  <c r="P109" i="8" s="1"/>
  <c r="AT124" i="4"/>
  <c r="R109" i="8" s="1"/>
  <c r="AS124" i="4"/>
  <c r="M109" i="8" s="1"/>
  <c r="AQ124" i="4"/>
  <c r="J109" i="8" s="1"/>
  <c r="AW142" i="4"/>
  <c r="T127" i="8" s="1"/>
  <c r="AV142" i="4"/>
  <c r="P127" i="8" s="1"/>
  <c r="AT142" i="4"/>
  <c r="R127" i="8" s="1"/>
  <c r="AR142" i="4"/>
  <c r="L127" i="8" s="1"/>
  <c r="BC142" i="4"/>
  <c r="BD142" i="4" s="1"/>
  <c r="AU142" i="4"/>
  <c r="N127" i="8" s="1"/>
  <c r="AS142" i="4"/>
  <c r="M127" i="8" s="1"/>
  <c r="AQ142" i="4"/>
  <c r="J127" i="8" s="1"/>
  <c r="T23" i="8"/>
  <c r="P23" i="8"/>
  <c r="R23" i="8"/>
  <c r="N23" i="8"/>
  <c r="J23" i="8"/>
  <c r="M23" i="8"/>
  <c r="L23" i="8"/>
  <c r="AV53" i="4"/>
  <c r="P38" i="8" s="1"/>
  <c r="BC53" i="4"/>
  <c r="BD53" i="4" s="1"/>
  <c r="AS53" i="4"/>
  <c r="M38" i="8" s="1"/>
  <c r="AW53" i="4"/>
  <c r="T38" i="8" s="1"/>
  <c r="AU53" i="4"/>
  <c r="N38" i="8" s="1"/>
  <c r="AQ53" i="4"/>
  <c r="J38" i="8" s="1"/>
  <c r="AT53" i="4"/>
  <c r="R38" i="8" s="1"/>
  <c r="AR53" i="4"/>
  <c r="L38" i="8" s="1"/>
  <c r="AV97" i="4"/>
  <c r="P82" i="8" s="1"/>
  <c r="BC97" i="4"/>
  <c r="BD97" i="4" s="1"/>
  <c r="AS97" i="4"/>
  <c r="M82" i="8" s="1"/>
  <c r="AU97" i="4"/>
  <c r="N82" i="8" s="1"/>
  <c r="AW97" i="4"/>
  <c r="T82" i="8" s="1"/>
  <c r="AR97" i="4"/>
  <c r="L82" i="8" s="1"/>
  <c r="AQ97" i="4"/>
  <c r="J82" i="8" s="1"/>
  <c r="AT97" i="4"/>
  <c r="R82" i="8" s="1"/>
  <c r="AV133" i="4"/>
  <c r="P118" i="8" s="1"/>
  <c r="BC133" i="4"/>
  <c r="BD133" i="4" s="1"/>
  <c r="AS133" i="4"/>
  <c r="M118" i="8" s="1"/>
  <c r="AW133" i="4"/>
  <c r="T118" i="8" s="1"/>
  <c r="AU133" i="4"/>
  <c r="N118" i="8" s="1"/>
  <c r="AQ133" i="4"/>
  <c r="J118" i="8" s="1"/>
  <c r="AT133" i="4"/>
  <c r="R118" i="8" s="1"/>
  <c r="AR133" i="4"/>
  <c r="L118" i="8" s="1"/>
  <c r="AW154" i="4"/>
  <c r="T139" i="8" s="1"/>
  <c r="AV154" i="4"/>
  <c r="P139" i="8" s="1"/>
  <c r="BC154" i="4"/>
  <c r="BD154" i="4" s="1"/>
  <c r="AT154" i="4"/>
  <c r="R139" i="8" s="1"/>
  <c r="AU154" i="4"/>
  <c r="N139" i="8" s="1"/>
  <c r="AR154" i="4"/>
  <c r="L139" i="8" s="1"/>
  <c r="AQ154" i="4"/>
  <c r="J139" i="8" s="1"/>
  <c r="AS154" i="4"/>
  <c r="M139" i="8" s="1"/>
  <c r="P20" i="8"/>
  <c r="M20" i="8"/>
  <c r="N20" i="8"/>
  <c r="T20" i="8"/>
  <c r="J20" i="8"/>
  <c r="L20" i="8"/>
  <c r="R20" i="8"/>
  <c r="AV41" i="4"/>
  <c r="BC41" i="4"/>
  <c r="BD41" i="4" s="1"/>
  <c r="AS41" i="4"/>
  <c r="AW41" i="4"/>
  <c r="AU41" i="4"/>
  <c r="AQ41" i="4"/>
  <c r="AT41" i="4"/>
  <c r="AR41" i="4"/>
  <c r="AV65" i="4"/>
  <c r="P50" i="8" s="1"/>
  <c r="BC65" i="4"/>
  <c r="BD65" i="4" s="1"/>
  <c r="AS65" i="4"/>
  <c r="M50" i="8" s="1"/>
  <c r="AU65" i="4"/>
  <c r="N50" i="8" s="1"/>
  <c r="AW65" i="4"/>
  <c r="T50" i="8" s="1"/>
  <c r="AR65" i="4"/>
  <c r="L50" i="8" s="1"/>
  <c r="AQ65" i="4"/>
  <c r="J50" i="8" s="1"/>
  <c r="AT65" i="4"/>
  <c r="R50" i="8" s="1"/>
  <c r="AV93" i="4"/>
  <c r="P78" i="8" s="1"/>
  <c r="BC93" i="4"/>
  <c r="BD93" i="4" s="1"/>
  <c r="AW93" i="4"/>
  <c r="T78" i="8" s="1"/>
  <c r="AU93" i="4"/>
  <c r="N78" i="8" s="1"/>
  <c r="AS93" i="4"/>
  <c r="M78" i="8" s="1"/>
  <c r="AQ93" i="4"/>
  <c r="J78" i="8" s="1"/>
  <c r="AR93" i="4"/>
  <c r="L78" i="8" s="1"/>
  <c r="AT93" i="4"/>
  <c r="R78" i="8" s="1"/>
  <c r="AV121" i="4"/>
  <c r="P106" i="8" s="1"/>
  <c r="BC121" i="4"/>
  <c r="BD121" i="4" s="1"/>
  <c r="AS121" i="4"/>
  <c r="M106" i="8" s="1"/>
  <c r="AW121" i="4"/>
  <c r="T106" i="8" s="1"/>
  <c r="AU121" i="4"/>
  <c r="N106" i="8" s="1"/>
  <c r="AR121" i="4"/>
  <c r="L106" i="8" s="1"/>
  <c r="AQ121" i="4"/>
  <c r="J106" i="8" s="1"/>
  <c r="AT121" i="4"/>
  <c r="R106" i="8" s="1"/>
  <c r="T25" i="8"/>
  <c r="R25" i="8"/>
  <c r="N25" i="8"/>
  <c r="P25" i="8"/>
  <c r="M25" i="8"/>
  <c r="L25" i="8"/>
  <c r="J25" i="8"/>
  <c r="AW54" i="4"/>
  <c r="T39" i="8" s="1"/>
  <c r="AT54" i="4"/>
  <c r="R39" i="8" s="1"/>
  <c r="BC54" i="4"/>
  <c r="BD54" i="4" s="1"/>
  <c r="AU54" i="4"/>
  <c r="N39" i="8" s="1"/>
  <c r="AR54" i="4"/>
  <c r="L39" i="8" s="1"/>
  <c r="AV54" i="4"/>
  <c r="P39" i="8" s="1"/>
  <c r="AS54" i="4"/>
  <c r="M39" i="8" s="1"/>
  <c r="AQ54" i="4"/>
  <c r="J39" i="8" s="1"/>
  <c r="AW70" i="4"/>
  <c r="T55" i="8" s="1"/>
  <c r="AT70" i="4"/>
  <c r="R55" i="8" s="1"/>
  <c r="BC70" i="4"/>
  <c r="BD70" i="4" s="1"/>
  <c r="AU70" i="4"/>
  <c r="N55" i="8" s="1"/>
  <c r="AR70" i="4"/>
  <c r="L55" i="8" s="1"/>
  <c r="AV70" i="4"/>
  <c r="P55" i="8" s="1"/>
  <c r="AS70" i="4"/>
  <c r="M55" i="8" s="1"/>
  <c r="AQ70" i="4"/>
  <c r="J55" i="8" s="1"/>
  <c r="AW86" i="4"/>
  <c r="T71" i="8" s="1"/>
  <c r="AV86" i="4"/>
  <c r="P71" i="8" s="1"/>
  <c r="AT86" i="4"/>
  <c r="R71" i="8" s="1"/>
  <c r="BC86" i="4"/>
  <c r="BD86" i="4" s="1"/>
  <c r="AU86" i="4"/>
  <c r="N71" i="8" s="1"/>
  <c r="AR86" i="4"/>
  <c r="L71" i="8" s="1"/>
  <c r="AS86" i="4"/>
  <c r="M71" i="8" s="1"/>
  <c r="AQ86" i="4"/>
  <c r="J71" i="8" s="1"/>
  <c r="AW102" i="4"/>
  <c r="T87" i="8" s="1"/>
  <c r="AV102" i="4"/>
  <c r="P87" i="8" s="1"/>
  <c r="AT102" i="4"/>
  <c r="R87" i="8" s="1"/>
  <c r="BC102" i="4"/>
  <c r="BD102" i="4" s="1"/>
  <c r="AU102" i="4"/>
  <c r="N87" i="8" s="1"/>
  <c r="AR102" i="4"/>
  <c r="L87" i="8" s="1"/>
  <c r="AS102" i="4"/>
  <c r="M87" i="8" s="1"/>
  <c r="AQ102" i="4"/>
  <c r="J87" i="8" s="1"/>
  <c r="AW118" i="4"/>
  <c r="T103" i="8" s="1"/>
  <c r="AV118" i="4"/>
  <c r="P103" i="8" s="1"/>
  <c r="AT118" i="4"/>
  <c r="R103" i="8" s="1"/>
  <c r="BC118" i="4"/>
  <c r="BD118" i="4" s="1"/>
  <c r="AU118" i="4"/>
  <c r="N103" i="8" s="1"/>
  <c r="AR118" i="4"/>
  <c r="L103" i="8" s="1"/>
  <c r="AS118" i="4"/>
  <c r="M103" i="8" s="1"/>
  <c r="AQ118" i="4"/>
  <c r="J103" i="8" s="1"/>
  <c r="AW134" i="4"/>
  <c r="T119" i="8" s="1"/>
  <c r="AV134" i="4"/>
  <c r="P119" i="8" s="1"/>
  <c r="AT134" i="4"/>
  <c r="R119" i="8" s="1"/>
  <c r="BC134" i="4"/>
  <c r="BD134" i="4" s="1"/>
  <c r="AU134" i="4"/>
  <c r="N119" i="8" s="1"/>
  <c r="AR134" i="4"/>
  <c r="L119" i="8" s="1"/>
  <c r="AS134" i="4"/>
  <c r="M119" i="8" s="1"/>
  <c r="AQ134" i="4"/>
  <c r="J119" i="8" s="1"/>
  <c r="BC155" i="4"/>
  <c r="BD155" i="4" s="1"/>
  <c r="AV155" i="4"/>
  <c r="P140" i="8" s="1"/>
  <c r="AW155" i="4"/>
  <c r="T140" i="8" s="1"/>
  <c r="AU155" i="4"/>
  <c r="N140" i="8" s="1"/>
  <c r="AS155" i="4"/>
  <c r="M140" i="8" s="1"/>
  <c r="AT155" i="4"/>
  <c r="R140" i="8" s="1"/>
  <c r="AQ155" i="4"/>
  <c r="J140" i="8" s="1"/>
  <c r="AR155" i="4"/>
  <c r="L140" i="8" s="1"/>
  <c r="AU148" i="4"/>
  <c r="N133" i="8" s="1"/>
  <c r="AW148" i="4"/>
  <c r="T133" i="8" s="1"/>
  <c r="BC148" i="4"/>
  <c r="BD148" i="4" s="1"/>
  <c r="AR148" i="4"/>
  <c r="L133" i="8" s="1"/>
  <c r="AT148" i="4"/>
  <c r="R133" i="8" s="1"/>
  <c r="AV148" i="4"/>
  <c r="P133" i="8" s="1"/>
  <c r="AQ148" i="4"/>
  <c r="J133" i="8" s="1"/>
  <c r="AS148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0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4" i="8" l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17" i="8" l="1"/>
  <c r="AT45" i="5"/>
  <c r="A18" i="8" l="1"/>
  <c r="A19" i="8" l="1"/>
  <c r="A20" i="8" l="1"/>
  <c r="A39" i="4"/>
  <c r="A40" i="4" l="1"/>
  <c r="A21" i="8"/>
  <c r="A22" i="8" l="1"/>
  <c r="A23" i="8" l="1"/>
  <c r="A24" i="8" l="1"/>
  <c r="A25" i="8" l="1"/>
  <c r="A26" i="8" l="1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<sst xmlns="http://schemas.openxmlformats.org/spreadsheetml/2006/main" count="1732" uniqueCount="943">
  <si>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</si>
  <si>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</si>
  <si>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</si>
  <si>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</si>
  <si>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</si>
  <si>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</si>
  <si>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</si>
  <si>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</si>
  <si>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</si>
  <si>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</si>
  <si>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</si>
  <si>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</si>
  <si>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</si>
  <si>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</si>
  <si>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</si>
  <si>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</si>
  <si>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</si>
  <si>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</si>
  <si>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</si>
  <si>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</si>
  <si>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</si>
  <si>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</si>
  <si>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</si>
  <si>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</si>
  <si>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</si>
  <si>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</si>
  <si>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</si>
  <si>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</si>
  <si>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</si>
  <si>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</si>
  <si>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</si>
  <si>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</si>
  <si>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</si>
  <si>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</si>
  <si>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</si>
  <si>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</si>
  <si>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</si>
  <si>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</si>
  <si>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</si>
  <si>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</si>
  <si>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</si>
  <si>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</si>
  <si>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</si>
  <si>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</si>
  <si>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</si>
  <si>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</si>
  <si>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</si>
  <si>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</si>
  <si>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</si>
  <si>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</si>
  <si>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</si>
  <si>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</si>
  <si>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</si>
  <si>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</si>
  <si>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</si>
  <si>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</si>
  <si>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</si>
  <si>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</si>
  <si>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</si>
  <si>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</si>
  <si>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</si>
  <si>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</si>
  <si>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</si>
  <si>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</si>
  <si>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</si>
  <si>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</si>
  <si>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</si>
  <si>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</si>
  <si>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</si>
  <si>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</si>
  <si>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</si>
  <si>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</si>
  <si>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</si>
  <si>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</si>
  <si>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</si>
  <si>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</si>
  <si>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</si>
  <si>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</si>
  <si>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</si>
  <si>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</si>
  <si>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</si>
  <si>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</si>
  <si>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</si>
  <si>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</si>
  <si>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</si>
  <si>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</si>
  <si>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</si>
  <si>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</si>
  <si>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</si>
  <si>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</si>
  <si>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</si>
  <si>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</si>
  <si>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</si>
  <si>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</si>
  <si>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</si>
  <si>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</si>
  <si>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</si>
  <si>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</si>
  <si>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</si>
  <si>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</si>
  <si>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</si>
  <si>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</si>
  <si>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</si>
  <si>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</si>
  <si>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</si>
  <si>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</si>
  <si>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</si>
  <si>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</si>
  <si>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</si>
  <si>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</si>
  <si>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</si>
  <si>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</si>
  <si>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</si>
  <si>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</si>
  <si>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</si>
  <si>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</si>
  <si>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</si>
  <si>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</si>
  <si>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</si>
  <si>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</si>
  <si>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</si>
  <si>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</si>
  <si>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</si>
  <si>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</si>
  <si>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</si>
  <si>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</si>
  <si>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</si>
  <si>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</si>
  <si>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</si>
  <si>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</si>
  <si>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</si>
  <si>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</si>
  <si>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</si>
  <si>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</si>
  <si>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</si>
  <si>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</si>
  <si>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</si>
  <si>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</si>
  <si>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</si>
  <si>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</si>
  <si>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</si>
  <si>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</si>
  <si>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</si>
  <si>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</si>
  <si>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</si>
  <si>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</si>
  <si>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</si>
  <si>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</si>
  <si>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</si>
  <si>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</si>
  <si>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</si>
  <si>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</si>
  <si>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</si>
  <si>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</si>
  <si>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</si>
  <si>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</si>
  <si>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</si>
  <si>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</si>
  <si>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</si>
  <si>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</si>
  <si>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</si>
  <si>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</si>
  <si>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</si>
  <si>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</si>
  <si>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</si>
  <si>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</si>
  <si>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</si>
  <si>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</si>
  <si>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</si>
  <si>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</si>
  <si>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</si>
  <si>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</si>
  <si>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</si>
  <si>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</si>
  <si>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</si>
  <si>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</si>
  <si>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</si>
  <si>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</si>
  <si>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</si>
  <si>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</si>
  <si>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</si>
  <si>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</si>
  <si>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</si>
  <si>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</si>
  <si>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</si>
  <si>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</si>
  <si>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</si>
  <si>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</si>
  <si>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</si>
  <si>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</si>
  <si>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</si>
  <si>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</si>
  <si>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</si>
  <si>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</si>
  <si>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</si>
  <si>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</si>
  <si>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</si>
  <si>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</si>
  <si>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</si>
  <si>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</si>
  <si>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</si>
  <si>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</si>
  <si>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</si>
  <si>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</si>
  <si>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</si>
  <si>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</si>
  <si>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</si>
  <si>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</si>
  <si>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</si>
  <si>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</si>
  <si>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</si>
  <si>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</si>
  <si>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</si>
  <si>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</si>
  <si>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</si>
  <si>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</si>
  <si>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</si>
  <si>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</si>
  <si>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</si>
  <si>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</si>
  <si>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</si>
  <si>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</si>
  <si>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</si>
  <si>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</si>
  <si>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</si>
  <si>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</si>
  <si>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</si>
  <si>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</si>
  <si>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</si>
  <si>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</si>
  <si>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</si>
  <si>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</si>
  <si>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</si>
  <si>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</si>
  <si>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</si>
  <si>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</si>
  <si>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</si>
  <si>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</si>
  <si>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</si>
  <si>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</si>
  <si>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</si>
  <si>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</si>
  <si>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</si>
  <si>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</si>
  <si>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</si>
  <si>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</si>
  <si>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</si>
  <si>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</si>
  <si>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</si>
  <si>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</si>
  <si>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</si>
  <si>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</si>
  <si>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</si>
  <si>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</si>
  <si>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</si>
  <si>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</si>
  <si>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</si>
  <si>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</si>
  <si>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</si>
  <si>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</si>
  <si>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</si>
  <si>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</si>
  <si>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</si>
  <si>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</si>
  <si>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</si>
  <si>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</si>
  <si>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</si>
  <si>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</si>
  <si>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</si>
  <si>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</si>
  <si>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</si>
  <si>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</si>
  <si>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</si>
  <si>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</si>
  <si>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</si>
  <si>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</si>
  <si>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</si>
  <si>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</si>
  <si>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</si>
  <si>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</si>
  <si>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</si>
  <si>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</si>
  <si>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</si>
  <si>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</si>
  <si>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</si>
  <si>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</si>
  <si>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</si>
  <si>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</si>
  <si>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</si>
  <si>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</si>
  <si>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</si>
  <si>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</si>
  <si>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</si>
  <si>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</si>
  <si>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</si>
  <si>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</si>
  <si>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</si>
  <si>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</si>
  <si>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</si>
  <si>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</si>
  <si>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</si>
  <si>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</si>
  <si>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</si>
  <si>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</si>
  <si>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</si>
  <si>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</si>
  <si>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</si>
  <si>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</si>
  <si>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</si>
  <si>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</si>
  <si>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</si>
  <si>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</si>
  <si>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</si>
  <si>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</si>
  <si>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</si>
  <si>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</si>
  <si>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</si>
  <si>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</si>
  <si>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</si>
  <si>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</si>
  <si>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</si>
  <si>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</si>
  <si>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</si>
  <si>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</si>
  <si>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</si>
  <si>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</si>
  <si>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</si>
  <si>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</si>
  <si>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</si>
  <si>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</si>
  <si>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</si>
  <si>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</si>
  <si>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</si>
  <si>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</si>
  <si>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</si>
  <si>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</si>
  <si>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</si>
  <si>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</si>
  <si>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</si>
  <si>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</si>
  <si>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</si>
  <si>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</si>
  <si>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</si>
  <si>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</si>
  <si>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</si>
  <si>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</si>
  <si>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</si>
  <si>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</si>
  <si>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</si>
  <si>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</si>
  <si>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</si>
  <si>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</si>
  <si>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</si>
  <si>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</si>
  <si>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</si>
  <si>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</si>
  <si>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</si>
  <si>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</si>
  <si>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</si>
  <si>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</si>
  <si>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</si>
  <si>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</si>
  <si>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</si>
  <si>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</si>
  <si>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</si>
  <si>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</si>
  <si>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</si>
  <si>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</si>
  <si>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</si>
  <si>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</si>
  <si>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</si>
  <si>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</si>
  <si>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</si>
  <si>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</si>
  <si>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</si>
  <si>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</si>
  <si>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</si>
  <si>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</si>
  <si>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</si>
  <si>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</si>
  <si>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</si>
  <si>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</si>
  <si>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</si>
  <si>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</si>
  <si>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</si>
  <si>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</si>
  <si>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</si>
  <si>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</si>
  <si>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</si>
  <si>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</si>
  <si>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</si>
  <si>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</si>
  <si>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</si>
  <si>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</si>
  <si>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</si>
  <si>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</si>
  <si>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</si>
  <si>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</si>
  <si>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</si>
  <si>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</si>
  <si>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</si>
  <si>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</si>
  <si>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</si>
  <si>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</si>
  <si>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</si>
  <si>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</si>
  <si>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</si>
  <si>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</si>
  <si>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</si>
  <si>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</si>
  <si>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</si>
  <si>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</si>
  <si>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</si>
  <si>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</si>
  <si>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</si>
  <si>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</si>
  <si>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</si>
  <si>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</si>
  <si>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</si>
  <si>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</si>
  <si>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</si>
  <si>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</si>
  <si>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</si>
  <si>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</si>
  <si>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</si>
  <si>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</si>
  <si>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</si>
  <si>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</si>
  <si>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</si>
  <si>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</si>
  <si>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</si>
  <si>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</si>
  <si>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</si>
  <si>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</si>
  <si>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</si>
  <si>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</si>
  <si>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</si>
  <si>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</si>
  <si>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</si>
  <si>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</si>
  <si>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</si>
  <si>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</si>
  <si>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</si>
  <si>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</si>
  <si>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</si>
  <si>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</si>
  <si>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</si>
  <si>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</si>
  <si>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</si>
  <si>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</si>
  <si>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</si>
  <si>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</si>
  <si>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</si>
  <si>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</si>
  <si>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</si>
  <si>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</si>
  <si>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</si>
  <si>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</si>
  <si>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</si>
  <si>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</si>
  <si>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</si>
  <si>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</si>
  <si>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</si>
  <si>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</si>
  <si>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</si>
  <si>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</si>
  <si>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</si>
  <si>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</si>
  <si>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</si>
  <si>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</si>
  <si>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</si>
  <si>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</si>
  <si>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</si>
  <si>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</si>
  <si>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</si>
  <si>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</si>
  <si>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</si>
  <si>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</si>
  <si>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</si>
  <si>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</si>
  <si>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</si>
  <si>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</si>
  <si>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</si>
  <si>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</si>
  <si>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</si>
  <si>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</si>
  <si>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</si>
  <si>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</si>
  <si>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</si>
  <si>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</si>
  <si>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</si>
  <si>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</si>
  <si>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</si>
  <si>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</si>
  <si>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</si>
  <si>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</si>
  <si>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</si>
  <si>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</si>
  <si>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</si>
  <si>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</si>
  <si>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</si>
  <si>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</si>
  <si>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</si>
  <si>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</si>
  <si>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</si>
  <si>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</si>
  <si>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</si>
  <si>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</si>
  <si>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</si>
  <si>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</si>
  <si>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</si>
  <si>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</si>
  <si>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</si>
  <si>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</si>
  <si>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</si>
  <si>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</si>
  <si>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</si>
  <si>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</si>
  <si>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</si>
  <si>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</si>
  <si>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</si>
  <si>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</si>
  <si>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</si>
  <si>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</si>
  <si>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</si>
  <si>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</si>
  <si>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</si>
  <si>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</si>
  <si>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</si>
  <si>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</si>
  <si>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</si>
  <si>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</si>
  <si>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</si>
  <si>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</si>
  <si>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</si>
  <si>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</si>
  <si>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</si>
  <si>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</si>
  <si>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</si>
  <si>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</si>
  <si>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</si>
  <si>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</si>
  <si>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</si>
  <si>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</si>
  <si>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</si>
  <si>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</si>
  <si>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</si>
  <si>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</si>
  <si>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</si>
  <si>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</si>
  <si>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</si>
  <si>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</si>
  <si>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</si>
  <si>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</si>
  <si>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</si>
  <si>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</si>
  <si>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</si>
  <si>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</si>
  <si>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</si>
  <si>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</si>
  <si>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</si>
  <si>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</si>
  <si>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</si>
  <si>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</si>
  <si>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</si>
  <si>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</si>
  <si>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</si>
  <si>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</si>
  <si>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</si>
  <si>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</si>
  <si>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</si>
  <si>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</si>
  <si>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</si>
  <si>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</si>
  <si>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</si>
  <si>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</si>
  <si>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</si>
  <si>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</si>
  <si>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</si>
  <si>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</si>
  <si>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</si>
  <si>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</si>
  <si>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</si>
  <si>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</si>
  <si>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</si>
  <si>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</si>
  <si>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</si>
  <si>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</si>
  <si>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</si>
  <si>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</si>
  <si>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</si>
  <si>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</si>
  <si>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</si>
  <si>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</si>
  <si>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</si>
  <si>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</si>
  <si>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</si>
  <si>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</si>
  <si>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</si>
  <si>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</si>
  <si>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</si>
  <si>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</si>
  <si>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</si>
  <si>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</si>
  <si>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</si>
  <si>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</si>
  <si>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</si>
  <si>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</si>
  <si>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</si>
  <si>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</si>
  <si>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</si>
  <si>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</si>
  <si>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</si>
  <si>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</si>
  <si>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</si>
  <si>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</si>
  <si>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</si>
  <si>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</si>
  <si>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</si>
  <si>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</si>
  <si>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</si>
  <si>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</si>
  <si>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</si>
  <si>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</si>
  <si>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</si>
  <si>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</si>
  <si>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</si>
  <si>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</si>
  <si>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</si>
  <si>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</si>
  <si>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</si>
  <si>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</si>
  <si>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</si>
  <si>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</si>
  <si>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</si>
  <si>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</si>
  <si>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</si>
  <si>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</si>
  <si>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</si>
  <si>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</si>
  <si>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</si>
  <si>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</si>
  <si>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</si>
  <si>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</si>
  <si>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</si>
  <si>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</si>
  <si>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</si>
  <si>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</si>
  <si>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</si>
  <si>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</si>
  <si>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</si>
  <si>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</si>
  <si>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</si>
  <si>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</si>
  <si>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</si>
  <si>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</si>
  <si>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</si>
  <si>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</si>
  <si>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</si>
  <si>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</si>
  <si>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</si>
  <si>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</si>
  <si>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</si>
  <si>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</si>
  <si>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</si>
  <si>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</si>
  <si>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</si>
  <si>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</si>
  <si>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</si>
  <si>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</si>
  <si>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</si>
  <si>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</si>
  <si>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</si>
  <si>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</si>
  <si>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</si>
  <si>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</si>
  <si>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</si>
  <si>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</si>
  <si>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</si>
  <si>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</si>
  <si>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</si>
  <si>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</si>
  <si>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</si>
  <si>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</si>
  <si>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</si>
  <si>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</si>
  <si>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</si>
  <si>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</si>
  <si>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</si>
  <si>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</si>
  <si>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</si>
  <si>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</si>
  <si>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</si>
  <si>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</si>
  <si>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</si>
  <si>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</si>
  <si>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</si>
  <si>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</si>
  <si>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</si>
  <si>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</si>
  <si>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</si>
  <si>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</si>
  <si>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</si>
  <si>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</si>
  <si>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</si>
  <si>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</si>
  <si>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</si>
  <si>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</si>
  <si>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</si>
  <si>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</si>
  <si>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</si>
  <si>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</si>
  <si>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</si>
  <si>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</si>
  <si>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</si>
  <si>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</si>
  <si>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</si>
  <si>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</si>
  <si>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</si>
  <si>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</si>
  <si>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</si>
  <si>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</si>
  <si>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</si>
  <si>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</si>
  <si>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</si>
  <si>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</si>
  <si>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</si>
  <si>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</si>
  <si>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</si>
  <si>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</si>
  <si>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</si>
  <si>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</si>
  <si>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</si>
  <si>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</si>
  <si>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</si>
  <si>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</si>
  <si>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</si>
  <si>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</si>
  <si>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</si>
  <si>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</si>
  <si>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</si>
  <si>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</si>
  <si>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</si>
  <si>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</si>
  <si>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</si>
  <si>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</si>
  <si>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</si>
  <si>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</si>
  <si>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</si>
  <si>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</si>
  <si>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</si>
  <si>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</si>
  <si>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</si>
  <si>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</si>
  <si>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</si>
  <si>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</si>
  <si>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</si>
  <si>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</si>
  <si>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</si>
  <si>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</si>
  <si>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</si>
  <si>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</si>
  <si>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</si>
  <si>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</si>
  <si>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</si>
  <si>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</si>
  <si>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</si>
  <si>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</si>
  <si>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</si>
  <si>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</si>
  <si>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</si>
  <si>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</si>
  <si>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</si>
  <si>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</si>
  <si>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</si>
  <si>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</si>
  <si>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</si>
  <si>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</si>
  <si>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</si>
  <si>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</si>
  <si>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</si>
  <si>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</si>
  <si>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</si>
  <si>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</si>
  <si>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</si>
  <si>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</si>
  <si>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</si>
  <si>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</si>
  <si>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</si>
  <si>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</si>
  <si>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</si>
  <si>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</si>
  <si>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</si>
  <si>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</si>
  <si>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</si>
  <si>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</si>
  <si>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</si>
  <si>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</si>
  <si>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</si>
  <si>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</si>
  <si>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</si>
  <si>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</si>
  <si>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</si>
  <si>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</si>
  <si>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</si>
  <si>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</si>
  <si>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</si>
  <si>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</si>
  <si>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</si>
  <si>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</si>
  <si>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</si>
  <si>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</si>
  <si>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</si>
  <si>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</si>
  <si>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</si>
  <si>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</si>
  <si>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</si>
  <si>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</si>
  <si>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</si>
  <si>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</si>
  <si>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</si>
  <si>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</si>
  <si>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</si>
  <si>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</si>
  <si>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</si>
  <si>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</si>
  <si>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</si>
  <si>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</si>
  <si>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</si>
  <si>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</si>
  <si>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</si>
  <si>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</si>
  <si>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</si>
  <si>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</si>
  <si>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</si>
  <si>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</si>
  <si>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</si>
  <si>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</si>
  <si>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</si>
  <si>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</si>
  <si>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</si>
  <si>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</si>
  <si>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</si>
  <si>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</si>
  <si>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</si>
  <si>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</si>
  <si>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</si>
  <si>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</si>
  <si>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</si>
  <si>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</si>
  <si>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</si>
  <si>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</si>
  <si>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</si>
  <si>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</si>
  <si>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</si>
  <si>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</si>
  <si>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</si>
  <si>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</si>
  <si>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</si>
  <si>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</si>
  <si>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</si>
  <si>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</si>
  <si>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</si>
  <si>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</si>
  <si>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</si>
  <si>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</si>
  <si>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</si>
  <si>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</si>
  <si>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</si>
  <si>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</si>
  <si>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</si>
  <si>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</si>
  <si>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</si>
  <si>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</si>
  <si>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</si>
  <si>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</si>
  <si>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</si>
  <si>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</si>
  <si>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</si>
  <si>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</si>
  <si>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</si>
  <si>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</si>
  <si>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</si>
  <si>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</si>
  <si>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</si>
  <si>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</si>
  <si>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</si>
  <si>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</si>
  <si>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</si>
  <si>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</si>
  <si>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</si>
  <si>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</si>
  <si>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</si>
  <si>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</si>
  <si>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</si>
  <si>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</si>
  <si>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</si>
  <si>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</si>
  <si>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</si>
  <si>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</si>
  <si>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</si>
  <si>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</si>
  <si>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</si>
  <si>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</si>
  <si>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</si>
  <si>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</si>
  <si>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</si>
  <si>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</si>
  <si>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</si>
  <si>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</si>
  <si>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</si>
  <si>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</si>
  <si>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</si>
  <si>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</si>
  <si>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</si>
  <si>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</si>
  <si>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</si>
  <si>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</si>
  <si>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</si>
  <si>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</si>
  <si>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</si>
  <si>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</si>
  <si>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</si>
  <si>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</si>
  <si>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</si>
  <si>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</si>
  <si>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</si>
  <si>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</si>
  <si>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</si>
  <si>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</si>
  <si>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</si>
  <si>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</si>
  <si>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</si>
  <si>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</si>
  <si>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G</t>
  </si>
  <si>
    <t>SEMANA DE GESTION</t>
  </si>
  <si>
    <t>VACACIONES</t>
  </si>
  <si>
    <t>1461 SICATA</t>
  </si>
  <si>
    <t>COM.VILLA SICATA</t>
  </si>
  <si>
    <t>40561297</t>
  </si>
  <si>
    <t>MIRANDA RODRÍGUEZ, FRECIA</t>
  </si>
  <si>
    <t>1461- SICATA</t>
  </si>
  <si>
    <t>Ilave, 04 de 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</si>
</sst>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2"/>
      <color theme="1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2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165" fontId="24" fillId="0" borderId="0" xfId="2" applyNumberFormat="1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Protection="1">
      <protection hidden="1"/>
    </xf>
    <xf numFmtId="0" fontId="25" fillId="0" borderId="0" xfId="4" applyFont="1" applyProtection="1">
      <protection hidden="1"/>
    </xf>
    <xf numFmtId="0" fontId="26" fillId="0" borderId="0" xfId="4" applyFont="1" applyProtection="1">
      <protection hidden="1"/>
    </xf>
    <xf numFmtId="0" fontId="28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Protection="1">
      <protection hidden="1"/>
    </xf>
    <xf numFmtId="0" fontId="31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6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1" fillId="0" borderId="3" xfId="2" applyFont="1" applyBorder="1" applyProtection="1">
      <protection hidden="1"/>
    </xf>
    <xf numFmtId="0" fontId="30" fillId="0" borderId="3" xfId="2" applyFont="1" applyBorder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50" fillId="15" borderId="0" xfId="0" applyFont="1" applyFill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Border="1" applyAlignment="1">
      <alignment horizontal="center" vertical="center" wrapText="1" readingOrder="1"/>
    </xf>
    <xf numFmtId="0" fontId="52" fillId="0" borderId="28" xfId="0" applyFont="1" applyBorder="1" applyAlignment="1">
      <alignment horizontal="center" vertical="center" wrapText="1" readingOrder="1"/>
    </xf>
    <xf numFmtId="0" fontId="51" fillId="0" borderId="29" xfId="0" applyFont="1" applyBorder="1" applyAlignment="1">
      <alignment horizontal="center" vertical="center" wrapText="1" readingOrder="1"/>
    </xf>
    <xf numFmtId="0" fontId="53" fillId="14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 readingOrder="1"/>
    </xf>
    <xf numFmtId="0" fontId="54" fillId="14" borderId="0" xfId="0" applyFont="1" applyFill="1"/>
    <xf numFmtId="0" fontId="54" fillId="0" borderId="0" xfId="0" applyFont="1"/>
    <xf numFmtId="49" fontId="54" fillId="0" borderId="0" xfId="0" applyNumberFormat="1" applyFont="1"/>
    <xf numFmtId="0" fontId="51" fillId="12" borderId="29" xfId="0" applyFont="1" applyFill="1" applyBorder="1" applyAlignment="1">
      <alignment horizontal="center" vertical="center" wrapText="1" readingOrder="1"/>
    </xf>
    <xf numFmtId="0" fontId="51" fillId="12" borderId="29" xfId="0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32" fillId="0" borderId="0" xfId="2" applyFont="1" applyAlignment="1" applyProtection="1">
      <alignment horizontal="left"/>
      <protection hidden="1"/>
    </xf>
    <xf numFmtId="0" fontId="31" fillId="0" borderId="0" xfId="2" applyFont="1" applyAlignment="1" applyProtection="1">
      <alignment horizontal="left"/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Alignment="1" applyProtection="1">
      <alignment horizontal="center" vertical="center"/>
      <protection hidden="1"/>
    </xf>
    <xf numFmtId="0" fontId="41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5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47" xfId="0" applyFont="1" applyBorder="1" applyAlignment="1" applyProtection="1">
      <alignment vertical="center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55" fillId="0" borderId="0" xfId="0" applyFont="1"/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44" fillId="17" borderId="2" xfId="0" applyFont="1" applyFill="1" applyBorder="1" applyAlignment="1" applyProtection="1">
      <alignment horizontal="left"/>
      <protection hidden="1"/>
    </xf>
    <xf numFmtId="0" fontId="44" fillId="17" borderId="3" xfId="0" applyFont="1" applyFill="1" applyBorder="1" applyAlignment="1" applyProtection="1">
      <alignment horizontal="left"/>
      <protection hidden="1"/>
    </xf>
    <xf numFmtId="0" fontId="44" fillId="17" borderId="9" xfId="0" applyFont="1" applyFill="1" applyBorder="1" applyAlignment="1" applyProtection="1">
      <alignment horizontal="left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47" fillId="13" borderId="28" xfId="0" applyFont="1" applyFill="1" applyBorder="1" applyAlignment="1">
      <alignment horizontal="center" vertical="center" wrapText="1" readingOrder="1"/>
    </xf>
    <xf numFmtId="0" fontId="48" fillId="14" borderId="0" xfId="0" applyFont="1" applyFill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2</xdr:row>
      <xdr:rowOff>76200</xdr:rowOff>
    </xdr:from>
    <xdr:to>
      <xdr:col>2</xdr:col>
      <xdr:colOff>361951</xdr:colOff>
      <xdr:row>5</xdr:row>
      <xdr:rowOff>19050</xdr:rowOff>
    </xdr:to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" y="457200"/>
          <a:ext cx="1885950" cy="514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PUNO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6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UNIDAD DE GESTIÓN EDUCATIVA LOCAL EL COLLAO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IEI</a:t>
          </a:r>
          <a:r>
            <a:rPr lang="es-ES_tradnl" sz="700" b="1" baseline="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N° 1065 </a:t>
          </a:r>
          <a:r>
            <a:rPr lang="es-ES_tradnl" sz="7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“20 DE FEBRERO”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_tradnl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142876</xdr:colOff>
      <xdr:row>6</xdr:row>
      <xdr:rowOff>0</xdr:rowOff>
    </xdr:from>
    <xdr:to>
      <xdr:col>7</xdr:col>
      <xdr:colOff>37820</xdr:colOff>
      <xdr:row>48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143000"/>
          <a:ext cx="5228944" cy="803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162</xdr:row>
      <xdr:rowOff>0</xdr:rowOff>
    </xdr:from>
    <xdr:to>
      <xdr:col>17</xdr:col>
      <xdr:colOff>104775</xdr:colOff>
      <xdr:row>168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E26B66-9809-47ED-B5DF-70D65A4A2FA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7848600"/>
          <a:ext cx="208597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opLeftCell="A6" zoomScale="60" zoomScaleNormal="60" workbookViewId="0">
      <selection activeCell="B7" sqref="B7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8"/>
  <sheetViews>
    <sheetView view="pageBreakPreview" topLeftCell="E1" zoomScaleNormal="100" zoomScaleSheetLayoutView="100" workbookViewId="0">
      <pane ySplit="13" topLeftCell="A14" activePane="bottomLeft" state="frozen"/>
      <selection pane="bottomLeft" activeCell="Z163" sqref="Z163:AI170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0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68" width="3.7109375" style="174" hidden="1"/>
    <col min="16169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270" t="s">
        <v>929</v>
      </c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173"/>
      <c r="AK1" s="173"/>
      <c r="AL1" s="173"/>
      <c r="AM1" s="173"/>
      <c r="AN1" s="173"/>
      <c r="AO1" s="173"/>
      <c r="AP1" s="245"/>
      <c r="AQ1" s="245"/>
      <c r="AR1" s="245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173"/>
      <c r="AK2" s="173"/>
      <c r="AL2" s="173"/>
      <c r="AM2" s="173"/>
      <c r="AN2" s="173"/>
      <c r="AO2" s="173"/>
      <c r="AP2" s="245"/>
      <c r="AQ2" s="245"/>
      <c r="AR2" s="245"/>
      <c r="BE2" s="174" t="s">
        <v>129</v>
      </c>
      <c r="BF2" s="174" t="s">
        <v>105</v>
      </c>
      <c r="BG2" s="174" t="s">
        <v>114</v>
      </c>
    </row>
    <row r="3" spans="1:59" ht="13.5" x14ac:dyDescent="0.25">
      <c r="A3" s="283" t="s">
        <v>90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289" t="s">
        <v>112</v>
      </c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922</v>
      </c>
      <c r="F5" s="244" t="s">
        <v>38</v>
      </c>
      <c r="G5" s="307" t="s">
        <v>45</v>
      </c>
      <c r="H5" s="307"/>
      <c r="I5" s="307"/>
      <c r="J5" s="307"/>
      <c r="K5" s="308"/>
      <c r="L5" s="176">
        <f>VLOOKUP(G5,CALEND!$A$17:$B$28,2,FALSE)</f>
        <v>7</v>
      </c>
      <c r="M5" s="88"/>
      <c r="P5" s="246"/>
      <c r="Q5" s="288" t="s">
        <v>23</v>
      </c>
      <c r="R5" s="288"/>
      <c r="S5" s="287">
        <v>2024</v>
      </c>
      <c r="T5" s="287"/>
      <c r="U5" s="287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290" t="s">
        <v>114</v>
      </c>
      <c r="AD5" s="291"/>
      <c r="AE5" s="291"/>
      <c r="AF5" s="291"/>
      <c r="AG5" s="291"/>
      <c r="AH5" s="291"/>
      <c r="AI5" s="292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926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284" t="s">
        <v>941</v>
      </c>
      <c r="G6" s="285"/>
      <c r="H6" s="285"/>
      <c r="I6" s="285"/>
      <c r="J6" s="286"/>
      <c r="K6" s="286"/>
      <c r="L6" s="286"/>
      <c r="M6" s="286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92"/>
      <c r="AM6" s="73"/>
      <c r="AN6" s="72"/>
      <c r="AO6" s="73"/>
      <c r="AP6" s="73"/>
      <c r="AQ6" s="73"/>
      <c r="AR6" s="73"/>
      <c r="BE6" s="174" t="s">
        <v>116</v>
      </c>
      <c r="BF6" s="174" t="s">
        <v>933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281" t="str">
        <f>VLOOKUP($F$8,DATA!A4:D296,3,FALSE)</f>
        <v xml:space="preserve">A2 - Inicial - Jardín              </v>
      </c>
      <c r="G7" s="282"/>
      <c r="H7" s="282"/>
      <c r="I7" s="177"/>
      <c r="J7" s="271" t="s">
        <v>927</v>
      </c>
      <c r="K7" s="272"/>
      <c r="L7" s="272"/>
      <c r="M7" s="273"/>
      <c r="N7" s="279" t="s">
        <v>554</v>
      </c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B7" s="126"/>
      <c r="AC7" s="88"/>
      <c r="AD7" s="88"/>
      <c r="AE7" s="88"/>
      <c r="AF7" s="88"/>
      <c r="AG7" s="306"/>
      <c r="AH7" s="306"/>
      <c r="AI7" s="306"/>
      <c r="AJ7" s="306"/>
      <c r="AK7" s="306"/>
      <c r="AL7" s="236"/>
      <c r="AM7" s="236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277" t="s">
        <v>552</v>
      </c>
      <c r="G8" s="278"/>
      <c r="H8" s="278"/>
      <c r="I8" s="99"/>
      <c r="J8" s="274" t="s">
        <v>928</v>
      </c>
      <c r="K8" s="275"/>
      <c r="L8" s="275"/>
      <c r="M8" s="276"/>
      <c r="N8" s="281" t="str">
        <f>VLOOKUP($F$8,DATA!A4:D296,4,FALSE)</f>
        <v>ILAVE / SICATA</v>
      </c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178"/>
      <c r="AK8" s="92"/>
      <c r="AL8" s="73"/>
      <c r="AM8" s="73"/>
      <c r="AN8" s="73"/>
      <c r="AO8" s="69"/>
      <c r="AP8" s="69"/>
      <c r="AQ8" s="69"/>
      <c r="AR8" s="69"/>
      <c r="BE8" s="111" t="s">
        <v>931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295" t="s">
        <v>3</v>
      </c>
      <c r="B10" s="159"/>
      <c r="C10" s="159"/>
      <c r="D10" s="295" t="s">
        <v>1</v>
      </c>
      <c r="E10" s="295" t="s">
        <v>0</v>
      </c>
      <c r="F10" s="295" t="s">
        <v>92</v>
      </c>
      <c r="G10" s="309" t="s">
        <v>25</v>
      </c>
      <c r="H10" s="309" t="s">
        <v>113</v>
      </c>
      <c r="I10" s="311" t="s">
        <v>101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185"/>
      <c r="AO10" s="185"/>
      <c r="AP10" s="185"/>
      <c r="AQ10" s="185"/>
      <c r="AR10" s="185"/>
      <c r="AS10" s="186"/>
      <c r="AT10" s="186"/>
      <c r="AU10" s="186"/>
      <c r="BE10" s="187" t="s">
        <v>932</v>
      </c>
    </row>
    <row r="11" spans="1:59" s="161" customFormat="1" ht="15.6" customHeight="1" x14ac:dyDescent="0.25">
      <c r="A11" s="295"/>
      <c r="B11" s="295" t="s">
        <v>37</v>
      </c>
      <c r="C11" s="305" t="s">
        <v>21</v>
      </c>
      <c r="D11" s="295"/>
      <c r="E11" s="295"/>
      <c r="F11" s="295"/>
      <c r="G11" s="309"/>
      <c r="H11" s="309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38">
        <f>IF(G5="FEBRERO","",30)</f>
        <v>30</v>
      </c>
      <c r="AM11" s="238">
        <v>31</v>
      </c>
      <c r="AN11" s="300" t="s">
        <v>56</v>
      </c>
      <c r="AO11" s="293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295"/>
      <c r="B12" s="295"/>
      <c r="C12" s="305"/>
      <c r="D12" s="295"/>
      <c r="E12" s="295"/>
      <c r="F12" s="295"/>
      <c r="G12" s="309"/>
      <c r="H12" s="309"/>
      <c r="I12" s="162" t="str">
        <f>IF(LEN(VLOOKUP($L$5,CALEND!$A$2:$AF$13,I$11+1,FALSE))&gt;0,VLOOKUP($L$5,CALEND!$A$2:$AF$13,I$11+1,FALSE),"")</f>
        <v>lu.</v>
      </c>
      <c r="J12" s="162" t="str">
        <f>IF(LEN(VLOOKUP($L$5,CALEND!$A$2:$AF$13,J$11+1,FALSE))&gt;0,VLOOKUP($L$5,CALEND!$A$2:$AF$13,J$11+1,FALSE),"")</f>
        <v>ma.</v>
      </c>
      <c r="K12" s="162" t="str">
        <f>IF(LEN(VLOOKUP($L$5,CALEND!$A$2:$AF$13,K$11+1,FALSE))&gt;0,VLOOKUP($L$5,CALEND!$A$2:$AF$13,K$11+1,FALSE),"")</f>
        <v>mi.</v>
      </c>
      <c r="L12" s="162" t="str">
        <f>IF(LEN(VLOOKUP($L$5,CALEND!$A$2:$AF$13,L$11+1,FALSE))&gt;0,VLOOKUP($L$5,CALEND!$A$2:$AF$13,L$11+1,FALSE),"")</f>
        <v>ju.</v>
      </c>
      <c r="M12" s="162" t="str">
        <f>IF(LEN(VLOOKUP($L$5,CALEND!$A$2:$AF$13,M$11+1,FALSE))&gt;0,VLOOKUP($L$5,CALEND!$A$2:$AF$13,M$11+1,FALSE),"")</f>
        <v>vi.</v>
      </c>
      <c r="N12" s="162" t="str">
        <f>IF(LEN(VLOOKUP($L$5,CALEND!$A$2:$AF$13,N$11+1,FALSE))&gt;0,VLOOKUP($L$5,CALEND!$A$2:$AF$13,N$11+1,FALSE),"")</f>
        <v>sá.</v>
      </c>
      <c r="O12" s="162" t="str">
        <f>IF(LEN(VLOOKUP($L$5,CALEND!$A$2:$AF$13,O$11+1,FALSE))&gt;0,VLOOKUP($L$5,CALEND!$A$2:$AF$13,O$11+1,FALSE),"")</f>
        <v>do.</v>
      </c>
      <c r="P12" s="162" t="str">
        <f>IF(LEN(VLOOKUP($L$5,CALEND!$A$2:$AF$13,P$11+1,FALSE))&gt;0,VLOOKUP($L$5,CALEND!$A$2:$AF$13,P$11+1,FALSE),"")</f>
        <v>lu.</v>
      </c>
      <c r="Q12" s="162" t="str">
        <f>IF(LEN(VLOOKUP($L$5,CALEND!$A$2:$AF$13,Q$11+1,FALSE))&gt;0,VLOOKUP($L$5,CALEND!$A$2:$AF$13,Q$11+1,FALSE),"")</f>
        <v>ma.</v>
      </c>
      <c r="R12" s="162" t="str">
        <f>IF(LEN(VLOOKUP($L$5,CALEND!$A$2:$AF$13,R$11+1,FALSE))&gt;0,VLOOKUP($L$5,CALEND!$A$2:$AF$13,R$11+1,FALSE),"")</f>
        <v>mi.</v>
      </c>
      <c r="S12" s="162" t="str">
        <f>IF(LEN(VLOOKUP($L$5,CALEND!$A$2:$AF$13,S$11+1,FALSE))&gt;0,VLOOKUP($L$5,CALEND!$A$2:$AF$13,S$11+1,FALSE),"")</f>
        <v>ju.</v>
      </c>
      <c r="T12" s="162" t="str">
        <f>IF(LEN(VLOOKUP($L$5,CALEND!$A$2:$AF$13,T$11+1,FALSE))&gt;0,VLOOKUP($L$5,CALEND!$A$2:$AF$13,T$11+1,FALSE),"")</f>
        <v>vi.</v>
      </c>
      <c r="U12" s="162" t="str">
        <f>IF(LEN(VLOOKUP($L$5,CALEND!$A$2:$AF$13,U$11+1,FALSE))&gt;0,VLOOKUP($L$5,CALEND!$A$2:$AF$13,U$11+1,FALSE),"")</f>
        <v>sá.</v>
      </c>
      <c r="V12" s="162" t="str">
        <f>IF(LEN(VLOOKUP($L$5,CALEND!$A$2:$AF$13,V$11+1,FALSE))&gt;0,VLOOKUP($L$5,CALEND!$A$2:$AF$13,V$11+1,FALSE),"")</f>
        <v>do.</v>
      </c>
      <c r="W12" s="162" t="str">
        <f>IF(LEN(VLOOKUP($L$5,CALEND!$A$2:$AF$13,W$11+1,FALSE))&gt;0,VLOOKUP($L$5,CALEND!$A$2:$AF$13,W$11+1,FALSE),"")</f>
        <v>lu.</v>
      </c>
      <c r="X12" s="162" t="str">
        <f>IF(LEN(VLOOKUP($L$5,CALEND!$A$2:$AF$13,X$11+1,FALSE))&gt;0,VLOOKUP($L$5,CALEND!$A$2:$AF$13,X$11+1,FALSE),"")</f>
        <v>ma.</v>
      </c>
      <c r="Y12" s="162" t="str">
        <f>IF(LEN(VLOOKUP($L$5,CALEND!$A$2:$AF$13,Y$11+1,FALSE))&gt;0,VLOOKUP($L$5,CALEND!$A$2:$AF$13,Y$11+1,FALSE),"")</f>
        <v>mi.</v>
      </c>
      <c r="Z12" s="162" t="str">
        <f>IF(LEN(VLOOKUP($L$5,CALEND!$A$2:$AF$13,Z$11+1,FALSE))&gt;0,VLOOKUP($L$5,CALEND!$A$2:$AF$13,Z$11+1,FALSE),"")</f>
        <v>ju.</v>
      </c>
      <c r="AA12" s="162" t="str">
        <f>IF(LEN(VLOOKUP($L$5,CALEND!$A$2:$AF$13,AA$11+1,FALSE))&gt;0,VLOOKUP($L$5,CALEND!$A$2:$AF$13,AA$11+1,FALSE),"")</f>
        <v>vi.</v>
      </c>
      <c r="AB12" s="162" t="str">
        <f>IF(LEN(VLOOKUP($L$5,CALEND!$A$2:$AF$13,AB$11+1,FALSE))&gt;0,VLOOKUP($L$5,CALEND!$A$2:$AF$13,AB$11+1,FALSE),"")</f>
        <v>sá.</v>
      </c>
      <c r="AC12" s="162" t="str">
        <f>IF(LEN(VLOOKUP($L$5,CALEND!$A$2:$AF$13,AC$11+1,FALSE))&gt;0,VLOOKUP($L$5,CALEND!$A$2:$AF$13,AC$11+1,FALSE),"")</f>
        <v>do.</v>
      </c>
      <c r="AD12" s="162" t="str">
        <f>IF(LEN(VLOOKUP($L$5,CALEND!$A$2:$AF$13,AD$11+1,FALSE))&gt;0,VLOOKUP($L$5,CALEND!$A$2:$AF$13,AD$11+1,FALSE),"")</f>
        <v>lu.</v>
      </c>
      <c r="AE12" s="162" t="str">
        <f>IF(LEN(VLOOKUP($L$5,CALEND!$A$2:$AF$13,AE$11+1,FALSE))&gt;0,VLOOKUP($L$5,CALEND!$A$2:$AF$13,AE$11+1,FALSE),"")</f>
        <v>ma.</v>
      </c>
      <c r="AF12" s="162" t="str">
        <f>IF(LEN(VLOOKUP($L$5,CALEND!$A$2:$AF$13,AF$11+1,FALSE))&gt;0,VLOOKUP($L$5,CALEND!$A$2:$AF$13,AF$11+1,FALSE),"")</f>
        <v>mi.</v>
      </c>
      <c r="AG12" s="162" t="str">
        <f>IF(LEN(VLOOKUP($L$5,CALEND!$A$2:$AF$13,AG$11+1,FALSE))&gt;0,VLOOKUP($L$5,CALEND!$A$2:$AF$13,AG$11+1,FALSE),"")</f>
        <v>ju.</v>
      </c>
      <c r="AH12" s="162" t="str">
        <f>IF(LEN(VLOOKUP($L$5,CALEND!$A$2:$AF$13,AH$11+1,FALSE))&gt;0,VLOOKUP($L$5,CALEND!$A$2:$AF$13,AH$11+1,FALSE),"")</f>
        <v>vi.</v>
      </c>
      <c r="AI12" s="162" t="str">
        <f>IF(LEN(VLOOKUP($L$5,CALEND!$A$2:$AF$13,AI$11+1,FALSE))&gt;0,VLOOKUP($L$5,CALEND!$A$2:$AF$13,AI$11+1,FALSE),"")</f>
        <v>sá.</v>
      </c>
      <c r="AJ12" s="162" t="str">
        <f>IF(LEN(VLOOKUP($L$5,CALEND!$A$2:$AF$13,AJ$11+1,FALSE))&gt;0,VLOOKUP($L$5,CALEND!$A$2:$AF$13,AJ$11+1,FALSE),"")</f>
        <v>do.</v>
      </c>
      <c r="AK12" s="162" t="str">
        <f>IF(LEN(VLOOKUP($L$5,CALEND!$A$2:$AF$13,AK$11+1,FALSE))&gt;0,VLOOKUP($L$5,CALEND!$A$2:$AF$13,AK$11+1,FALSE),"")</f>
        <v>lu.</v>
      </c>
      <c r="AL12" s="162" t="str">
        <f>IF(AL11="","",IF(LEN(VLOOKUP($L$5,CALEND!$A$2:$AF$13,AL$11+1,FALSE))&gt;0,VLOOKUP($L$5,CALEND!$A$2:$AF$13,AL$11+1,FALSE),""))</f>
        <v>ma.</v>
      </c>
      <c r="AM12" s="162" t="str">
        <f>IF(LEN(VLOOKUP($L$5,CALEND!$A$2:$AF$13,AM$11+1,FALSE))&gt;0,VLOOKUP($L$5,CALEND!$A$2:$AF$13,AM$11+1,FALSE),"")</f>
        <v>mi.</v>
      </c>
      <c r="AN12" s="301"/>
      <c r="AO12" s="294"/>
      <c r="AP12" s="160"/>
      <c r="AQ12" s="188" t="s">
        <v>8</v>
      </c>
      <c r="AR12" s="189" t="s">
        <v>140</v>
      </c>
      <c r="AS12" s="189" t="s">
        <v>138</v>
      </c>
      <c r="AT12" s="190" t="s">
        <v>99</v>
      </c>
      <c r="AU12" s="190" t="s">
        <v>135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38" si="0">IF(LEN(E13)&gt;0,$G$5,"")</f>
        <v/>
      </c>
      <c r="D13" s="11"/>
      <c r="E13" s="128"/>
      <c r="F13" s="191"/>
      <c r="G13" s="192"/>
      <c r="H13" s="193"/>
      <c r="I13" s="129" t="str">
        <f t="shared" ref="I13:AM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 t="str">
        <f t="shared" si="1"/>
        <v/>
      </c>
      <c r="AM13" s="129" t="str">
        <f t="shared" si="1"/>
        <v/>
      </c>
      <c r="AN13" s="128" t="str">
        <f t="shared" ref="AN13" si="2"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f>IF(LEN(B14)&gt;0,1+A13,"")</f>
        <v>1</v>
      </c>
      <c r="B14" s="12" t="str">
        <f>IF(LEN(C14)&gt;0,VLOOKUP($F$8,DATA!$A$4:$A$296,1,FALSE),"")</f>
        <v>1710789</v>
      </c>
      <c r="C14" s="11" t="str">
        <f t="shared" si="0"/>
        <v>JULIO</v>
      </c>
      <c r="D14" s="207" t="s">
        <v>939</v>
      </c>
      <c r="E14" s="124" t="s">
        <v>940</v>
      </c>
      <c r="F14" s="135" t="s">
        <v>129</v>
      </c>
      <c r="G14" s="134" t="s">
        <v>105</v>
      </c>
      <c r="H14" s="125">
        <v>40</v>
      </c>
      <c r="I14" s="261" t="s">
        <v>100</v>
      </c>
      <c r="J14" s="261" t="s">
        <v>100</v>
      </c>
      <c r="K14" s="261" t="s">
        <v>100</v>
      </c>
      <c r="L14" s="261" t="s">
        <v>100</v>
      </c>
      <c r="M14" s="261" t="s">
        <v>100</v>
      </c>
      <c r="N14" s="261"/>
      <c r="O14" s="261"/>
      <c r="P14" s="261" t="s">
        <v>100</v>
      </c>
      <c r="Q14" s="261" t="s">
        <v>100</v>
      </c>
      <c r="R14" s="261" t="s">
        <v>100</v>
      </c>
      <c r="S14" s="261" t="s">
        <v>100</v>
      </c>
      <c r="T14" s="261" t="s">
        <v>100</v>
      </c>
      <c r="U14" s="261"/>
      <c r="V14" s="261"/>
      <c r="W14" s="261" t="s">
        <v>100</v>
      </c>
      <c r="X14" s="261" t="s">
        <v>100</v>
      </c>
      <c r="Y14" s="261" t="s">
        <v>100</v>
      </c>
      <c r="Z14" s="261" t="s">
        <v>100</v>
      </c>
      <c r="AA14" s="261" t="s">
        <v>100</v>
      </c>
      <c r="AB14" s="261"/>
      <c r="AC14" s="261"/>
      <c r="AD14" s="261" t="s">
        <v>934</v>
      </c>
      <c r="AE14" s="261" t="s">
        <v>73</v>
      </c>
      <c r="AF14" s="261" t="s">
        <v>934</v>
      </c>
      <c r="AG14" s="261" t="s">
        <v>934</v>
      </c>
      <c r="AH14" s="261" t="s">
        <v>934</v>
      </c>
      <c r="AI14" s="261"/>
      <c r="AJ14" s="261"/>
      <c r="AK14" s="261" t="s">
        <v>73</v>
      </c>
      <c r="AL14" s="261" t="s">
        <v>934</v>
      </c>
      <c r="AM14" s="261" t="s">
        <v>934</v>
      </c>
      <c r="AN14" s="261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/>
      <c r="B15" s="12" t="str">
        <f>IF(LEN(C15)&gt;0,VLOOKUP($F$8,DATA!$A$4:$A$296,1,FALSE),"")</f>
        <v/>
      </c>
      <c r="C15" s="11" t="str">
        <f t="shared" si="0"/>
        <v/>
      </c>
      <c r="D15" s="207"/>
      <c r="E15" s="124"/>
      <c r="F15" s="135"/>
      <c r="G15" s="134"/>
      <c r="H15" s="125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194"/>
      <c r="AP15" s="195"/>
      <c r="AQ15" s="196"/>
      <c r="AR15" s="196"/>
      <c r="AS15" s="196"/>
      <c r="AT15" s="196"/>
      <c r="AU15" s="196"/>
      <c r="AV15" s="196"/>
      <c r="AW15" s="196"/>
      <c r="BE15" s="174"/>
    </row>
    <row r="16" spans="1:59" s="197" customFormat="1" ht="14.65" customHeight="1" x14ac:dyDescent="0.2">
      <c r="A16" s="163"/>
      <c r="B16" s="12" t="str">
        <f>IF(LEN(C16)&gt;0,VLOOKUP($F$8,DATA!$A$4:$A$296,1,FALSE),"")</f>
        <v/>
      </c>
      <c r="C16" s="11" t="str">
        <f t="shared" si="0"/>
        <v/>
      </c>
      <c r="D16" s="207"/>
      <c r="E16" s="124"/>
      <c r="F16" s="135"/>
      <c r="G16" s="134"/>
      <c r="H16" s="125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194"/>
      <c r="AP16" s="195"/>
      <c r="AQ16" s="196"/>
      <c r="AR16" s="196"/>
      <c r="AS16" s="196"/>
      <c r="AT16" s="196"/>
      <c r="AU16" s="196"/>
      <c r="AV16" s="196"/>
      <c r="AW16" s="196"/>
      <c r="BE16" s="174"/>
    </row>
    <row r="17" spans="1:57" s="197" customFormat="1" ht="14.65" customHeight="1" x14ac:dyDescent="0.25">
      <c r="A17" s="163" t="str">
        <f t="shared" ref="A15:A38" si="3">IF(LEN(B17)&gt;0,1+A16,"")</f>
        <v/>
      </c>
      <c r="B17" s="12" t="str">
        <f>IF(LEN(C17)&gt;0,VLOOKUP($F$8,DATA!$A$4:$A$296,1,FALSE),"")</f>
        <v/>
      </c>
      <c r="C17" s="11" t="str">
        <f t="shared" si="0"/>
        <v/>
      </c>
      <c r="D17" s="207"/>
      <c r="E17" s="269"/>
      <c r="F17" s="135"/>
      <c r="G17" s="134"/>
      <c r="H17" s="125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194"/>
      <c r="AP17" s="195"/>
      <c r="AQ17" s="196"/>
      <c r="AR17" s="196"/>
      <c r="AS17" s="196"/>
      <c r="AT17" s="196"/>
      <c r="AU17" s="196"/>
      <c r="AV17" s="196"/>
      <c r="AW17" s="196"/>
      <c r="BE17" s="174"/>
    </row>
    <row r="18" spans="1:57" s="197" customFormat="1" ht="14.65" customHeight="1" x14ac:dyDescent="0.2">
      <c r="A18" s="163" t="str">
        <f t="shared" si="3"/>
        <v/>
      </c>
      <c r="B18" s="12" t="str">
        <f>IF(LEN(C18)&gt;0,VLOOKUP($F$8,DATA!$A$4:$A$296,1,FALSE),"")</f>
        <v/>
      </c>
      <c r="C18" s="11" t="str">
        <f t="shared" si="0"/>
        <v/>
      </c>
      <c r="D18" s="207"/>
      <c r="E18" s="124"/>
      <c r="F18" s="135"/>
      <c r="G18" s="134"/>
      <c r="H18" s="125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194"/>
      <c r="AP18" s="195"/>
      <c r="AQ18" s="196"/>
      <c r="AR18" s="196"/>
      <c r="AS18" s="196"/>
      <c r="AT18" s="196"/>
      <c r="AU18" s="196"/>
      <c r="AV18" s="196"/>
      <c r="AW18" s="196"/>
      <c r="BE18" s="174"/>
    </row>
    <row r="19" spans="1:57" s="197" customFormat="1" ht="14.65" customHeight="1" x14ac:dyDescent="0.25">
      <c r="A19" s="163" t="str">
        <f t="shared" si="3"/>
        <v/>
      </c>
      <c r="B19" s="12" t="str">
        <f>IF(LEN(C19)&gt;0,VLOOKUP($F$8,DATA!$A$4:$A$296,1,FALSE),"")</f>
        <v/>
      </c>
      <c r="C19" s="11" t="str">
        <f t="shared" si="0"/>
        <v/>
      </c>
      <c r="D19" s="207"/>
      <c r="E19" s="124"/>
      <c r="F19" s="135"/>
      <c r="G19" s="134"/>
      <c r="H19" s="125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194"/>
      <c r="AP19" s="195"/>
      <c r="AQ19" s="196"/>
      <c r="AR19" s="196"/>
      <c r="AS19" s="196"/>
      <c r="AT19" s="196"/>
      <c r="AU19" s="196"/>
      <c r="AV19" s="196"/>
      <c r="AW19" s="196"/>
    </row>
    <row r="20" spans="1:57" s="197" customFormat="1" ht="14.65" customHeight="1" x14ac:dyDescent="0.25">
      <c r="A20" s="163" t="str">
        <f t="shared" si="3"/>
        <v/>
      </c>
      <c r="B20" s="12" t="str">
        <f>IF(LEN(C20)&gt;0,VLOOKUP($F$8,DATA!$A$4:$A$296,1,FALSE),"")</f>
        <v/>
      </c>
      <c r="C20" s="11" t="str">
        <f t="shared" si="0"/>
        <v/>
      </c>
      <c r="D20" s="207"/>
      <c r="E20" s="124"/>
      <c r="F20" s="135"/>
      <c r="G20" s="134"/>
      <c r="H20" s="125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194"/>
      <c r="AP20" s="195"/>
      <c r="AQ20" s="196"/>
      <c r="AR20" s="196"/>
      <c r="AS20" s="196"/>
      <c r="AT20" s="196"/>
      <c r="AU20" s="196"/>
      <c r="AV20" s="196"/>
      <c r="AW20" s="196"/>
    </row>
    <row r="21" spans="1:57" s="197" customFormat="1" ht="14.65" customHeight="1" x14ac:dyDescent="0.25">
      <c r="A21" s="163" t="str">
        <f t="shared" si="3"/>
        <v/>
      </c>
      <c r="B21" s="12" t="str">
        <f>IF(LEN(C21)&gt;0,VLOOKUP($F$8,DATA!$A$4:$A$296,1,FALSE),"")</f>
        <v/>
      </c>
      <c r="C21" s="11" t="str">
        <f t="shared" si="0"/>
        <v/>
      </c>
      <c r="D21" s="207"/>
      <c r="E21" s="124"/>
      <c r="F21" s="135"/>
      <c r="G21" s="134"/>
      <c r="H21" s="125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194"/>
      <c r="AP21" s="195"/>
      <c r="AQ21" s="196"/>
      <c r="AR21" s="196"/>
      <c r="AS21" s="196"/>
      <c r="AT21" s="196"/>
      <c r="AU21" s="196"/>
      <c r="AV21" s="196"/>
      <c r="AW21" s="196"/>
    </row>
    <row r="22" spans="1:57" s="197" customFormat="1" ht="14.65" customHeight="1" x14ac:dyDescent="0.25">
      <c r="A22" s="163" t="str">
        <f t="shared" si="3"/>
        <v/>
      </c>
      <c r="B22" s="12" t="str">
        <f>IF(LEN(C22)&gt;0,VLOOKUP($F$8,DATA!$A$4:$A$296,1,FALSE),"")</f>
        <v/>
      </c>
      <c r="C22" s="11" t="str">
        <f t="shared" si="0"/>
        <v/>
      </c>
      <c r="D22" s="207"/>
      <c r="E22" s="124"/>
      <c r="F22" s="135"/>
      <c r="G22" s="134"/>
      <c r="H22" s="125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194"/>
      <c r="AP22" s="195"/>
      <c r="AQ22" s="196"/>
      <c r="AR22" s="196"/>
      <c r="AS22" s="196"/>
      <c r="AT22" s="196"/>
      <c r="AU22" s="196"/>
      <c r="AV22" s="196"/>
      <c r="AW22" s="196"/>
    </row>
    <row r="23" spans="1:57" s="197" customFormat="1" ht="14.65" customHeight="1" x14ac:dyDescent="0.25">
      <c r="A23" s="163" t="str">
        <f t="shared" si="3"/>
        <v/>
      </c>
      <c r="B23" s="12" t="str">
        <f>IF(LEN(C23)&gt;0,VLOOKUP($F$8,DATA!$A$4:$A$296,1,FALSE),"")</f>
        <v/>
      </c>
      <c r="C23" s="11" t="str">
        <f t="shared" si="0"/>
        <v/>
      </c>
      <c r="D23" s="207"/>
      <c r="E23" s="124"/>
      <c r="F23" s="135"/>
      <c r="G23" s="134"/>
      <c r="H23" s="125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 t="str">
        <f t="shared" ref="AN23:AN73" si="4">IF(AND(LEN($E23)&gt;0,AN$12&lt;&gt;"sá.",AN$12&lt;&gt;"do.",AN$12&lt;&gt;""),"TR","")</f>
        <v/>
      </c>
      <c r="AO23" s="194"/>
      <c r="AP23" s="195"/>
      <c r="AQ23" s="196">
        <f t="shared" ref="AQ23:AQ74" si="5">COUNTIF(I23:AM23,$AQ$12)</f>
        <v>0</v>
      </c>
      <c r="AR23" s="196">
        <f t="shared" ref="AR23:AR74" si="6">COUNTIF(I23:AM23,$AR$12)</f>
        <v>0</v>
      </c>
      <c r="AS23" s="196">
        <f t="shared" ref="AS23:AS74" si="7">COUNTIF(I23:AM23,$AS$12)</f>
        <v>0</v>
      </c>
      <c r="AT23" s="196">
        <f t="shared" ref="AT23:AT74" si="8">COUNTIF(I23:AM23,$AT$12)</f>
        <v>0</v>
      </c>
      <c r="AU23" s="196">
        <f t="shared" ref="AU23:AU74" si="9">COUNTIF(I23:AM23,$AU$12)</f>
        <v>0</v>
      </c>
      <c r="AV23" s="196">
        <f t="shared" ref="AV23:AV74" si="10">COUNTIF(I23:AM23,$AV$12)</f>
        <v>0</v>
      </c>
      <c r="AW23" s="196">
        <f t="shared" ref="AW23:AW74" si="11">COUNTIF(I23:AM23,$AW$12)</f>
        <v>0</v>
      </c>
      <c r="BC23" s="197">
        <f t="shared" ref="BC23:BC158" si="12">COUNTIF(I23:AM23,"T")</f>
        <v>0</v>
      </c>
      <c r="BD23" s="197">
        <f t="shared" ref="BD23:BD74" si="13">INT(BC23/3)</f>
        <v>0</v>
      </c>
    </row>
    <row r="24" spans="1:57" s="197" customFormat="1" ht="14.65" customHeight="1" x14ac:dyDescent="0.25">
      <c r="A24" s="163" t="str">
        <f t="shared" si="3"/>
        <v/>
      </c>
      <c r="B24" s="12" t="str">
        <f>IF(LEN(C24)&gt;0,VLOOKUP($F$8,DATA!$A$4:$A$296,1,FALSE),"")</f>
        <v/>
      </c>
      <c r="C24" s="11" t="str">
        <f t="shared" si="0"/>
        <v/>
      </c>
      <c r="D24" s="207"/>
      <c r="E24" s="124"/>
      <c r="F24" s="135"/>
      <c r="G24" s="134"/>
      <c r="H24" s="125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 t="str">
        <f t="shared" si="4"/>
        <v/>
      </c>
      <c r="AO24" s="194"/>
      <c r="AP24" s="195"/>
      <c r="AQ24" s="196">
        <f t="shared" si="5"/>
        <v>0</v>
      </c>
      <c r="AR24" s="196">
        <f t="shared" si="6"/>
        <v>0</v>
      </c>
      <c r="AS24" s="196">
        <f t="shared" si="7"/>
        <v>0</v>
      </c>
      <c r="AT24" s="196">
        <f t="shared" si="8"/>
        <v>0</v>
      </c>
      <c r="AU24" s="196">
        <f t="shared" si="9"/>
        <v>0</v>
      </c>
      <c r="AV24" s="196">
        <f t="shared" si="10"/>
        <v>0</v>
      </c>
      <c r="AW24" s="196">
        <f t="shared" si="11"/>
        <v>0</v>
      </c>
      <c r="BC24" s="197">
        <f t="shared" si="12"/>
        <v>0</v>
      </c>
      <c r="BD24" s="197">
        <f t="shared" si="13"/>
        <v>0</v>
      </c>
    </row>
    <row r="25" spans="1:57" s="197" customFormat="1" ht="14.65" customHeight="1" x14ac:dyDescent="0.25">
      <c r="A25" s="163" t="str">
        <f t="shared" si="3"/>
        <v/>
      </c>
      <c r="B25" s="12" t="str">
        <f>IF(LEN(C25)&gt;0,VLOOKUP($F$8,DATA!$A$4:$A$296,1,FALSE),"")</f>
        <v/>
      </c>
      <c r="C25" s="11" t="str">
        <f t="shared" si="0"/>
        <v/>
      </c>
      <c r="D25" s="207"/>
      <c r="E25" s="124"/>
      <c r="F25" s="135"/>
      <c r="G25" s="134"/>
      <c r="H25" s="125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 t="str">
        <f t="shared" si="4"/>
        <v/>
      </c>
      <c r="AO25" s="194"/>
      <c r="AP25" s="195"/>
      <c r="AQ25" s="196">
        <f t="shared" si="5"/>
        <v>0</v>
      </c>
      <c r="AR25" s="196">
        <f t="shared" si="6"/>
        <v>0</v>
      </c>
      <c r="AS25" s="196">
        <f t="shared" si="7"/>
        <v>0</v>
      </c>
      <c r="AT25" s="196">
        <f t="shared" si="8"/>
        <v>0</v>
      </c>
      <c r="AU25" s="196">
        <f t="shared" si="9"/>
        <v>0</v>
      </c>
      <c r="AV25" s="196">
        <f t="shared" si="10"/>
        <v>0</v>
      </c>
      <c r="AW25" s="196">
        <f t="shared" si="11"/>
        <v>0</v>
      </c>
      <c r="BC25" s="197">
        <f t="shared" si="12"/>
        <v>0</v>
      </c>
      <c r="BD25" s="197">
        <f t="shared" si="13"/>
        <v>0</v>
      </c>
    </row>
    <row r="26" spans="1:57" s="197" customFormat="1" ht="14.65" customHeight="1" x14ac:dyDescent="0.25">
      <c r="A26" s="163" t="str">
        <f t="shared" si="3"/>
        <v/>
      </c>
      <c r="B26" s="12" t="str">
        <f>IF(LEN(C26)&gt;0,VLOOKUP($F$8,DATA!$A$4:$A$296,1,FALSE),"")</f>
        <v/>
      </c>
      <c r="C26" s="11" t="str">
        <f t="shared" si="0"/>
        <v/>
      </c>
      <c r="D26" s="207"/>
      <c r="E26" s="124"/>
      <c r="F26" s="135"/>
      <c r="G26" s="134"/>
      <c r="H26" s="125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 t="str">
        <f t="shared" si="4"/>
        <v/>
      </c>
      <c r="AO26" s="194"/>
      <c r="AP26" s="195"/>
      <c r="AQ26" s="196">
        <f t="shared" si="5"/>
        <v>0</v>
      </c>
      <c r="AR26" s="196">
        <f t="shared" si="6"/>
        <v>0</v>
      </c>
      <c r="AS26" s="196">
        <f t="shared" si="7"/>
        <v>0</v>
      </c>
      <c r="AT26" s="196">
        <f t="shared" si="8"/>
        <v>0</v>
      </c>
      <c r="AU26" s="196">
        <f t="shared" si="9"/>
        <v>0</v>
      </c>
      <c r="AV26" s="196">
        <f t="shared" si="10"/>
        <v>0</v>
      </c>
      <c r="AW26" s="196">
        <f t="shared" si="11"/>
        <v>0</v>
      </c>
      <c r="BC26" s="197">
        <f t="shared" si="12"/>
        <v>0</v>
      </c>
      <c r="BD26" s="197">
        <f t="shared" si="13"/>
        <v>0</v>
      </c>
    </row>
    <row r="27" spans="1:57" s="197" customFormat="1" ht="14.65" customHeight="1" x14ac:dyDescent="0.25">
      <c r="A27" s="163" t="str">
        <f t="shared" si="3"/>
        <v/>
      </c>
      <c r="B27" s="12" t="str">
        <f>IF(LEN(C27)&gt;0,VLOOKUP($F$8,DATA!$A$4:$A$296,1,FALSE),"")</f>
        <v/>
      </c>
      <c r="C27" s="11" t="str">
        <f t="shared" si="0"/>
        <v/>
      </c>
      <c r="D27" s="207"/>
      <c r="E27" s="124"/>
      <c r="F27" s="135"/>
      <c r="G27" s="134"/>
      <c r="H27" s="125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 t="str">
        <f t="shared" si="4"/>
        <v/>
      </c>
      <c r="AO27" s="194"/>
      <c r="AP27" s="195"/>
      <c r="AQ27" s="196">
        <f t="shared" si="5"/>
        <v>0</v>
      </c>
      <c r="AR27" s="196">
        <f t="shared" si="6"/>
        <v>0</v>
      </c>
      <c r="AS27" s="196">
        <f t="shared" si="7"/>
        <v>0</v>
      </c>
      <c r="AT27" s="196">
        <f t="shared" si="8"/>
        <v>0</v>
      </c>
      <c r="AU27" s="196">
        <f t="shared" si="9"/>
        <v>0</v>
      </c>
      <c r="AV27" s="196">
        <f t="shared" si="10"/>
        <v>0</v>
      </c>
      <c r="AW27" s="196">
        <f t="shared" si="11"/>
        <v>0</v>
      </c>
      <c r="BC27" s="197">
        <f t="shared" si="12"/>
        <v>0</v>
      </c>
      <c r="BD27" s="197">
        <f t="shared" si="13"/>
        <v>0</v>
      </c>
    </row>
    <row r="28" spans="1:57" s="197" customFormat="1" ht="14.65" customHeight="1" x14ac:dyDescent="0.25">
      <c r="A28" s="163" t="str">
        <f t="shared" si="3"/>
        <v/>
      </c>
      <c r="B28" s="12" t="str">
        <f>IF(LEN(C28)&gt;0,VLOOKUP($F$8,DATA!$A$4:$A$296,1,FALSE),"")</f>
        <v/>
      </c>
      <c r="C28" s="11" t="str">
        <f t="shared" si="0"/>
        <v/>
      </c>
      <c r="D28" s="207"/>
      <c r="E28" s="124"/>
      <c r="F28" s="135"/>
      <c r="G28" s="134"/>
      <c r="H28" s="125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 t="str">
        <f t="shared" si="4"/>
        <v/>
      </c>
      <c r="AO28" s="194"/>
      <c r="AP28" s="195"/>
      <c r="AQ28" s="196">
        <f t="shared" si="5"/>
        <v>0</v>
      </c>
      <c r="AR28" s="196">
        <f t="shared" si="6"/>
        <v>0</v>
      </c>
      <c r="AS28" s="196">
        <f t="shared" si="7"/>
        <v>0</v>
      </c>
      <c r="AT28" s="196">
        <f t="shared" si="8"/>
        <v>0</v>
      </c>
      <c r="AU28" s="196">
        <f t="shared" si="9"/>
        <v>0</v>
      </c>
      <c r="AV28" s="196">
        <f t="shared" si="10"/>
        <v>0</v>
      </c>
      <c r="AW28" s="196">
        <f t="shared" si="11"/>
        <v>0</v>
      </c>
      <c r="BC28" s="197">
        <f t="shared" si="12"/>
        <v>0</v>
      </c>
      <c r="BD28" s="197">
        <f t="shared" si="13"/>
        <v>0</v>
      </c>
    </row>
    <row r="29" spans="1:57" s="197" customFormat="1" ht="14.65" customHeight="1" x14ac:dyDescent="0.25">
      <c r="A29" s="163" t="str">
        <f>IF(LEN(B29)&gt;0,1+A28,"")</f>
        <v/>
      </c>
      <c r="B29" s="12" t="str">
        <f>IF(LEN(C29)&gt;0,VLOOKUP($F$8,DATA!$A$4:$A$296,1,FALSE),"")</f>
        <v/>
      </c>
      <c r="C29" s="11" t="str">
        <f t="shared" si="0"/>
        <v/>
      </c>
      <c r="D29" s="207"/>
      <c r="E29" s="124"/>
      <c r="F29" s="135"/>
      <c r="G29" s="134"/>
      <c r="H29" s="125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 t="str">
        <f t="shared" si="4"/>
        <v/>
      </c>
      <c r="AO29" s="194"/>
      <c r="AP29" s="195"/>
      <c r="AQ29" s="196">
        <f t="shared" si="5"/>
        <v>0</v>
      </c>
      <c r="AR29" s="196">
        <f t="shared" si="6"/>
        <v>0</v>
      </c>
      <c r="AS29" s="196">
        <f t="shared" si="7"/>
        <v>0</v>
      </c>
      <c r="AT29" s="196">
        <f t="shared" si="8"/>
        <v>0</v>
      </c>
      <c r="AU29" s="196">
        <f t="shared" si="9"/>
        <v>0</v>
      </c>
      <c r="AV29" s="196">
        <f t="shared" si="10"/>
        <v>0</v>
      </c>
      <c r="AW29" s="196">
        <f t="shared" si="11"/>
        <v>0</v>
      </c>
      <c r="BC29" s="197">
        <f t="shared" si="12"/>
        <v>0</v>
      </c>
      <c r="BD29" s="197">
        <f t="shared" si="13"/>
        <v>0</v>
      </c>
    </row>
    <row r="30" spans="1:57" s="197" customFormat="1" ht="14.65" customHeight="1" x14ac:dyDescent="0.25">
      <c r="A30" s="163" t="str">
        <f t="shared" si="3"/>
        <v/>
      </c>
      <c r="B30" s="12" t="str">
        <f>IF(LEN(C30)&gt;0,VLOOKUP($F$8,DATA!$A$4:$A$296,1,FALSE),"")</f>
        <v/>
      </c>
      <c r="C30" s="11" t="str">
        <f t="shared" si="0"/>
        <v/>
      </c>
      <c r="D30" s="207"/>
      <c r="E30" s="124"/>
      <c r="F30" s="135"/>
      <c r="G30" s="134"/>
      <c r="H30" s="125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 t="str">
        <f t="shared" si="4"/>
        <v/>
      </c>
      <c r="AO30" s="194"/>
      <c r="AP30" s="195"/>
      <c r="AQ30" s="196">
        <f t="shared" si="5"/>
        <v>0</v>
      </c>
      <c r="AR30" s="196">
        <f t="shared" si="6"/>
        <v>0</v>
      </c>
      <c r="AS30" s="196">
        <f t="shared" si="7"/>
        <v>0</v>
      </c>
      <c r="AT30" s="196">
        <f t="shared" si="8"/>
        <v>0</v>
      </c>
      <c r="AU30" s="196">
        <f t="shared" si="9"/>
        <v>0</v>
      </c>
      <c r="AV30" s="196">
        <f t="shared" si="10"/>
        <v>0</v>
      </c>
      <c r="AW30" s="196">
        <f t="shared" si="11"/>
        <v>0</v>
      </c>
      <c r="BC30" s="197">
        <f t="shared" si="12"/>
        <v>0</v>
      </c>
      <c r="BD30" s="197">
        <f t="shared" si="13"/>
        <v>0</v>
      </c>
    </row>
    <row r="31" spans="1:57" s="197" customFormat="1" ht="14.65" customHeight="1" x14ac:dyDescent="0.25">
      <c r="A31" s="163" t="str">
        <f t="shared" si="3"/>
        <v/>
      </c>
      <c r="B31" s="12" t="str">
        <f>IF(LEN(C31)&gt;0,VLOOKUP($F$8,DATA!$A$4:$A$296,1,FALSE),"")</f>
        <v/>
      </c>
      <c r="C31" s="11" t="str">
        <f t="shared" si="0"/>
        <v/>
      </c>
      <c r="D31" s="207"/>
      <c r="E31" s="124"/>
      <c r="F31" s="135"/>
      <c r="G31" s="134"/>
      <c r="H31" s="125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 t="str">
        <f t="shared" si="4"/>
        <v/>
      </c>
      <c r="AO31" s="194"/>
      <c r="AP31" s="195"/>
      <c r="AQ31" s="196">
        <f t="shared" si="5"/>
        <v>0</v>
      </c>
      <c r="AR31" s="196">
        <f t="shared" si="6"/>
        <v>0</v>
      </c>
      <c r="AS31" s="196">
        <f t="shared" si="7"/>
        <v>0</v>
      </c>
      <c r="AT31" s="196">
        <f t="shared" si="8"/>
        <v>0</v>
      </c>
      <c r="AU31" s="196">
        <f t="shared" si="9"/>
        <v>0</v>
      </c>
      <c r="AV31" s="196">
        <f t="shared" si="10"/>
        <v>0</v>
      </c>
      <c r="AW31" s="196">
        <f t="shared" si="11"/>
        <v>0</v>
      </c>
      <c r="BC31" s="197">
        <f t="shared" si="12"/>
        <v>0</v>
      </c>
      <c r="BD31" s="197">
        <f t="shared" si="13"/>
        <v>0</v>
      </c>
    </row>
    <row r="32" spans="1:57" s="197" customFormat="1" ht="14.65" customHeight="1" x14ac:dyDescent="0.25">
      <c r="A32" s="163" t="str">
        <f t="shared" si="3"/>
        <v/>
      </c>
      <c r="B32" s="12" t="str">
        <f>IF(LEN(C32)&gt;0,VLOOKUP($F$8,DATA!$A$4:$A$296,1,FALSE),"")</f>
        <v/>
      </c>
      <c r="C32" s="11" t="str">
        <f t="shared" si="0"/>
        <v/>
      </c>
      <c r="D32" s="207"/>
      <c r="E32" s="124"/>
      <c r="F32" s="135"/>
      <c r="G32" s="134"/>
      <c r="H32" s="125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 t="str">
        <f t="shared" si="4"/>
        <v/>
      </c>
      <c r="AO32" s="194"/>
      <c r="AP32" s="195"/>
      <c r="AQ32" s="196">
        <f t="shared" si="5"/>
        <v>0</v>
      </c>
      <c r="AR32" s="196">
        <f t="shared" si="6"/>
        <v>0</v>
      </c>
      <c r="AS32" s="196">
        <f t="shared" si="7"/>
        <v>0</v>
      </c>
      <c r="AT32" s="196">
        <f t="shared" si="8"/>
        <v>0</v>
      </c>
      <c r="AU32" s="196">
        <f t="shared" si="9"/>
        <v>0</v>
      </c>
      <c r="AV32" s="196">
        <f t="shared" si="10"/>
        <v>0</v>
      </c>
      <c r="AW32" s="196">
        <f t="shared" si="11"/>
        <v>0</v>
      </c>
      <c r="BC32" s="197">
        <f t="shared" si="12"/>
        <v>0</v>
      </c>
      <c r="BD32" s="197">
        <f t="shared" si="13"/>
        <v>0</v>
      </c>
    </row>
    <row r="33" spans="1:56" s="197" customFormat="1" ht="14.65" customHeight="1" x14ac:dyDescent="0.25">
      <c r="A33" s="163" t="str">
        <f t="shared" si="3"/>
        <v/>
      </c>
      <c r="B33" s="12" t="str">
        <f>IF(LEN(C33)&gt;0,VLOOKUP($F$8,DATA!$A$4:$A$296,1,FALSE),"")</f>
        <v/>
      </c>
      <c r="C33" s="11" t="str">
        <f t="shared" si="0"/>
        <v/>
      </c>
      <c r="D33" s="207"/>
      <c r="E33" s="124"/>
      <c r="F33" s="135"/>
      <c r="G33" s="134"/>
      <c r="H33" s="125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 t="str">
        <f t="shared" si="4"/>
        <v/>
      </c>
      <c r="AO33" s="194"/>
      <c r="AP33" s="195"/>
      <c r="AQ33" s="196">
        <f t="shared" si="5"/>
        <v>0</v>
      </c>
      <c r="AR33" s="196">
        <f t="shared" si="6"/>
        <v>0</v>
      </c>
      <c r="AS33" s="196">
        <f t="shared" si="7"/>
        <v>0</v>
      </c>
      <c r="AT33" s="196">
        <f t="shared" si="8"/>
        <v>0</v>
      </c>
      <c r="AU33" s="196">
        <f t="shared" si="9"/>
        <v>0</v>
      </c>
      <c r="AV33" s="196">
        <f t="shared" si="10"/>
        <v>0</v>
      </c>
      <c r="AW33" s="196">
        <f t="shared" si="11"/>
        <v>0</v>
      </c>
      <c r="BC33" s="197">
        <f t="shared" si="12"/>
        <v>0</v>
      </c>
      <c r="BD33" s="197">
        <f t="shared" si="13"/>
        <v>0</v>
      </c>
    </row>
    <row r="34" spans="1:56" s="197" customFormat="1" ht="14.65" customHeight="1" x14ac:dyDescent="0.25">
      <c r="A34" s="163" t="str">
        <f t="shared" si="3"/>
        <v/>
      </c>
      <c r="B34" s="12" t="str">
        <f>IF(LEN(C34)&gt;0,VLOOKUP($F$8,DATA!$A$4:$A$296,1,FALSE),"")</f>
        <v/>
      </c>
      <c r="C34" s="11" t="str">
        <f t="shared" si="0"/>
        <v/>
      </c>
      <c r="D34" s="207"/>
      <c r="E34" s="124"/>
      <c r="F34" s="135"/>
      <c r="G34" s="134"/>
      <c r="H34" s="125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 t="str">
        <f t="shared" si="4"/>
        <v/>
      </c>
      <c r="AO34" s="194"/>
      <c r="AP34" s="195"/>
      <c r="AQ34" s="196">
        <f t="shared" si="5"/>
        <v>0</v>
      </c>
      <c r="AR34" s="196">
        <f t="shared" si="6"/>
        <v>0</v>
      </c>
      <c r="AS34" s="196">
        <f t="shared" si="7"/>
        <v>0</v>
      </c>
      <c r="AT34" s="196">
        <f t="shared" si="8"/>
        <v>0</v>
      </c>
      <c r="AU34" s="196">
        <f t="shared" si="9"/>
        <v>0</v>
      </c>
      <c r="AV34" s="196">
        <f t="shared" si="10"/>
        <v>0</v>
      </c>
      <c r="AW34" s="196">
        <f t="shared" si="11"/>
        <v>0</v>
      </c>
      <c r="BC34" s="197">
        <f t="shared" si="12"/>
        <v>0</v>
      </c>
      <c r="BD34" s="197">
        <f t="shared" si="13"/>
        <v>0</v>
      </c>
    </row>
    <row r="35" spans="1:56" s="197" customFormat="1" ht="14.65" customHeight="1" x14ac:dyDescent="0.25">
      <c r="A35" s="163" t="str">
        <f t="shared" si="3"/>
        <v/>
      </c>
      <c r="B35" s="12" t="str">
        <f>IF(LEN(C35)&gt;0,VLOOKUP($F$8,DATA!$A$4:$A$296,1,FALSE),"")</f>
        <v/>
      </c>
      <c r="C35" s="11" t="str">
        <f t="shared" si="0"/>
        <v/>
      </c>
      <c r="D35" s="207"/>
      <c r="E35" s="124"/>
      <c r="F35" s="135"/>
      <c r="G35" s="134"/>
      <c r="H35" s="125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 t="str">
        <f t="shared" si="4"/>
        <v/>
      </c>
      <c r="AO35" s="194"/>
      <c r="AP35" s="195"/>
      <c r="AQ35" s="196">
        <f t="shared" si="5"/>
        <v>0</v>
      </c>
      <c r="AR35" s="196">
        <f t="shared" si="6"/>
        <v>0</v>
      </c>
      <c r="AS35" s="196">
        <f t="shared" si="7"/>
        <v>0</v>
      </c>
      <c r="AT35" s="196">
        <f t="shared" si="8"/>
        <v>0</v>
      </c>
      <c r="AU35" s="196">
        <f t="shared" si="9"/>
        <v>0</v>
      </c>
      <c r="AV35" s="196">
        <f t="shared" si="10"/>
        <v>0</v>
      </c>
      <c r="AW35" s="196">
        <f t="shared" si="11"/>
        <v>0</v>
      </c>
      <c r="BC35" s="197">
        <f t="shared" si="12"/>
        <v>0</v>
      </c>
      <c r="BD35" s="197">
        <f t="shared" si="13"/>
        <v>0</v>
      </c>
    </row>
    <row r="36" spans="1:56" s="197" customFormat="1" ht="14.65" customHeight="1" x14ac:dyDescent="0.25">
      <c r="A36" s="163" t="str">
        <f t="shared" si="3"/>
        <v/>
      </c>
      <c r="B36" s="12" t="str">
        <f>IF(LEN(C36)&gt;0,VLOOKUP($F$8,DATA!$A$4:$A$296,1,FALSE),"")</f>
        <v/>
      </c>
      <c r="C36" s="11" t="str">
        <f t="shared" si="0"/>
        <v/>
      </c>
      <c r="D36" s="207"/>
      <c r="E36" s="124"/>
      <c r="F36" s="135"/>
      <c r="G36" s="134"/>
      <c r="H36" s="125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 t="str">
        <f t="shared" si="4"/>
        <v/>
      </c>
      <c r="AO36" s="194"/>
      <c r="AP36" s="195"/>
      <c r="AQ36" s="196">
        <f t="shared" si="5"/>
        <v>0</v>
      </c>
      <c r="AR36" s="196">
        <f t="shared" si="6"/>
        <v>0</v>
      </c>
      <c r="AS36" s="196">
        <f t="shared" si="7"/>
        <v>0</v>
      </c>
      <c r="AT36" s="196">
        <f t="shared" si="8"/>
        <v>0</v>
      </c>
      <c r="AU36" s="196">
        <f t="shared" si="9"/>
        <v>0</v>
      </c>
      <c r="AV36" s="196">
        <f t="shared" si="10"/>
        <v>0</v>
      </c>
      <c r="AW36" s="196">
        <f t="shared" si="11"/>
        <v>0</v>
      </c>
      <c r="BC36" s="197">
        <f t="shared" si="12"/>
        <v>0</v>
      </c>
      <c r="BD36" s="197">
        <f t="shared" si="13"/>
        <v>0</v>
      </c>
    </row>
    <row r="37" spans="1:56" s="197" customFormat="1" ht="14.65" customHeight="1" x14ac:dyDescent="0.25">
      <c r="A37" s="163" t="str">
        <f t="shared" si="3"/>
        <v/>
      </c>
      <c r="B37" s="12" t="str">
        <f>IF(LEN(C37)&gt;0,VLOOKUP($F$8,DATA!$A$4:$A$296,1,FALSE),"")</f>
        <v/>
      </c>
      <c r="C37" s="11" t="str">
        <f t="shared" si="0"/>
        <v/>
      </c>
      <c r="D37" s="207"/>
      <c r="E37" s="124"/>
      <c r="F37" s="135"/>
      <c r="G37" s="134"/>
      <c r="H37" s="125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 t="str">
        <f t="shared" si="4"/>
        <v/>
      </c>
      <c r="AO37" s="194"/>
      <c r="AP37" s="195"/>
      <c r="AQ37" s="196">
        <f t="shared" si="5"/>
        <v>0</v>
      </c>
      <c r="AR37" s="196">
        <f t="shared" si="6"/>
        <v>0</v>
      </c>
      <c r="AS37" s="196">
        <f t="shared" si="7"/>
        <v>0</v>
      </c>
      <c r="AT37" s="196">
        <f t="shared" si="8"/>
        <v>0</v>
      </c>
      <c r="AU37" s="196">
        <f t="shared" si="9"/>
        <v>0</v>
      </c>
      <c r="AV37" s="196">
        <f t="shared" si="10"/>
        <v>0</v>
      </c>
      <c r="AW37" s="196">
        <f t="shared" si="11"/>
        <v>0</v>
      </c>
      <c r="BC37" s="197">
        <f t="shared" si="12"/>
        <v>0</v>
      </c>
      <c r="BD37" s="197">
        <f t="shared" si="13"/>
        <v>0</v>
      </c>
    </row>
    <row r="38" spans="1:56" s="197" customFormat="1" ht="14.65" customHeight="1" x14ac:dyDescent="0.25">
      <c r="A38" s="163" t="str">
        <f t="shared" si="3"/>
        <v/>
      </c>
      <c r="B38" s="12" t="str">
        <f>IF(LEN(C38)&gt;0,VLOOKUP($F$8,DATA!$A$4:$A$296,1,FALSE),"")</f>
        <v/>
      </c>
      <c r="C38" s="11" t="str">
        <f t="shared" si="0"/>
        <v/>
      </c>
      <c r="D38" s="207"/>
      <c r="E38" s="124"/>
      <c r="F38" s="135"/>
      <c r="G38" s="134"/>
      <c r="H38" s="125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 t="str">
        <f t="shared" si="4"/>
        <v/>
      </c>
      <c r="AO38" s="194"/>
      <c r="AP38" s="195"/>
      <c r="AQ38" s="196">
        <f t="shared" si="5"/>
        <v>0</v>
      </c>
      <c r="AR38" s="196">
        <f t="shared" si="6"/>
        <v>0</v>
      </c>
      <c r="AS38" s="196">
        <f t="shared" si="7"/>
        <v>0</v>
      </c>
      <c r="AT38" s="196">
        <f t="shared" si="8"/>
        <v>0</v>
      </c>
      <c r="AU38" s="196">
        <f t="shared" si="9"/>
        <v>0</v>
      </c>
      <c r="AV38" s="196">
        <f t="shared" si="10"/>
        <v>0</v>
      </c>
      <c r="AW38" s="196">
        <f t="shared" si="11"/>
        <v>0</v>
      </c>
      <c r="BC38" s="197">
        <f t="shared" si="12"/>
        <v>0</v>
      </c>
      <c r="BD38" s="197">
        <f t="shared" si="13"/>
        <v>0</v>
      </c>
    </row>
    <row r="39" spans="1:56" s="197" customFormat="1" ht="14.65" customHeight="1" x14ac:dyDescent="0.25">
      <c r="A39" s="163" t="str">
        <f>IF(LEN(B39)&gt;0,1+#REF!,"")</f>
        <v/>
      </c>
      <c r="B39" s="12" t="str">
        <f>IF(LEN(C39)&gt;0,VLOOKUP($F$8,DATA!$A$4:$A$296,1,FALSE),"")</f>
        <v/>
      </c>
      <c r="C39" s="11" t="str">
        <f t="shared" ref="C39:C159" si="14">IF(LEN(E39)&gt;0,$G$5,"")</f>
        <v/>
      </c>
      <c r="D39" s="207"/>
      <c r="E39" s="124"/>
      <c r="F39" s="135"/>
      <c r="G39" s="134"/>
      <c r="H39" s="125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 t="str">
        <f t="shared" si="4"/>
        <v/>
      </c>
      <c r="AO39" s="194"/>
      <c r="AP39" s="195"/>
      <c r="AQ39" s="196">
        <f t="shared" si="5"/>
        <v>0</v>
      </c>
      <c r="AR39" s="196">
        <f t="shared" si="6"/>
        <v>0</v>
      </c>
      <c r="AS39" s="196">
        <f t="shared" si="7"/>
        <v>0</v>
      </c>
      <c r="AT39" s="196">
        <f t="shared" si="8"/>
        <v>0</v>
      </c>
      <c r="AU39" s="196">
        <f t="shared" si="9"/>
        <v>0</v>
      </c>
      <c r="AV39" s="196">
        <f t="shared" si="10"/>
        <v>0</v>
      </c>
      <c r="AW39" s="196">
        <f t="shared" si="11"/>
        <v>0</v>
      </c>
      <c r="BC39" s="197">
        <f t="shared" si="12"/>
        <v>0</v>
      </c>
      <c r="BD39" s="197">
        <f t="shared" si="13"/>
        <v>0</v>
      </c>
    </row>
    <row r="40" spans="1:56" s="197" customFormat="1" ht="14.65" customHeight="1" x14ac:dyDescent="0.25">
      <c r="A40" s="163" t="str">
        <f t="shared" ref="A40:A101" si="15">IF(LEN(B40)&gt;0,1+A39,"")</f>
        <v/>
      </c>
      <c r="B40" s="12" t="str">
        <f>IF(LEN(C40)&gt;0,VLOOKUP($F$8,DATA!$A$4:$A$296,1,FALSE),"")</f>
        <v/>
      </c>
      <c r="C40" s="11" t="str">
        <f t="shared" si="14"/>
        <v/>
      </c>
      <c r="D40" s="207"/>
      <c r="E40" s="124"/>
      <c r="F40" s="135"/>
      <c r="G40" s="134"/>
      <c r="H40" s="125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 t="str">
        <f t="shared" si="4"/>
        <v/>
      </c>
      <c r="AO40" s="194"/>
      <c r="AP40" s="195"/>
      <c r="AQ40" s="196">
        <f t="shared" si="5"/>
        <v>0</v>
      </c>
      <c r="AR40" s="196">
        <f t="shared" si="6"/>
        <v>0</v>
      </c>
      <c r="AS40" s="196">
        <f t="shared" si="7"/>
        <v>0</v>
      </c>
      <c r="AT40" s="196">
        <f t="shared" si="8"/>
        <v>0</v>
      </c>
      <c r="AU40" s="196">
        <f t="shared" si="9"/>
        <v>0</v>
      </c>
      <c r="AV40" s="196">
        <f t="shared" si="10"/>
        <v>0</v>
      </c>
      <c r="AW40" s="196">
        <f t="shared" si="11"/>
        <v>0</v>
      </c>
      <c r="BC40" s="197">
        <f t="shared" si="12"/>
        <v>0</v>
      </c>
      <c r="BD40" s="197">
        <f t="shared" si="13"/>
        <v>0</v>
      </c>
    </row>
    <row r="41" spans="1:56" s="197" customFormat="1" ht="14.65" customHeight="1" x14ac:dyDescent="0.25">
      <c r="A41" s="163" t="str">
        <f t="shared" si="15"/>
        <v/>
      </c>
      <c r="B41" s="12" t="str">
        <f>IF(LEN(C41)&gt;0,VLOOKUP($F$8,DATA!$A$4:$A$296,1,FALSE),"")</f>
        <v/>
      </c>
      <c r="C41" s="11"/>
      <c r="D41" s="207"/>
      <c r="E41" s="124"/>
      <c r="F41" s="135"/>
      <c r="G41" s="134"/>
      <c r="H41" s="125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 t="str">
        <f t="shared" si="4"/>
        <v/>
      </c>
      <c r="AO41" s="194"/>
      <c r="AP41" s="195"/>
      <c r="AQ41" s="196">
        <f t="shared" si="5"/>
        <v>0</v>
      </c>
      <c r="AR41" s="196">
        <f t="shared" si="6"/>
        <v>0</v>
      </c>
      <c r="AS41" s="196">
        <f t="shared" si="7"/>
        <v>0</v>
      </c>
      <c r="AT41" s="196">
        <f t="shared" si="8"/>
        <v>0</v>
      </c>
      <c r="AU41" s="196">
        <f t="shared" si="9"/>
        <v>0</v>
      </c>
      <c r="AV41" s="196">
        <f t="shared" si="10"/>
        <v>0</v>
      </c>
      <c r="AW41" s="196">
        <f t="shared" si="11"/>
        <v>0</v>
      </c>
      <c r="BC41" s="197">
        <f t="shared" si="12"/>
        <v>0</v>
      </c>
      <c r="BD41" s="197">
        <f t="shared" si="13"/>
        <v>0</v>
      </c>
    </row>
    <row r="42" spans="1:56" s="197" customFormat="1" ht="14.65" hidden="1" customHeight="1" x14ac:dyDescent="0.25">
      <c r="A42" s="163" t="str">
        <f t="shared" si="15"/>
        <v/>
      </c>
      <c r="B42" s="12" t="str">
        <f>IF(LEN(C42)&gt;0,VLOOKUP($F$8,DATA!$A$4:$A$296,1,FALSE),"")</f>
        <v/>
      </c>
      <c r="C42" s="11"/>
      <c r="D42" s="207"/>
      <c r="E42" s="124"/>
      <c r="F42" s="135"/>
      <c r="G42" s="134"/>
      <c r="H42" s="125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 t="str">
        <f t="shared" si="4"/>
        <v/>
      </c>
      <c r="AO42" s="194"/>
      <c r="AP42" s="195"/>
      <c r="AQ42" s="196">
        <f t="shared" si="5"/>
        <v>0</v>
      </c>
      <c r="AR42" s="196">
        <f t="shared" si="6"/>
        <v>0</v>
      </c>
      <c r="AS42" s="196">
        <f t="shared" si="7"/>
        <v>0</v>
      </c>
      <c r="AT42" s="196">
        <f t="shared" si="8"/>
        <v>0</v>
      </c>
      <c r="AU42" s="196">
        <f t="shared" si="9"/>
        <v>0</v>
      </c>
      <c r="AV42" s="196">
        <f t="shared" si="10"/>
        <v>0</v>
      </c>
      <c r="AW42" s="196">
        <f t="shared" si="11"/>
        <v>0</v>
      </c>
      <c r="BC42" s="197">
        <f t="shared" si="12"/>
        <v>0</v>
      </c>
      <c r="BD42" s="197">
        <f t="shared" si="13"/>
        <v>0</v>
      </c>
    </row>
    <row r="43" spans="1:56" s="197" customFormat="1" ht="14.65" hidden="1" customHeight="1" x14ac:dyDescent="0.25">
      <c r="A43" s="163" t="str">
        <f t="shared" si="15"/>
        <v/>
      </c>
      <c r="B43" s="12" t="str">
        <f>IF(LEN(C43)&gt;0,VLOOKUP($F$8,DATA!$A$4:$A$296,1,FALSE),"")</f>
        <v/>
      </c>
      <c r="C43" s="11"/>
      <c r="D43" s="207"/>
      <c r="E43" s="124"/>
      <c r="F43" s="135"/>
      <c r="G43" s="134"/>
      <c r="H43" s="125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 t="str">
        <f t="shared" si="4"/>
        <v/>
      </c>
      <c r="AO43" s="194"/>
      <c r="AP43" s="195"/>
      <c r="AQ43" s="196">
        <f t="shared" si="5"/>
        <v>0</v>
      </c>
      <c r="AR43" s="196">
        <f t="shared" si="6"/>
        <v>0</v>
      </c>
      <c r="AS43" s="196">
        <f t="shared" si="7"/>
        <v>0</v>
      </c>
      <c r="AT43" s="196">
        <f t="shared" si="8"/>
        <v>0</v>
      </c>
      <c r="AU43" s="196">
        <f t="shared" si="9"/>
        <v>0</v>
      </c>
      <c r="AV43" s="196">
        <f t="shared" si="10"/>
        <v>0</v>
      </c>
      <c r="AW43" s="196">
        <f t="shared" si="11"/>
        <v>0</v>
      </c>
      <c r="BC43" s="197">
        <f t="shared" si="12"/>
        <v>0</v>
      </c>
      <c r="BD43" s="197">
        <f t="shared" si="13"/>
        <v>0</v>
      </c>
    </row>
    <row r="44" spans="1:56" s="197" customFormat="1" ht="14.65" hidden="1" customHeight="1" x14ac:dyDescent="0.25">
      <c r="A44" s="163" t="str">
        <f t="shared" si="15"/>
        <v/>
      </c>
      <c r="B44" s="12" t="str">
        <f>IF(LEN(C44)&gt;0,VLOOKUP($F$8,DATA!$A$4:$A$296,1,FALSE),"")</f>
        <v/>
      </c>
      <c r="C44" s="11"/>
      <c r="D44" s="207"/>
      <c r="E44" s="124"/>
      <c r="F44" s="135"/>
      <c r="G44" s="134"/>
      <c r="H44" s="125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 t="str">
        <f t="shared" si="4"/>
        <v/>
      </c>
      <c r="AO44" s="194"/>
      <c r="AP44" s="195"/>
      <c r="AQ44" s="196">
        <f t="shared" si="5"/>
        <v>0</v>
      </c>
      <c r="AR44" s="196">
        <f t="shared" si="6"/>
        <v>0</v>
      </c>
      <c r="AS44" s="196">
        <f t="shared" si="7"/>
        <v>0</v>
      </c>
      <c r="AT44" s="196">
        <f t="shared" si="8"/>
        <v>0</v>
      </c>
      <c r="AU44" s="196">
        <f t="shared" si="9"/>
        <v>0</v>
      </c>
      <c r="AV44" s="196">
        <f t="shared" si="10"/>
        <v>0</v>
      </c>
      <c r="AW44" s="196">
        <f t="shared" si="11"/>
        <v>0</v>
      </c>
      <c r="BC44" s="197">
        <f t="shared" si="12"/>
        <v>0</v>
      </c>
      <c r="BD44" s="197">
        <f t="shared" si="13"/>
        <v>0</v>
      </c>
    </row>
    <row r="45" spans="1:56" s="197" customFormat="1" ht="14.65" hidden="1" customHeight="1" x14ac:dyDescent="0.25">
      <c r="A45" s="163" t="str">
        <f t="shared" si="15"/>
        <v/>
      </c>
      <c r="B45" s="12" t="str">
        <f>IF(LEN(C45)&gt;0,VLOOKUP($F$8,DATA!$A$4:$A$296,1,FALSE),"")</f>
        <v/>
      </c>
      <c r="C45" s="11"/>
      <c r="D45" s="207"/>
      <c r="E45" s="124"/>
      <c r="F45" s="135"/>
      <c r="G45" s="134"/>
      <c r="H45" s="125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 t="str">
        <f t="shared" si="4"/>
        <v/>
      </c>
      <c r="AO45" s="194"/>
      <c r="AP45" s="195"/>
      <c r="AQ45" s="196">
        <f t="shared" si="5"/>
        <v>0</v>
      </c>
      <c r="AR45" s="196">
        <f t="shared" si="6"/>
        <v>0</v>
      </c>
      <c r="AS45" s="196">
        <f t="shared" si="7"/>
        <v>0</v>
      </c>
      <c r="AT45" s="196">
        <f t="shared" si="8"/>
        <v>0</v>
      </c>
      <c r="AU45" s="196">
        <f t="shared" si="9"/>
        <v>0</v>
      </c>
      <c r="AV45" s="196">
        <f t="shared" si="10"/>
        <v>0</v>
      </c>
      <c r="AW45" s="196">
        <f t="shared" si="11"/>
        <v>0</v>
      </c>
      <c r="BC45" s="197">
        <f t="shared" si="12"/>
        <v>0</v>
      </c>
      <c r="BD45" s="197">
        <f t="shared" si="13"/>
        <v>0</v>
      </c>
    </row>
    <row r="46" spans="1:56" s="197" customFormat="1" ht="14.65" hidden="1" customHeight="1" x14ac:dyDescent="0.25">
      <c r="A46" s="163" t="str">
        <f t="shared" si="15"/>
        <v/>
      </c>
      <c r="B46" s="12" t="str">
        <f>IF(LEN(C46)&gt;0,VLOOKUP($F$8,DATA!$A$4:$A$296,1,FALSE),"")</f>
        <v/>
      </c>
      <c r="C46" s="11"/>
      <c r="D46" s="207"/>
      <c r="E46" s="124"/>
      <c r="F46" s="135"/>
      <c r="G46" s="134"/>
      <c r="H46" s="125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 t="str">
        <f t="shared" si="4"/>
        <v/>
      </c>
      <c r="AO46" s="194"/>
      <c r="AP46" s="195"/>
      <c r="AQ46" s="196">
        <f t="shared" si="5"/>
        <v>0</v>
      </c>
      <c r="AR46" s="196">
        <f t="shared" si="6"/>
        <v>0</v>
      </c>
      <c r="AS46" s="196">
        <f t="shared" si="7"/>
        <v>0</v>
      </c>
      <c r="AT46" s="196">
        <f t="shared" si="8"/>
        <v>0</v>
      </c>
      <c r="AU46" s="196">
        <f t="shared" si="9"/>
        <v>0</v>
      </c>
      <c r="AV46" s="196">
        <f t="shared" si="10"/>
        <v>0</v>
      </c>
      <c r="AW46" s="196">
        <f t="shared" si="11"/>
        <v>0</v>
      </c>
      <c r="BC46" s="197">
        <f t="shared" si="12"/>
        <v>0</v>
      </c>
      <c r="BD46" s="197">
        <f t="shared" si="13"/>
        <v>0</v>
      </c>
    </row>
    <row r="47" spans="1:56" s="197" customFormat="1" ht="14.65" hidden="1" customHeight="1" x14ac:dyDescent="0.25">
      <c r="A47" s="163" t="str">
        <f t="shared" si="15"/>
        <v/>
      </c>
      <c r="B47" s="12" t="str">
        <f>IF(LEN(C47)&gt;0,VLOOKUP($F$8,DATA!$A$4:$A$296,1,FALSE),"")</f>
        <v/>
      </c>
      <c r="C47" s="11"/>
      <c r="D47" s="207"/>
      <c r="E47" s="124"/>
      <c r="F47" s="135"/>
      <c r="G47" s="134"/>
      <c r="H47" s="125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 t="str">
        <f t="shared" si="4"/>
        <v/>
      </c>
      <c r="AO47" s="194"/>
      <c r="AP47" s="195"/>
      <c r="AQ47" s="196">
        <f t="shared" si="5"/>
        <v>0</v>
      </c>
      <c r="AR47" s="196">
        <f t="shared" si="6"/>
        <v>0</v>
      </c>
      <c r="AS47" s="196">
        <f t="shared" si="7"/>
        <v>0</v>
      </c>
      <c r="AT47" s="196">
        <f t="shared" si="8"/>
        <v>0</v>
      </c>
      <c r="AU47" s="196">
        <f t="shared" si="9"/>
        <v>0</v>
      </c>
      <c r="AV47" s="196">
        <f t="shared" si="10"/>
        <v>0</v>
      </c>
      <c r="AW47" s="196">
        <f t="shared" si="11"/>
        <v>0</v>
      </c>
      <c r="BC47" s="197">
        <f t="shared" si="12"/>
        <v>0</v>
      </c>
      <c r="BD47" s="197">
        <f t="shared" si="13"/>
        <v>0</v>
      </c>
    </row>
    <row r="48" spans="1:56" s="197" customFormat="1" ht="14.65" hidden="1" customHeight="1" x14ac:dyDescent="0.25">
      <c r="A48" s="163" t="str">
        <f t="shared" si="15"/>
        <v/>
      </c>
      <c r="B48" s="12" t="str">
        <f>IF(LEN(C48)&gt;0,VLOOKUP($F$8,DATA!$A$4:$A$296,1,FALSE),"")</f>
        <v/>
      </c>
      <c r="C48" s="11"/>
      <c r="D48" s="207"/>
      <c r="E48" s="124"/>
      <c r="F48" s="135"/>
      <c r="G48" s="134"/>
      <c r="H48" s="125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 t="str">
        <f t="shared" si="4"/>
        <v/>
      </c>
      <c r="AO48" s="194"/>
      <c r="AP48" s="195"/>
      <c r="AQ48" s="196">
        <f t="shared" si="5"/>
        <v>0</v>
      </c>
      <c r="AR48" s="196">
        <f t="shared" si="6"/>
        <v>0</v>
      </c>
      <c r="AS48" s="196">
        <f t="shared" si="7"/>
        <v>0</v>
      </c>
      <c r="AT48" s="196">
        <f t="shared" si="8"/>
        <v>0</v>
      </c>
      <c r="AU48" s="196">
        <f t="shared" si="9"/>
        <v>0</v>
      </c>
      <c r="AV48" s="196">
        <f t="shared" si="10"/>
        <v>0</v>
      </c>
      <c r="AW48" s="196">
        <f t="shared" si="11"/>
        <v>0</v>
      </c>
      <c r="BC48" s="197">
        <f t="shared" si="12"/>
        <v>0</v>
      </c>
      <c r="BD48" s="197">
        <f t="shared" si="13"/>
        <v>0</v>
      </c>
    </row>
    <row r="49" spans="1:56" s="197" customFormat="1" ht="14.65" hidden="1" customHeight="1" x14ac:dyDescent="0.25">
      <c r="A49" s="163" t="str">
        <f t="shared" si="15"/>
        <v/>
      </c>
      <c r="B49" s="12" t="str">
        <f>IF(LEN(C49)&gt;0,VLOOKUP($F$8,DATA!$A$4:$A$296,1,FALSE),"")</f>
        <v/>
      </c>
      <c r="C49" s="11"/>
      <c r="D49" s="207"/>
      <c r="E49" s="124"/>
      <c r="F49" s="135"/>
      <c r="G49" s="134"/>
      <c r="H49" s="125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 t="str">
        <f t="shared" si="4"/>
        <v/>
      </c>
      <c r="AO49" s="194"/>
      <c r="AP49" s="195"/>
      <c r="AQ49" s="196">
        <f t="shared" si="5"/>
        <v>0</v>
      </c>
      <c r="AR49" s="196">
        <f t="shared" si="6"/>
        <v>0</v>
      </c>
      <c r="AS49" s="196">
        <f t="shared" si="7"/>
        <v>0</v>
      </c>
      <c r="AT49" s="196">
        <f t="shared" si="8"/>
        <v>0</v>
      </c>
      <c r="AU49" s="196">
        <f t="shared" si="9"/>
        <v>0</v>
      </c>
      <c r="AV49" s="196">
        <f t="shared" si="10"/>
        <v>0</v>
      </c>
      <c r="AW49" s="196">
        <f t="shared" si="11"/>
        <v>0</v>
      </c>
      <c r="BC49" s="197">
        <f t="shared" si="12"/>
        <v>0</v>
      </c>
      <c r="BD49" s="197">
        <f t="shared" si="13"/>
        <v>0</v>
      </c>
    </row>
    <row r="50" spans="1:56" s="197" customFormat="1" ht="14.65" hidden="1" customHeight="1" x14ac:dyDescent="0.25">
      <c r="A50" s="163" t="str">
        <f t="shared" si="15"/>
        <v/>
      </c>
      <c r="B50" s="12" t="str">
        <f>IF(LEN(C50)&gt;0,VLOOKUP($F$8,DATA!$A$4:$A$296,1,FALSE),"")</f>
        <v/>
      </c>
      <c r="C50" s="11"/>
      <c r="D50" s="207"/>
      <c r="E50" s="124"/>
      <c r="F50" s="135"/>
      <c r="G50" s="134"/>
      <c r="H50" s="125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 t="str">
        <f t="shared" si="4"/>
        <v/>
      </c>
      <c r="AO50" s="194"/>
      <c r="AP50" s="195"/>
      <c r="AQ50" s="196">
        <f t="shared" si="5"/>
        <v>0</v>
      </c>
      <c r="AR50" s="196">
        <f t="shared" si="6"/>
        <v>0</v>
      </c>
      <c r="AS50" s="196">
        <f t="shared" si="7"/>
        <v>0</v>
      </c>
      <c r="AT50" s="196">
        <f t="shared" si="8"/>
        <v>0</v>
      </c>
      <c r="AU50" s="196">
        <f t="shared" si="9"/>
        <v>0</v>
      </c>
      <c r="AV50" s="196">
        <f t="shared" si="10"/>
        <v>0</v>
      </c>
      <c r="AW50" s="196">
        <f t="shared" si="11"/>
        <v>0</v>
      </c>
      <c r="BC50" s="197">
        <f t="shared" si="12"/>
        <v>0</v>
      </c>
      <c r="BD50" s="197">
        <f t="shared" si="13"/>
        <v>0</v>
      </c>
    </row>
    <row r="51" spans="1:56" s="197" customFormat="1" ht="14.65" hidden="1" customHeight="1" x14ac:dyDescent="0.25">
      <c r="A51" s="163" t="str">
        <f t="shared" si="15"/>
        <v/>
      </c>
      <c r="B51" s="12" t="str">
        <f>IF(LEN(C51)&gt;0,VLOOKUP($F$8,DATA!$A$4:$A$296,1,FALSE),"")</f>
        <v/>
      </c>
      <c r="C51" s="11"/>
      <c r="D51" s="207"/>
      <c r="E51" s="124"/>
      <c r="F51" s="135"/>
      <c r="G51" s="134"/>
      <c r="H51" s="125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 t="str">
        <f t="shared" si="4"/>
        <v/>
      </c>
      <c r="AO51" s="194"/>
      <c r="AP51" s="195"/>
      <c r="AQ51" s="196">
        <f t="shared" si="5"/>
        <v>0</v>
      </c>
      <c r="AR51" s="196">
        <f t="shared" si="6"/>
        <v>0</v>
      </c>
      <c r="AS51" s="196">
        <f t="shared" si="7"/>
        <v>0</v>
      </c>
      <c r="AT51" s="196">
        <f t="shared" si="8"/>
        <v>0</v>
      </c>
      <c r="AU51" s="196">
        <f t="shared" si="9"/>
        <v>0</v>
      </c>
      <c r="AV51" s="196">
        <f t="shared" si="10"/>
        <v>0</v>
      </c>
      <c r="AW51" s="196">
        <f t="shared" si="11"/>
        <v>0</v>
      </c>
      <c r="BC51" s="197">
        <f t="shared" si="12"/>
        <v>0</v>
      </c>
      <c r="BD51" s="197">
        <f t="shared" si="13"/>
        <v>0</v>
      </c>
    </row>
    <row r="52" spans="1:56" s="197" customFormat="1" ht="14.65" hidden="1" customHeight="1" x14ac:dyDescent="0.25">
      <c r="A52" s="163" t="str">
        <f t="shared" si="15"/>
        <v/>
      </c>
      <c r="B52" s="12" t="str">
        <f>IF(LEN(C52)&gt;0,VLOOKUP($F$8,DATA!$A$4:$A$296,1,FALSE),"")</f>
        <v/>
      </c>
      <c r="C52" s="11"/>
      <c r="D52" s="207"/>
      <c r="E52" s="124"/>
      <c r="F52" s="135"/>
      <c r="G52" s="134"/>
      <c r="H52" s="125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 t="str">
        <f t="shared" si="4"/>
        <v/>
      </c>
      <c r="AO52" s="194"/>
      <c r="AP52" s="195"/>
      <c r="AQ52" s="196">
        <f t="shared" si="5"/>
        <v>0</v>
      </c>
      <c r="AR52" s="196">
        <f t="shared" si="6"/>
        <v>0</v>
      </c>
      <c r="AS52" s="196">
        <f t="shared" si="7"/>
        <v>0</v>
      </c>
      <c r="AT52" s="196">
        <f t="shared" si="8"/>
        <v>0</v>
      </c>
      <c r="AU52" s="196">
        <f t="shared" si="9"/>
        <v>0</v>
      </c>
      <c r="AV52" s="196">
        <f t="shared" si="10"/>
        <v>0</v>
      </c>
      <c r="AW52" s="196">
        <f t="shared" si="11"/>
        <v>0</v>
      </c>
      <c r="BC52" s="197">
        <f t="shared" si="12"/>
        <v>0</v>
      </c>
      <c r="BD52" s="197">
        <f t="shared" si="13"/>
        <v>0</v>
      </c>
    </row>
    <row r="53" spans="1:56" s="197" customFormat="1" ht="14.65" hidden="1" customHeight="1" x14ac:dyDescent="0.25">
      <c r="A53" s="163" t="str">
        <f t="shared" si="15"/>
        <v/>
      </c>
      <c r="B53" s="12" t="str">
        <f>IF(LEN(C53)&gt;0,VLOOKUP($F$8,DATA!$A$4:$A$296,1,FALSE),"")</f>
        <v/>
      </c>
      <c r="C53" s="11"/>
      <c r="D53" s="207"/>
      <c r="E53" s="124"/>
      <c r="F53" s="135"/>
      <c r="G53" s="134"/>
      <c r="H53" s="125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 t="str">
        <f t="shared" si="4"/>
        <v/>
      </c>
      <c r="AO53" s="194"/>
      <c r="AP53" s="195"/>
      <c r="AQ53" s="196">
        <f t="shared" si="5"/>
        <v>0</v>
      </c>
      <c r="AR53" s="196">
        <f t="shared" si="6"/>
        <v>0</v>
      </c>
      <c r="AS53" s="196">
        <f t="shared" si="7"/>
        <v>0</v>
      </c>
      <c r="AT53" s="196">
        <f t="shared" si="8"/>
        <v>0</v>
      </c>
      <c r="AU53" s="196">
        <f t="shared" si="9"/>
        <v>0</v>
      </c>
      <c r="AV53" s="196">
        <f t="shared" si="10"/>
        <v>0</v>
      </c>
      <c r="AW53" s="196">
        <f t="shared" si="11"/>
        <v>0</v>
      </c>
      <c r="BC53" s="197">
        <f t="shared" si="12"/>
        <v>0</v>
      </c>
      <c r="BD53" s="197">
        <f t="shared" si="13"/>
        <v>0</v>
      </c>
    </row>
    <row r="54" spans="1:56" s="197" customFormat="1" ht="14.65" hidden="1" customHeight="1" x14ac:dyDescent="0.25">
      <c r="A54" s="163" t="str">
        <f t="shared" si="15"/>
        <v/>
      </c>
      <c r="B54" s="12" t="str">
        <f>IF(LEN(C54)&gt;0,VLOOKUP($F$8,DATA!$A$4:$A$296,1,FALSE),"")</f>
        <v/>
      </c>
      <c r="C54" s="11"/>
      <c r="D54" s="207"/>
      <c r="E54" s="124"/>
      <c r="F54" s="135"/>
      <c r="G54" s="134"/>
      <c r="H54" s="125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 t="str">
        <f t="shared" si="4"/>
        <v/>
      </c>
      <c r="AO54" s="194"/>
      <c r="AP54" s="195"/>
      <c r="AQ54" s="196">
        <f t="shared" si="5"/>
        <v>0</v>
      </c>
      <c r="AR54" s="196">
        <f t="shared" si="6"/>
        <v>0</v>
      </c>
      <c r="AS54" s="196">
        <f t="shared" si="7"/>
        <v>0</v>
      </c>
      <c r="AT54" s="196">
        <f t="shared" si="8"/>
        <v>0</v>
      </c>
      <c r="AU54" s="196">
        <f t="shared" si="9"/>
        <v>0</v>
      </c>
      <c r="AV54" s="196">
        <f t="shared" si="10"/>
        <v>0</v>
      </c>
      <c r="AW54" s="196">
        <f t="shared" si="11"/>
        <v>0</v>
      </c>
      <c r="BC54" s="197">
        <f t="shared" si="12"/>
        <v>0</v>
      </c>
      <c r="BD54" s="197">
        <f t="shared" si="13"/>
        <v>0</v>
      </c>
    </row>
    <row r="55" spans="1:56" s="197" customFormat="1" ht="14.65" hidden="1" customHeight="1" x14ac:dyDescent="0.25">
      <c r="A55" s="163" t="str">
        <f t="shared" si="15"/>
        <v/>
      </c>
      <c r="B55" s="12" t="str">
        <f>IF(LEN(C55)&gt;0,VLOOKUP($F$8,DATA!$A$4:$A$296,1,FALSE),"")</f>
        <v/>
      </c>
      <c r="C55" s="11"/>
      <c r="D55" s="207"/>
      <c r="E55" s="124"/>
      <c r="F55" s="135"/>
      <c r="G55" s="134"/>
      <c r="H55" s="125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 t="str">
        <f t="shared" si="4"/>
        <v/>
      </c>
      <c r="AO55" s="194"/>
      <c r="AP55" s="195"/>
      <c r="AQ55" s="196">
        <f t="shared" si="5"/>
        <v>0</v>
      </c>
      <c r="AR55" s="196">
        <f t="shared" si="6"/>
        <v>0</v>
      </c>
      <c r="AS55" s="196">
        <f t="shared" si="7"/>
        <v>0</v>
      </c>
      <c r="AT55" s="196">
        <f t="shared" si="8"/>
        <v>0</v>
      </c>
      <c r="AU55" s="196">
        <f t="shared" si="9"/>
        <v>0</v>
      </c>
      <c r="AV55" s="196">
        <f t="shared" si="10"/>
        <v>0</v>
      </c>
      <c r="AW55" s="196">
        <f t="shared" si="11"/>
        <v>0</v>
      </c>
      <c r="BC55" s="197">
        <f t="shared" si="12"/>
        <v>0</v>
      </c>
      <c r="BD55" s="197">
        <f t="shared" si="13"/>
        <v>0</v>
      </c>
    </row>
    <row r="56" spans="1:56" s="197" customFormat="1" ht="14.65" hidden="1" customHeight="1" x14ac:dyDescent="0.25">
      <c r="A56" s="163" t="str">
        <f t="shared" si="15"/>
        <v/>
      </c>
      <c r="B56" s="12" t="str">
        <f>IF(LEN(C56)&gt;0,VLOOKUP($F$8,DATA!$A$4:$A$296,1,FALSE),"")</f>
        <v/>
      </c>
      <c r="C56" s="11"/>
      <c r="D56" s="207"/>
      <c r="E56" s="124"/>
      <c r="F56" s="135"/>
      <c r="G56" s="134"/>
      <c r="H56" s="125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 t="str">
        <f t="shared" si="4"/>
        <v/>
      </c>
      <c r="AO56" s="194"/>
      <c r="AP56" s="195"/>
      <c r="AQ56" s="196">
        <f t="shared" si="5"/>
        <v>0</v>
      </c>
      <c r="AR56" s="196">
        <f t="shared" si="6"/>
        <v>0</v>
      </c>
      <c r="AS56" s="196">
        <f t="shared" si="7"/>
        <v>0</v>
      </c>
      <c r="AT56" s="196">
        <f t="shared" si="8"/>
        <v>0</v>
      </c>
      <c r="AU56" s="196">
        <f t="shared" si="9"/>
        <v>0</v>
      </c>
      <c r="AV56" s="196">
        <f t="shared" si="10"/>
        <v>0</v>
      </c>
      <c r="AW56" s="196">
        <f t="shared" si="11"/>
        <v>0</v>
      </c>
      <c r="BC56" s="197">
        <f t="shared" si="12"/>
        <v>0</v>
      </c>
      <c r="BD56" s="197">
        <f t="shared" si="13"/>
        <v>0</v>
      </c>
    </row>
    <row r="57" spans="1:56" s="197" customFormat="1" ht="14.65" hidden="1" customHeight="1" x14ac:dyDescent="0.25">
      <c r="A57" s="163" t="str">
        <f t="shared" si="15"/>
        <v/>
      </c>
      <c r="B57" s="12" t="str">
        <f>IF(LEN(C57)&gt;0,VLOOKUP($F$8,DATA!$A$4:$A$296,1,FALSE),"")</f>
        <v/>
      </c>
      <c r="C57" s="11"/>
      <c r="D57" s="207"/>
      <c r="E57" s="124"/>
      <c r="F57" s="135"/>
      <c r="G57" s="134"/>
      <c r="H57" s="125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 t="str">
        <f t="shared" si="4"/>
        <v/>
      </c>
      <c r="AO57" s="194"/>
      <c r="AP57" s="195"/>
      <c r="AQ57" s="196">
        <f t="shared" si="5"/>
        <v>0</v>
      </c>
      <c r="AR57" s="196">
        <f t="shared" si="6"/>
        <v>0</v>
      </c>
      <c r="AS57" s="196">
        <f t="shared" si="7"/>
        <v>0</v>
      </c>
      <c r="AT57" s="196">
        <f t="shared" si="8"/>
        <v>0</v>
      </c>
      <c r="AU57" s="196">
        <f t="shared" si="9"/>
        <v>0</v>
      </c>
      <c r="AV57" s="196">
        <f t="shared" si="10"/>
        <v>0</v>
      </c>
      <c r="AW57" s="196">
        <f t="shared" si="11"/>
        <v>0</v>
      </c>
      <c r="BC57" s="197">
        <f t="shared" si="12"/>
        <v>0</v>
      </c>
      <c r="BD57" s="197">
        <f t="shared" si="13"/>
        <v>0</v>
      </c>
    </row>
    <row r="58" spans="1:56" s="197" customFormat="1" ht="14.65" hidden="1" customHeight="1" x14ac:dyDescent="0.25">
      <c r="A58" s="163" t="str">
        <f t="shared" si="15"/>
        <v/>
      </c>
      <c r="B58" s="12" t="str">
        <f>IF(LEN(C58)&gt;0,VLOOKUP($F$8,DATA!$A$4:$A$296,1,FALSE),"")</f>
        <v/>
      </c>
      <c r="C58" s="11"/>
      <c r="D58" s="207"/>
      <c r="E58" s="124"/>
      <c r="F58" s="135"/>
      <c r="G58" s="134"/>
      <c r="H58" s="125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 t="str">
        <f t="shared" si="4"/>
        <v/>
      </c>
      <c r="AO58" s="194"/>
      <c r="AP58" s="195"/>
      <c r="AQ58" s="196">
        <f t="shared" si="5"/>
        <v>0</v>
      </c>
      <c r="AR58" s="196">
        <f t="shared" si="6"/>
        <v>0</v>
      </c>
      <c r="AS58" s="196">
        <f t="shared" si="7"/>
        <v>0</v>
      </c>
      <c r="AT58" s="196">
        <f t="shared" si="8"/>
        <v>0</v>
      </c>
      <c r="AU58" s="196">
        <f t="shared" si="9"/>
        <v>0</v>
      </c>
      <c r="AV58" s="196">
        <f t="shared" si="10"/>
        <v>0</v>
      </c>
      <c r="AW58" s="196">
        <f t="shared" si="11"/>
        <v>0</v>
      </c>
      <c r="BC58" s="197">
        <f t="shared" si="12"/>
        <v>0</v>
      </c>
      <c r="BD58" s="197">
        <f t="shared" si="13"/>
        <v>0</v>
      </c>
    </row>
    <row r="59" spans="1:56" s="197" customFormat="1" ht="14.65" hidden="1" customHeight="1" x14ac:dyDescent="0.25">
      <c r="A59" s="163" t="str">
        <f t="shared" si="15"/>
        <v/>
      </c>
      <c r="B59" s="12" t="str">
        <f>IF(LEN(C59)&gt;0,VLOOKUP($F$8,DATA!$A$4:$A$296,1,FALSE),"")</f>
        <v/>
      </c>
      <c r="C59" s="11"/>
      <c r="D59" s="207"/>
      <c r="E59" s="124"/>
      <c r="F59" s="135"/>
      <c r="G59" s="134"/>
      <c r="H59" s="125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 t="str">
        <f t="shared" si="4"/>
        <v/>
      </c>
      <c r="AO59" s="194"/>
      <c r="AP59" s="195"/>
      <c r="AQ59" s="196">
        <f t="shared" si="5"/>
        <v>0</v>
      </c>
      <c r="AR59" s="196">
        <f t="shared" si="6"/>
        <v>0</v>
      </c>
      <c r="AS59" s="196">
        <f t="shared" si="7"/>
        <v>0</v>
      </c>
      <c r="AT59" s="196">
        <f t="shared" si="8"/>
        <v>0</v>
      </c>
      <c r="AU59" s="196">
        <f t="shared" si="9"/>
        <v>0</v>
      </c>
      <c r="AV59" s="196">
        <f t="shared" si="10"/>
        <v>0</v>
      </c>
      <c r="AW59" s="196">
        <f t="shared" si="11"/>
        <v>0</v>
      </c>
      <c r="BC59" s="197">
        <f t="shared" si="12"/>
        <v>0</v>
      </c>
      <c r="BD59" s="197">
        <f t="shared" si="13"/>
        <v>0</v>
      </c>
    </row>
    <row r="60" spans="1:56" s="197" customFormat="1" ht="14.65" hidden="1" customHeight="1" x14ac:dyDescent="0.25">
      <c r="A60" s="163" t="str">
        <f t="shared" si="15"/>
        <v/>
      </c>
      <c r="B60" s="12" t="str">
        <f>IF(LEN(C60)&gt;0,VLOOKUP($F$8,DATA!$A$4:$A$296,1,FALSE),"")</f>
        <v/>
      </c>
      <c r="C60" s="11"/>
      <c r="D60" s="207"/>
      <c r="E60" s="124"/>
      <c r="F60" s="135"/>
      <c r="G60" s="134"/>
      <c r="H60" s="125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 t="str">
        <f t="shared" si="4"/>
        <v/>
      </c>
      <c r="AO60" s="194"/>
      <c r="AP60" s="195"/>
      <c r="AQ60" s="196">
        <f t="shared" si="5"/>
        <v>0</v>
      </c>
      <c r="AR60" s="196">
        <f t="shared" si="6"/>
        <v>0</v>
      </c>
      <c r="AS60" s="196">
        <f t="shared" si="7"/>
        <v>0</v>
      </c>
      <c r="AT60" s="196">
        <f t="shared" si="8"/>
        <v>0</v>
      </c>
      <c r="AU60" s="196">
        <f t="shared" si="9"/>
        <v>0</v>
      </c>
      <c r="AV60" s="196">
        <f t="shared" si="10"/>
        <v>0</v>
      </c>
      <c r="AW60" s="196">
        <f t="shared" si="11"/>
        <v>0</v>
      </c>
      <c r="BC60" s="197">
        <f t="shared" si="12"/>
        <v>0</v>
      </c>
      <c r="BD60" s="197">
        <f t="shared" si="13"/>
        <v>0</v>
      </c>
    </row>
    <row r="61" spans="1:56" s="197" customFormat="1" ht="14.65" hidden="1" customHeight="1" x14ac:dyDescent="0.25">
      <c r="A61" s="163" t="str">
        <f t="shared" si="15"/>
        <v/>
      </c>
      <c r="B61" s="12" t="str">
        <f>IF(LEN(C61)&gt;0,VLOOKUP($F$8,DATA!$A$4:$A$296,1,FALSE),"")</f>
        <v/>
      </c>
      <c r="C61" s="11"/>
      <c r="D61" s="207"/>
      <c r="E61" s="124"/>
      <c r="F61" s="135"/>
      <c r="G61" s="134"/>
      <c r="H61" s="125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 t="str">
        <f t="shared" si="4"/>
        <v/>
      </c>
      <c r="AO61" s="194"/>
      <c r="AP61" s="195"/>
      <c r="AQ61" s="196">
        <f t="shared" si="5"/>
        <v>0</v>
      </c>
      <c r="AR61" s="196">
        <f t="shared" si="6"/>
        <v>0</v>
      </c>
      <c r="AS61" s="196">
        <f t="shared" si="7"/>
        <v>0</v>
      </c>
      <c r="AT61" s="196">
        <f t="shared" si="8"/>
        <v>0</v>
      </c>
      <c r="AU61" s="196">
        <f t="shared" si="9"/>
        <v>0</v>
      </c>
      <c r="AV61" s="196">
        <f t="shared" si="10"/>
        <v>0</v>
      </c>
      <c r="AW61" s="196">
        <f t="shared" si="11"/>
        <v>0</v>
      </c>
      <c r="BC61" s="197">
        <f t="shared" si="12"/>
        <v>0</v>
      </c>
      <c r="BD61" s="197">
        <f t="shared" si="13"/>
        <v>0</v>
      </c>
    </row>
    <row r="62" spans="1:56" s="197" customFormat="1" ht="14.65" hidden="1" customHeight="1" x14ac:dyDescent="0.25">
      <c r="A62" s="163" t="str">
        <f t="shared" si="15"/>
        <v/>
      </c>
      <c r="B62" s="12" t="str">
        <f>IF(LEN(C62)&gt;0,VLOOKUP($F$8,DATA!$A$4:$A$296,1,FALSE),"")</f>
        <v/>
      </c>
      <c r="C62" s="11"/>
      <c r="D62" s="207"/>
      <c r="E62" s="124"/>
      <c r="F62" s="135"/>
      <c r="G62" s="134"/>
      <c r="H62" s="125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 t="str">
        <f t="shared" si="4"/>
        <v/>
      </c>
      <c r="AO62" s="194"/>
      <c r="AP62" s="195"/>
      <c r="AQ62" s="196">
        <f t="shared" si="5"/>
        <v>0</v>
      </c>
      <c r="AR62" s="196">
        <f t="shared" si="6"/>
        <v>0</v>
      </c>
      <c r="AS62" s="196">
        <f t="shared" si="7"/>
        <v>0</v>
      </c>
      <c r="AT62" s="196">
        <f t="shared" si="8"/>
        <v>0</v>
      </c>
      <c r="AU62" s="196">
        <f t="shared" si="9"/>
        <v>0</v>
      </c>
      <c r="AV62" s="196">
        <f t="shared" si="10"/>
        <v>0</v>
      </c>
      <c r="AW62" s="196">
        <f t="shared" si="11"/>
        <v>0</v>
      </c>
      <c r="BC62" s="197">
        <f t="shared" si="12"/>
        <v>0</v>
      </c>
      <c r="BD62" s="197">
        <f t="shared" si="13"/>
        <v>0</v>
      </c>
    </row>
    <row r="63" spans="1:56" s="197" customFormat="1" ht="14.65" hidden="1" customHeight="1" x14ac:dyDescent="0.25">
      <c r="A63" s="163" t="str">
        <f t="shared" si="15"/>
        <v/>
      </c>
      <c r="B63" s="12" t="str">
        <f>IF(LEN(C63)&gt;0,VLOOKUP($F$8,DATA!$A$4:$A$296,1,FALSE),"")</f>
        <v/>
      </c>
      <c r="C63" s="11"/>
      <c r="D63" s="207"/>
      <c r="E63" s="124"/>
      <c r="F63" s="135"/>
      <c r="G63" s="134"/>
      <c r="H63" s="125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 t="str">
        <f t="shared" si="4"/>
        <v/>
      </c>
      <c r="AO63" s="194"/>
      <c r="AP63" s="195"/>
      <c r="AQ63" s="196">
        <f t="shared" si="5"/>
        <v>0</v>
      </c>
      <c r="AR63" s="196">
        <f t="shared" si="6"/>
        <v>0</v>
      </c>
      <c r="AS63" s="196">
        <f t="shared" si="7"/>
        <v>0</v>
      </c>
      <c r="AT63" s="196">
        <f t="shared" si="8"/>
        <v>0</v>
      </c>
      <c r="AU63" s="196">
        <f t="shared" si="9"/>
        <v>0</v>
      </c>
      <c r="AV63" s="196">
        <f t="shared" si="10"/>
        <v>0</v>
      </c>
      <c r="AW63" s="196">
        <f t="shared" si="11"/>
        <v>0</v>
      </c>
      <c r="BC63" s="197">
        <f t="shared" si="12"/>
        <v>0</v>
      </c>
      <c r="BD63" s="197">
        <f t="shared" si="13"/>
        <v>0</v>
      </c>
    </row>
    <row r="64" spans="1:56" s="197" customFormat="1" ht="14.65" hidden="1" customHeight="1" x14ac:dyDescent="0.25">
      <c r="A64" s="163" t="str">
        <f t="shared" si="15"/>
        <v/>
      </c>
      <c r="B64" s="12" t="str">
        <f>IF(LEN(C64)&gt;0,VLOOKUP($F$8,DATA!$A$4:$A$296,1,FALSE),"")</f>
        <v/>
      </c>
      <c r="C64" s="11"/>
      <c r="D64" s="207"/>
      <c r="E64" s="124"/>
      <c r="F64" s="135"/>
      <c r="G64" s="134"/>
      <c r="H64" s="125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 t="str">
        <f t="shared" si="4"/>
        <v/>
      </c>
      <c r="AO64" s="194"/>
      <c r="AP64" s="195"/>
      <c r="AQ64" s="196">
        <f t="shared" si="5"/>
        <v>0</v>
      </c>
      <c r="AR64" s="196">
        <f t="shared" si="6"/>
        <v>0</v>
      </c>
      <c r="AS64" s="196">
        <f t="shared" si="7"/>
        <v>0</v>
      </c>
      <c r="AT64" s="196">
        <f t="shared" si="8"/>
        <v>0</v>
      </c>
      <c r="AU64" s="196">
        <f t="shared" si="9"/>
        <v>0</v>
      </c>
      <c r="AV64" s="196">
        <f t="shared" si="10"/>
        <v>0</v>
      </c>
      <c r="AW64" s="196">
        <f t="shared" si="11"/>
        <v>0</v>
      </c>
      <c r="BC64" s="197">
        <f t="shared" si="12"/>
        <v>0</v>
      </c>
      <c r="BD64" s="197">
        <f t="shared" si="13"/>
        <v>0</v>
      </c>
    </row>
    <row r="65" spans="1:56" s="197" customFormat="1" ht="14.65" hidden="1" customHeight="1" x14ac:dyDescent="0.25">
      <c r="A65" s="163" t="str">
        <f t="shared" si="15"/>
        <v/>
      </c>
      <c r="B65" s="12" t="str">
        <f>IF(LEN(C65)&gt;0,VLOOKUP($F$8,DATA!$A$4:$A$296,1,FALSE),"")</f>
        <v/>
      </c>
      <c r="C65" s="11"/>
      <c r="D65" s="207"/>
      <c r="E65" s="124"/>
      <c r="F65" s="135"/>
      <c r="G65" s="134"/>
      <c r="H65" s="125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 t="str">
        <f t="shared" si="4"/>
        <v/>
      </c>
      <c r="AO65" s="194"/>
      <c r="AP65" s="195"/>
      <c r="AQ65" s="196">
        <f t="shared" si="5"/>
        <v>0</v>
      </c>
      <c r="AR65" s="196">
        <f t="shared" si="6"/>
        <v>0</v>
      </c>
      <c r="AS65" s="196">
        <f t="shared" si="7"/>
        <v>0</v>
      </c>
      <c r="AT65" s="196">
        <f t="shared" si="8"/>
        <v>0</v>
      </c>
      <c r="AU65" s="196">
        <f t="shared" si="9"/>
        <v>0</v>
      </c>
      <c r="AV65" s="196">
        <f t="shared" si="10"/>
        <v>0</v>
      </c>
      <c r="AW65" s="196">
        <f t="shared" si="11"/>
        <v>0</v>
      </c>
      <c r="BC65" s="197">
        <f t="shared" si="12"/>
        <v>0</v>
      </c>
      <c r="BD65" s="197">
        <f t="shared" si="13"/>
        <v>0</v>
      </c>
    </row>
    <row r="66" spans="1:56" s="197" customFormat="1" ht="14.65" hidden="1" customHeight="1" x14ac:dyDescent="0.25">
      <c r="A66" s="163" t="str">
        <f t="shared" si="15"/>
        <v/>
      </c>
      <c r="B66" s="12" t="str">
        <f>IF(LEN(C66)&gt;0,VLOOKUP($F$8,DATA!$A$4:$A$296,1,FALSE),"")</f>
        <v/>
      </c>
      <c r="C66" s="11"/>
      <c r="D66" s="207"/>
      <c r="E66" s="124"/>
      <c r="F66" s="135"/>
      <c r="G66" s="134"/>
      <c r="H66" s="125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 t="str">
        <f t="shared" si="4"/>
        <v/>
      </c>
      <c r="AO66" s="194"/>
      <c r="AP66" s="195"/>
      <c r="AQ66" s="196">
        <f t="shared" si="5"/>
        <v>0</v>
      </c>
      <c r="AR66" s="196">
        <f t="shared" si="6"/>
        <v>0</v>
      </c>
      <c r="AS66" s="196">
        <f t="shared" si="7"/>
        <v>0</v>
      </c>
      <c r="AT66" s="196">
        <f t="shared" si="8"/>
        <v>0</v>
      </c>
      <c r="AU66" s="196">
        <f t="shared" si="9"/>
        <v>0</v>
      </c>
      <c r="AV66" s="196">
        <f t="shared" si="10"/>
        <v>0</v>
      </c>
      <c r="AW66" s="196">
        <f t="shared" si="11"/>
        <v>0</v>
      </c>
      <c r="BC66" s="197">
        <f t="shared" si="12"/>
        <v>0</v>
      </c>
      <c r="BD66" s="197">
        <f t="shared" si="13"/>
        <v>0</v>
      </c>
    </row>
    <row r="67" spans="1:56" s="197" customFormat="1" ht="14.65" hidden="1" customHeight="1" x14ac:dyDescent="0.25">
      <c r="A67" s="163" t="str">
        <f t="shared" si="15"/>
        <v/>
      </c>
      <c r="B67" s="12" t="str">
        <f>IF(LEN(C67)&gt;0,VLOOKUP($F$8,DATA!$A$4:$A$296,1,FALSE),"")</f>
        <v/>
      </c>
      <c r="C67" s="11"/>
      <c r="D67" s="207"/>
      <c r="E67" s="124"/>
      <c r="F67" s="135"/>
      <c r="G67" s="134"/>
      <c r="H67" s="125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 t="str">
        <f t="shared" si="4"/>
        <v/>
      </c>
      <c r="AO67" s="194"/>
      <c r="AP67" s="195"/>
      <c r="AQ67" s="196">
        <f t="shared" si="5"/>
        <v>0</v>
      </c>
      <c r="AR67" s="196">
        <f t="shared" si="6"/>
        <v>0</v>
      </c>
      <c r="AS67" s="196">
        <f t="shared" si="7"/>
        <v>0</v>
      </c>
      <c r="AT67" s="196">
        <f t="shared" si="8"/>
        <v>0</v>
      </c>
      <c r="AU67" s="196">
        <f t="shared" si="9"/>
        <v>0</v>
      </c>
      <c r="AV67" s="196">
        <f t="shared" si="10"/>
        <v>0</v>
      </c>
      <c r="AW67" s="196">
        <f t="shared" si="11"/>
        <v>0</v>
      </c>
      <c r="BC67" s="197">
        <f t="shared" si="12"/>
        <v>0</v>
      </c>
      <c r="BD67" s="197">
        <f t="shared" si="13"/>
        <v>0</v>
      </c>
    </row>
    <row r="68" spans="1:56" s="197" customFormat="1" ht="14.65" hidden="1" customHeight="1" x14ac:dyDescent="0.25">
      <c r="A68" s="163" t="str">
        <f t="shared" si="15"/>
        <v/>
      </c>
      <c r="B68" s="12" t="str">
        <f>IF(LEN(C68)&gt;0,VLOOKUP($F$8,DATA!$A$4:$A$296,1,FALSE),"")</f>
        <v/>
      </c>
      <c r="C68" s="11"/>
      <c r="D68" s="207"/>
      <c r="E68" s="124"/>
      <c r="F68" s="135"/>
      <c r="G68" s="134"/>
      <c r="H68" s="125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 t="str">
        <f t="shared" si="4"/>
        <v/>
      </c>
      <c r="AO68" s="194"/>
      <c r="AP68" s="195"/>
      <c r="AQ68" s="196">
        <f t="shared" si="5"/>
        <v>0</v>
      </c>
      <c r="AR68" s="196">
        <f t="shared" si="6"/>
        <v>0</v>
      </c>
      <c r="AS68" s="196">
        <f t="shared" si="7"/>
        <v>0</v>
      </c>
      <c r="AT68" s="196">
        <f t="shared" si="8"/>
        <v>0</v>
      </c>
      <c r="AU68" s="196">
        <f t="shared" si="9"/>
        <v>0</v>
      </c>
      <c r="AV68" s="196">
        <f t="shared" si="10"/>
        <v>0</v>
      </c>
      <c r="AW68" s="196">
        <f t="shared" si="11"/>
        <v>0</v>
      </c>
      <c r="BC68" s="197">
        <f t="shared" si="12"/>
        <v>0</v>
      </c>
      <c r="BD68" s="197">
        <f t="shared" si="13"/>
        <v>0</v>
      </c>
    </row>
    <row r="69" spans="1:56" s="197" customFormat="1" ht="14.65" hidden="1" customHeight="1" x14ac:dyDescent="0.25">
      <c r="A69" s="163" t="str">
        <f t="shared" si="15"/>
        <v/>
      </c>
      <c r="B69" s="12" t="str">
        <f>IF(LEN(C69)&gt;0,VLOOKUP($F$8,DATA!$A$4:$A$296,1,FALSE),"")</f>
        <v/>
      </c>
      <c r="C69" s="11"/>
      <c r="D69" s="207"/>
      <c r="E69" s="124"/>
      <c r="F69" s="135"/>
      <c r="G69" s="134"/>
      <c r="H69" s="125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 t="str">
        <f t="shared" si="4"/>
        <v/>
      </c>
      <c r="AO69" s="194"/>
      <c r="AP69" s="195"/>
      <c r="AQ69" s="196">
        <f t="shared" si="5"/>
        <v>0</v>
      </c>
      <c r="AR69" s="196">
        <f t="shared" si="6"/>
        <v>0</v>
      </c>
      <c r="AS69" s="196">
        <f t="shared" si="7"/>
        <v>0</v>
      </c>
      <c r="AT69" s="196">
        <f t="shared" si="8"/>
        <v>0</v>
      </c>
      <c r="AU69" s="196">
        <f t="shared" si="9"/>
        <v>0</v>
      </c>
      <c r="AV69" s="196">
        <f t="shared" si="10"/>
        <v>0</v>
      </c>
      <c r="AW69" s="196">
        <f t="shared" si="11"/>
        <v>0</v>
      </c>
      <c r="BC69" s="197">
        <f t="shared" si="12"/>
        <v>0</v>
      </c>
      <c r="BD69" s="197">
        <f t="shared" si="13"/>
        <v>0</v>
      </c>
    </row>
    <row r="70" spans="1:56" s="197" customFormat="1" ht="14.65" hidden="1" customHeight="1" x14ac:dyDescent="0.25">
      <c r="A70" s="163" t="str">
        <f t="shared" si="15"/>
        <v/>
      </c>
      <c r="B70" s="12" t="str">
        <f>IF(LEN(C70)&gt;0,VLOOKUP($F$8,DATA!$A$4:$A$296,1,FALSE),"")</f>
        <v/>
      </c>
      <c r="C70" s="11"/>
      <c r="D70" s="207"/>
      <c r="E70" s="124"/>
      <c r="F70" s="135"/>
      <c r="G70" s="134"/>
      <c r="H70" s="125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 t="str">
        <f t="shared" si="4"/>
        <v/>
      </c>
      <c r="AO70" s="194"/>
      <c r="AP70" s="195"/>
      <c r="AQ70" s="196">
        <f t="shared" si="5"/>
        <v>0</v>
      </c>
      <c r="AR70" s="196">
        <f t="shared" si="6"/>
        <v>0</v>
      </c>
      <c r="AS70" s="196">
        <f t="shared" si="7"/>
        <v>0</v>
      </c>
      <c r="AT70" s="196">
        <f t="shared" si="8"/>
        <v>0</v>
      </c>
      <c r="AU70" s="196">
        <f t="shared" si="9"/>
        <v>0</v>
      </c>
      <c r="AV70" s="196">
        <f t="shared" si="10"/>
        <v>0</v>
      </c>
      <c r="AW70" s="196">
        <f t="shared" si="11"/>
        <v>0</v>
      </c>
      <c r="BC70" s="197">
        <f t="shared" si="12"/>
        <v>0</v>
      </c>
      <c r="BD70" s="197">
        <f t="shared" si="13"/>
        <v>0</v>
      </c>
    </row>
    <row r="71" spans="1:56" s="197" customFormat="1" ht="14.65" hidden="1" customHeight="1" x14ac:dyDescent="0.25">
      <c r="A71" s="163" t="str">
        <f t="shared" si="15"/>
        <v/>
      </c>
      <c r="B71" s="12" t="str">
        <f>IF(LEN(C71)&gt;0,VLOOKUP($F$8,DATA!$A$4:$A$296,1,FALSE),"")</f>
        <v/>
      </c>
      <c r="C71" s="11"/>
      <c r="D71" s="207"/>
      <c r="E71" s="124"/>
      <c r="F71" s="135"/>
      <c r="G71" s="134"/>
      <c r="H71" s="125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 t="str">
        <f t="shared" si="4"/>
        <v/>
      </c>
      <c r="AO71" s="194"/>
      <c r="AP71" s="195"/>
      <c r="AQ71" s="196">
        <f t="shared" si="5"/>
        <v>0</v>
      </c>
      <c r="AR71" s="196">
        <f t="shared" si="6"/>
        <v>0</v>
      </c>
      <c r="AS71" s="196">
        <f t="shared" si="7"/>
        <v>0</v>
      </c>
      <c r="AT71" s="196">
        <f t="shared" si="8"/>
        <v>0</v>
      </c>
      <c r="AU71" s="196">
        <f t="shared" si="9"/>
        <v>0</v>
      </c>
      <c r="AV71" s="196">
        <f t="shared" si="10"/>
        <v>0</v>
      </c>
      <c r="AW71" s="196">
        <f t="shared" si="11"/>
        <v>0</v>
      </c>
      <c r="BC71" s="197">
        <f t="shared" si="12"/>
        <v>0</v>
      </c>
      <c r="BD71" s="197">
        <f t="shared" si="13"/>
        <v>0</v>
      </c>
    </row>
    <row r="72" spans="1:56" s="197" customFormat="1" ht="14.65" hidden="1" customHeight="1" x14ac:dyDescent="0.25">
      <c r="A72" s="163" t="str">
        <f t="shared" si="15"/>
        <v/>
      </c>
      <c r="B72" s="12" t="str">
        <f>IF(LEN(C72)&gt;0,VLOOKUP($F$8,DATA!$A$4:$A$296,1,FALSE),"")</f>
        <v/>
      </c>
      <c r="C72" s="11"/>
      <c r="D72" s="207"/>
      <c r="E72" s="124"/>
      <c r="F72" s="135"/>
      <c r="G72" s="134"/>
      <c r="H72" s="125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 t="str">
        <f t="shared" si="4"/>
        <v/>
      </c>
      <c r="AO72" s="194"/>
      <c r="AP72" s="195"/>
      <c r="AQ72" s="196">
        <f t="shared" si="5"/>
        <v>0</v>
      </c>
      <c r="AR72" s="196">
        <f t="shared" si="6"/>
        <v>0</v>
      </c>
      <c r="AS72" s="196">
        <f t="shared" si="7"/>
        <v>0</v>
      </c>
      <c r="AT72" s="196">
        <f t="shared" si="8"/>
        <v>0</v>
      </c>
      <c r="AU72" s="196">
        <f t="shared" si="9"/>
        <v>0</v>
      </c>
      <c r="AV72" s="196">
        <f t="shared" si="10"/>
        <v>0</v>
      </c>
      <c r="AW72" s="196">
        <f t="shared" si="11"/>
        <v>0</v>
      </c>
      <c r="BC72" s="197">
        <f t="shared" si="12"/>
        <v>0</v>
      </c>
      <c r="BD72" s="197">
        <f t="shared" si="13"/>
        <v>0</v>
      </c>
    </row>
    <row r="73" spans="1:56" s="197" customFormat="1" ht="14.65" hidden="1" customHeight="1" x14ac:dyDescent="0.25">
      <c r="A73" s="163" t="str">
        <f t="shared" si="15"/>
        <v/>
      </c>
      <c r="B73" s="12" t="str">
        <f>IF(LEN(C73)&gt;0,VLOOKUP($F$8,DATA!$A$4:$A$296,1,FALSE),"")</f>
        <v/>
      </c>
      <c r="C73" s="11"/>
      <c r="D73" s="207"/>
      <c r="E73" s="124"/>
      <c r="F73" s="135"/>
      <c r="G73" s="134"/>
      <c r="H73" s="125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 t="str">
        <f t="shared" si="4"/>
        <v/>
      </c>
      <c r="AO73" s="194"/>
      <c r="AP73" s="195"/>
      <c r="AQ73" s="196">
        <f t="shared" si="5"/>
        <v>0</v>
      </c>
      <c r="AR73" s="196">
        <f t="shared" si="6"/>
        <v>0</v>
      </c>
      <c r="AS73" s="196">
        <f t="shared" si="7"/>
        <v>0</v>
      </c>
      <c r="AT73" s="196">
        <f t="shared" si="8"/>
        <v>0</v>
      </c>
      <c r="AU73" s="196">
        <f t="shared" si="9"/>
        <v>0</v>
      </c>
      <c r="AV73" s="196">
        <f t="shared" si="10"/>
        <v>0</v>
      </c>
      <c r="AW73" s="196">
        <f t="shared" si="11"/>
        <v>0</v>
      </c>
      <c r="BC73" s="197">
        <f t="shared" si="12"/>
        <v>0</v>
      </c>
      <c r="BD73" s="197">
        <f t="shared" si="13"/>
        <v>0</v>
      </c>
    </row>
    <row r="74" spans="1:56" s="197" customFormat="1" ht="14.65" hidden="1" customHeight="1" x14ac:dyDescent="0.25">
      <c r="A74" s="163" t="str">
        <f t="shared" si="15"/>
        <v/>
      </c>
      <c r="B74" s="12" t="str">
        <f>IF(LEN(C74)&gt;0,VLOOKUP($F$8,DATA!$A$4:$A$296,1,FALSE),"")</f>
        <v/>
      </c>
      <c r="C74" s="11"/>
      <c r="D74" s="207"/>
      <c r="E74" s="124"/>
      <c r="F74" s="135"/>
      <c r="G74" s="134"/>
      <c r="H74" s="125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 t="str">
        <f t="shared" ref="AN74" si="16">IF(AND(LEN($E74)&gt;0,AN$12&lt;&gt;"sá.",AN$12&lt;&gt;"do.",AN$12&lt;&gt;""),"TR","")</f>
        <v/>
      </c>
      <c r="AO74" s="194"/>
      <c r="AP74" s="195"/>
      <c r="AQ74" s="196">
        <f t="shared" si="5"/>
        <v>0</v>
      </c>
      <c r="AR74" s="196">
        <f t="shared" si="6"/>
        <v>0</v>
      </c>
      <c r="AS74" s="196">
        <f t="shared" si="7"/>
        <v>0</v>
      </c>
      <c r="AT74" s="196">
        <f t="shared" si="8"/>
        <v>0</v>
      </c>
      <c r="AU74" s="196">
        <f t="shared" si="9"/>
        <v>0</v>
      </c>
      <c r="AV74" s="196">
        <f t="shared" si="10"/>
        <v>0</v>
      </c>
      <c r="AW74" s="196">
        <f t="shared" si="11"/>
        <v>0</v>
      </c>
      <c r="BC74" s="197">
        <f t="shared" si="12"/>
        <v>0</v>
      </c>
      <c r="BD74" s="197">
        <f t="shared" si="13"/>
        <v>0</v>
      </c>
    </row>
    <row r="75" spans="1:56" s="197" customFormat="1" ht="14.65" hidden="1" customHeight="1" x14ac:dyDescent="0.25">
      <c r="A75" s="163" t="str">
        <f t="shared" si="15"/>
        <v/>
      </c>
      <c r="B75" s="12" t="str">
        <f>IF(LEN(C75)&gt;0,VLOOKUP($F$8,DATA!$A$4:$A$296,1,FALSE),"")</f>
        <v/>
      </c>
      <c r="C75" s="11"/>
      <c r="D75" s="207"/>
      <c r="E75" s="124"/>
      <c r="F75" s="135"/>
      <c r="G75" s="134"/>
      <c r="H75" s="125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 t="str">
        <f t="shared" ref="AN75:AN138" si="17">IF(AND(LEN($E75)&gt;0,AN$12&lt;&gt;"sá.",AN$12&lt;&gt;"do.",AN$12&lt;&gt;""),"TR","")</f>
        <v/>
      </c>
      <c r="AO75" s="194"/>
      <c r="AP75" s="195"/>
      <c r="AQ75" s="196">
        <f t="shared" ref="AQ75:AQ138" si="18">COUNTIF(I75:AM75,$AQ$12)</f>
        <v>0</v>
      </c>
      <c r="AR75" s="196">
        <f t="shared" ref="AR75:AR138" si="19">COUNTIF(I75:AM75,$AR$12)</f>
        <v>0</v>
      </c>
      <c r="AS75" s="196">
        <f t="shared" ref="AS75:AS138" si="20">COUNTIF(I75:AM75,$AS$12)</f>
        <v>0</v>
      </c>
      <c r="AT75" s="196">
        <f t="shared" ref="AT75:AT138" si="21">COUNTIF(I75:AM75,$AT$12)</f>
        <v>0</v>
      </c>
      <c r="AU75" s="196">
        <f t="shared" ref="AU75:AU138" si="22">COUNTIF(I75:AM75,$AU$12)</f>
        <v>0</v>
      </c>
      <c r="AV75" s="196">
        <f t="shared" ref="AV75:AV138" si="23">COUNTIF(I75:AM75,$AV$12)</f>
        <v>0</v>
      </c>
      <c r="AW75" s="196">
        <f t="shared" ref="AW75:AW138" si="24">COUNTIF(I75:AM75,$AW$12)</f>
        <v>0</v>
      </c>
      <c r="BC75" s="197">
        <f t="shared" si="12"/>
        <v>0</v>
      </c>
      <c r="BD75" s="197">
        <f t="shared" ref="BD75:BD138" si="25">INT(BC75/3)</f>
        <v>0</v>
      </c>
    </row>
    <row r="76" spans="1:56" s="197" customFormat="1" ht="14.65" hidden="1" customHeight="1" x14ac:dyDescent="0.25">
      <c r="A76" s="163" t="str">
        <f t="shared" si="15"/>
        <v/>
      </c>
      <c r="B76" s="12" t="str">
        <f>IF(LEN(C76)&gt;0,VLOOKUP($F$8,DATA!$A$4:$A$296,1,FALSE),"")</f>
        <v/>
      </c>
      <c r="C76" s="11"/>
      <c r="D76" s="207"/>
      <c r="E76" s="124"/>
      <c r="F76" s="135"/>
      <c r="G76" s="134"/>
      <c r="H76" s="125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 t="str">
        <f t="shared" si="17"/>
        <v/>
      </c>
      <c r="AO76" s="194"/>
      <c r="AP76" s="195"/>
      <c r="AQ76" s="196">
        <f t="shared" si="18"/>
        <v>0</v>
      </c>
      <c r="AR76" s="196">
        <f t="shared" si="19"/>
        <v>0</v>
      </c>
      <c r="AS76" s="196">
        <f t="shared" si="20"/>
        <v>0</v>
      </c>
      <c r="AT76" s="196">
        <f t="shared" si="21"/>
        <v>0</v>
      </c>
      <c r="AU76" s="196">
        <f t="shared" si="22"/>
        <v>0</v>
      </c>
      <c r="AV76" s="196">
        <f t="shared" si="23"/>
        <v>0</v>
      </c>
      <c r="AW76" s="196">
        <f t="shared" si="24"/>
        <v>0</v>
      </c>
      <c r="BC76" s="197">
        <f t="shared" si="12"/>
        <v>0</v>
      </c>
      <c r="BD76" s="197">
        <f t="shared" si="25"/>
        <v>0</v>
      </c>
    </row>
    <row r="77" spans="1:56" s="197" customFormat="1" ht="14.65" hidden="1" customHeight="1" x14ac:dyDescent="0.25">
      <c r="A77" s="163" t="str">
        <f t="shared" si="15"/>
        <v/>
      </c>
      <c r="B77" s="12" t="str">
        <f>IF(LEN(C77)&gt;0,VLOOKUP($F$8,DATA!$A$4:$A$296,1,FALSE),"")</f>
        <v/>
      </c>
      <c r="C77" s="11"/>
      <c r="D77" s="207"/>
      <c r="E77" s="124"/>
      <c r="F77" s="135"/>
      <c r="G77" s="134"/>
      <c r="H77" s="125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 t="str">
        <f t="shared" si="17"/>
        <v/>
      </c>
      <c r="AO77" s="194"/>
      <c r="AP77" s="195"/>
      <c r="AQ77" s="196">
        <f t="shared" si="18"/>
        <v>0</v>
      </c>
      <c r="AR77" s="196">
        <f t="shared" si="19"/>
        <v>0</v>
      </c>
      <c r="AS77" s="196">
        <f t="shared" si="20"/>
        <v>0</v>
      </c>
      <c r="AT77" s="196">
        <f t="shared" si="21"/>
        <v>0</v>
      </c>
      <c r="AU77" s="196">
        <f t="shared" si="22"/>
        <v>0</v>
      </c>
      <c r="AV77" s="196">
        <f t="shared" si="23"/>
        <v>0</v>
      </c>
      <c r="AW77" s="196">
        <f t="shared" si="24"/>
        <v>0</v>
      </c>
      <c r="BC77" s="197">
        <f t="shared" si="12"/>
        <v>0</v>
      </c>
      <c r="BD77" s="197">
        <f t="shared" si="25"/>
        <v>0</v>
      </c>
    </row>
    <row r="78" spans="1:56" s="197" customFormat="1" ht="14.65" hidden="1" customHeight="1" x14ac:dyDescent="0.25">
      <c r="A78" s="163" t="str">
        <f t="shared" si="15"/>
        <v/>
      </c>
      <c r="B78" s="12" t="str">
        <f>IF(LEN(C78)&gt;0,VLOOKUP($F$8,DATA!$A$4:$A$296,1,FALSE),"")</f>
        <v/>
      </c>
      <c r="C78" s="11"/>
      <c r="D78" s="207"/>
      <c r="E78" s="124"/>
      <c r="F78" s="135"/>
      <c r="G78" s="134"/>
      <c r="H78" s="125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 t="str">
        <f t="shared" si="17"/>
        <v/>
      </c>
      <c r="AO78" s="194"/>
      <c r="AP78" s="195"/>
      <c r="AQ78" s="196">
        <f t="shared" si="18"/>
        <v>0</v>
      </c>
      <c r="AR78" s="196">
        <f t="shared" si="19"/>
        <v>0</v>
      </c>
      <c r="AS78" s="196">
        <f t="shared" si="20"/>
        <v>0</v>
      </c>
      <c r="AT78" s="196">
        <f t="shared" si="21"/>
        <v>0</v>
      </c>
      <c r="AU78" s="196">
        <f t="shared" si="22"/>
        <v>0</v>
      </c>
      <c r="AV78" s="196">
        <f t="shared" si="23"/>
        <v>0</v>
      </c>
      <c r="AW78" s="196">
        <f t="shared" si="24"/>
        <v>0</v>
      </c>
      <c r="BC78" s="197">
        <f t="shared" si="12"/>
        <v>0</v>
      </c>
      <c r="BD78" s="197">
        <f t="shared" si="25"/>
        <v>0</v>
      </c>
    </row>
    <row r="79" spans="1:56" s="197" customFormat="1" ht="14.65" hidden="1" customHeight="1" x14ac:dyDescent="0.25">
      <c r="A79" s="163" t="str">
        <f t="shared" si="15"/>
        <v/>
      </c>
      <c r="B79" s="12" t="str">
        <f>IF(LEN(C79)&gt;0,VLOOKUP($F$8,DATA!$A$4:$A$296,1,FALSE),"")</f>
        <v/>
      </c>
      <c r="C79" s="11"/>
      <c r="D79" s="207"/>
      <c r="E79" s="124"/>
      <c r="F79" s="135"/>
      <c r="G79" s="134"/>
      <c r="H79" s="125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 t="str">
        <f t="shared" si="17"/>
        <v/>
      </c>
      <c r="AO79" s="194"/>
      <c r="AP79" s="195"/>
      <c r="AQ79" s="196">
        <f t="shared" si="18"/>
        <v>0</v>
      </c>
      <c r="AR79" s="196">
        <f t="shared" si="19"/>
        <v>0</v>
      </c>
      <c r="AS79" s="196">
        <f t="shared" si="20"/>
        <v>0</v>
      </c>
      <c r="AT79" s="196">
        <f t="shared" si="21"/>
        <v>0</v>
      </c>
      <c r="AU79" s="196">
        <f t="shared" si="22"/>
        <v>0</v>
      </c>
      <c r="AV79" s="196">
        <f t="shared" si="23"/>
        <v>0</v>
      </c>
      <c r="AW79" s="196">
        <f t="shared" si="24"/>
        <v>0</v>
      </c>
      <c r="BC79" s="197">
        <f t="shared" si="12"/>
        <v>0</v>
      </c>
      <c r="BD79" s="197">
        <f t="shared" si="25"/>
        <v>0</v>
      </c>
    </row>
    <row r="80" spans="1:56" s="197" customFormat="1" ht="14.65" hidden="1" customHeight="1" x14ac:dyDescent="0.25">
      <c r="A80" s="163" t="str">
        <f t="shared" si="15"/>
        <v/>
      </c>
      <c r="B80" s="12" t="str">
        <f>IF(LEN(C80)&gt;0,VLOOKUP($F$8,DATA!$A$4:$A$296,1,FALSE),"")</f>
        <v/>
      </c>
      <c r="C80" s="11"/>
      <c r="D80" s="207"/>
      <c r="E80" s="124"/>
      <c r="F80" s="135"/>
      <c r="G80" s="134"/>
      <c r="H80" s="125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 t="str">
        <f t="shared" si="17"/>
        <v/>
      </c>
      <c r="AO80" s="194"/>
      <c r="AP80" s="195"/>
      <c r="AQ80" s="196">
        <f t="shared" si="18"/>
        <v>0</v>
      </c>
      <c r="AR80" s="196">
        <f t="shared" si="19"/>
        <v>0</v>
      </c>
      <c r="AS80" s="196">
        <f t="shared" si="20"/>
        <v>0</v>
      </c>
      <c r="AT80" s="196">
        <f t="shared" si="21"/>
        <v>0</v>
      </c>
      <c r="AU80" s="196">
        <f t="shared" si="22"/>
        <v>0</v>
      </c>
      <c r="AV80" s="196">
        <f t="shared" si="23"/>
        <v>0</v>
      </c>
      <c r="AW80" s="196">
        <f t="shared" si="24"/>
        <v>0</v>
      </c>
      <c r="BC80" s="197">
        <f t="shared" si="12"/>
        <v>0</v>
      </c>
      <c r="BD80" s="197">
        <f t="shared" si="25"/>
        <v>0</v>
      </c>
    </row>
    <row r="81" spans="1:56" s="197" customFormat="1" ht="14.65" hidden="1" customHeight="1" x14ac:dyDescent="0.25">
      <c r="A81" s="163" t="str">
        <f t="shared" si="15"/>
        <v/>
      </c>
      <c r="B81" s="12" t="str">
        <f>IF(LEN(C81)&gt;0,VLOOKUP($F$8,DATA!$A$4:$A$296,1,FALSE),"")</f>
        <v/>
      </c>
      <c r="C81" s="11"/>
      <c r="D81" s="207"/>
      <c r="E81" s="124"/>
      <c r="F81" s="135"/>
      <c r="G81" s="134"/>
      <c r="H81" s="125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 t="str">
        <f t="shared" si="17"/>
        <v/>
      </c>
      <c r="AO81" s="194"/>
      <c r="AP81" s="195"/>
      <c r="AQ81" s="196">
        <f t="shared" si="18"/>
        <v>0</v>
      </c>
      <c r="AR81" s="196">
        <f t="shared" si="19"/>
        <v>0</v>
      </c>
      <c r="AS81" s="196">
        <f t="shared" si="20"/>
        <v>0</v>
      </c>
      <c r="AT81" s="196">
        <f t="shared" si="21"/>
        <v>0</v>
      </c>
      <c r="AU81" s="196">
        <f t="shared" si="22"/>
        <v>0</v>
      </c>
      <c r="AV81" s="196">
        <f t="shared" si="23"/>
        <v>0</v>
      </c>
      <c r="AW81" s="196">
        <f t="shared" si="24"/>
        <v>0</v>
      </c>
      <c r="BC81" s="197">
        <f t="shared" si="12"/>
        <v>0</v>
      </c>
      <c r="BD81" s="197">
        <f t="shared" si="25"/>
        <v>0</v>
      </c>
    </row>
    <row r="82" spans="1:56" s="197" customFormat="1" ht="14.65" hidden="1" customHeight="1" x14ac:dyDescent="0.25">
      <c r="A82" s="163" t="str">
        <f t="shared" si="15"/>
        <v/>
      </c>
      <c r="B82" s="12" t="str">
        <f>IF(LEN(C82)&gt;0,VLOOKUP($F$8,DATA!$A$4:$A$296,1,FALSE),"")</f>
        <v/>
      </c>
      <c r="C82" s="11"/>
      <c r="D82" s="207"/>
      <c r="E82" s="124"/>
      <c r="F82" s="135"/>
      <c r="G82" s="134"/>
      <c r="H82" s="125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 t="str">
        <f t="shared" si="17"/>
        <v/>
      </c>
      <c r="AO82" s="194"/>
      <c r="AP82" s="195"/>
      <c r="AQ82" s="196">
        <f t="shared" si="18"/>
        <v>0</v>
      </c>
      <c r="AR82" s="196">
        <f t="shared" si="19"/>
        <v>0</v>
      </c>
      <c r="AS82" s="196">
        <f t="shared" si="20"/>
        <v>0</v>
      </c>
      <c r="AT82" s="196">
        <f t="shared" si="21"/>
        <v>0</v>
      </c>
      <c r="AU82" s="196">
        <f t="shared" si="22"/>
        <v>0</v>
      </c>
      <c r="AV82" s="196">
        <f t="shared" si="23"/>
        <v>0</v>
      </c>
      <c r="AW82" s="196">
        <f t="shared" si="24"/>
        <v>0</v>
      </c>
      <c r="BC82" s="197">
        <f t="shared" si="12"/>
        <v>0</v>
      </c>
      <c r="BD82" s="197">
        <f t="shared" si="25"/>
        <v>0</v>
      </c>
    </row>
    <row r="83" spans="1:56" s="197" customFormat="1" ht="14.65" hidden="1" customHeight="1" x14ac:dyDescent="0.25">
      <c r="A83" s="163" t="str">
        <f t="shared" si="15"/>
        <v/>
      </c>
      <c r="B83" s="12" t="str">
        <f>IF(LEN(C83)&gt;0,VLOOKUP($F$8,DATA!$A$4:$A$296,1,FALSE),"")</f>
        <v/>
      </c>
      <c r="C83" s="11"/>
      <c r="D83" s="207"/>
      <c r="E83" s="124"/>
      <c r="F83" s="135"/>
      <c r="G83" s="134"/>
      <c r="H83" s="125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 t="str">
        <f t="shared" si="17"/>
        <v/>
      </c>
      <c r="AO83" s="194"/>
      <c r="AP83" s="195"/>
      <c r="AQ83" s="196">
        <f t="shared" si="18"/>
        <v>0</v>
      </c>
      <c r="AR83" s="196">
        <f t="shared" si="19"/>
        <v>0</v>
      </c>
      <c r="AS83" s="196">
        <f t="shared" si="20"/>
        <v>0</v>
      </c>
      <c r="AT83" s="196">
        <f t="shared" si="21"/>
        <v>0</v>
      </c>
      <c r="AU83" s="196">
        <f t="shared" si="22"/>
        <v>0</v>
      </c>
      <c r="AV83" s="196">
        <f t="shared" si="23"/>
        <v>0</v>
      </c>
      <c r="AW83" s="196">
        <f t="shared" si="24"/>
        <v>0</v>
      </c>
      <c r="BC83" s="197">
        <f t="shared" si="12"/>
        <v>0</v>
      </c>
      <c r="BD83" s="197">
        <f t="shared" si="25"/>
        <v>0</v>
      </c>
    </row>
    <row r="84" spans="1:56" s="197" customFormat="1" ht="14.65" hidden="1" customHeight="1" x14ac:dyDescent="0.25">
      <c r="A84" s="163" t="str">
        <f t="shared" si="15"/>
        <v/>
      </c>
      <c r="B84" s="12" t="str">
        <f>IF(LEN(C84)&gt;0,VLOOKUP($F$8,DATA!$A$4:$A$296,1,FALSE),"")</f>
        <v/>
      </c>
      <c r="C84" s="11"/>
      <c r="D84" s="207"/>
      <c r="E84" s="124"/>
      <c r="F84" s="135"/>
      <c r="G84" s="134"/>
      <c r="H84" s="125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 t="str">
        <f t="shared" si="17"/>
        <v/>
      </c>
      <c r="AO84" s="194"/>
      <c r="AP84" s="195"/>
      <c r="AQ84" s="196">
        <f t="shared" si="18"/>
        <v>0</v>
      </c>
      <c r="AR84" s="196">
        <f t="shared" si="19"/>
        <v>0</v>
      </c>
      <c r="AS84" s="196">
        <f t="shared" si="20"/>
        <v>0</v>
      </c>
      <c r="AT84" s="196">
        <f t="shared" si="21"/>
        <v>0</v>
      </c>
      <c r="AU84" s="196">
        <f t="shared" si="22"/>
        <v>0</v>
      </c>
      <c r="AV84" s="196">
        <f t="shared" si="23"/>
        <v>0</v>
      </c>
      <c r="AW84" s="196">
        <f t="shared" si="24"/>
        <v>0</v>
      </c>
      <c r="BC84" s="197">
        <f t="shared" si="12"/>
        <v>0</v>
      </c>
      <c r="BD84" s="197">
        <f t="shared" si="25"/>
        <v>0</v>
      </c>
    </row>
    <row r="85" spans="1:56" s="197" customFormat="1" ht="14.65" hidden="1" customHeight="1" x14ac:dyDescent="0.25">
      <c r="A85" s="163" t="str">
        <f t="shared" si="15"/>
        <v/>
      </c>
      <c r="B85" s="12" t="str">
        <f>IF(LEN(C85)&gt;0,VLOOKUP($F$8,DATA!$A$4:$A$296,1,FALSE),"")</f>
        <v/>
      </c>
      <c r="C85" s="11"/>
      <c r="D85" s="207"/>
      <c r="E85" s="124"/>
      <c r="F85" s="135"/>
      <c r="G85" s="134"/>
      <c r="H85" s="125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 t="str">
        <f t="shared" si="17"/>
        <v/>
      </c>
      <c r="AO85" s="194"/>
      <c r="AP85" s="195"/>
      <c r="AQ85" s="196">
        <f t="shared" si="18"/>
        <v>0</v>
      </c>
      <c r="AR85" s="196">
        <f t="shared" si="19"/>
        <v>0</v>
      </c>
      <c r="AS85" s="196">
        <f t="shared" si="20"/>
        <v>0</v>
      </c>
      <c r="AT85" s="196">
        <f t="shared" si="21"/>
        <v>0</v>
      </c>
      <c r="AU85" s="196">
        <f t="shared" si="22"/>
        <v>0</v>
      </c>
      <c r="AV85" s="196">
        <f t="shared" si="23"/>
        <v>0</v>
      </c>
      <c r="AW85" s="196">
        <f t="shared" si="24"/>
        <v>0</v>
      </c>
      <c r="BC85" s="197">
        <f t="shared" si="12"/>
        <v>0</v>
      </c>
      <c r="BD85" s="197">
        <f t="shared" si="25"/>
        <v>0</v>
      </c>
    </row>
    <row r="86" spans="1:56" s="197" customFormat="1" ht="14.65" hidden="1" customHeight="1" x14ac:dyDescent="0.25">
      <c r="A86" s="163" t="str">
        <f t="shared" si="15"/>
        <v/>
      </c>
      <c r="B86" s="12" t="str">
        <f>IF(LEN(C86)&gt;0,VLOOKUP($F$8,DATA!$A$4:$A$296,1,FALSE),"")</f>
        <v/>
      </c>
      <c r="C86" s="11"/>
      <c r="D86" s="207"/>
      <c r="E86" s="124"/>
      <c r="F86" s="135"/>
      <c r="G86" s="134"/>
      <c r="H86" s="125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 t="str">
        <f t="shared" si="17"/>
        <v/>
      </c>
      <c r="AO86" s="194"/>
      <c r="AP86" s="195"/>
      <c r="AQ86" s="196">
        <f t="shared" si="18"/>
        <v>0</v>
      </c>
      <c r="AR86" s="196">
        <f t="shared" si="19"/>
        <v>0</v>
      </c>
      <c r="AS86" s="196">
        <f t="shared" si="20"/>
        <v>0</v>
      </c>
      <c r="AT86" s="196">
        <f t="shared" si="21"/>
        <v>0</v>
      </c>
      <c r="AU86" s="196">
        <f t="shared" si="22"/>
        <v>0</v>
      </c>
      <c r="AV86" s="196">
        <f t="shared" si="23"/>
        <v>0</v>
      </c>
      <c r="AW86" s="196">
        <f t="shared" si="24"/>
        <v>0</v>
      </c>
      <c r="BC86" s="197">
        <f t="shared" si="12"/>
        <v>0</v>
      </c>
      <c r="BD86" s="197">
        <f t="shared" si="25"/>
        <v>0</v>
      </c>
    </row>
    <row r="87" spans="1:56" s="197" customFormat="1" ht="14.65" hidden="1" customHeight="1" x14ac:dyDescent="0.25">
      <c r="A87" s="163" t="str">
        <f t="shared" si="15"/>
        <v/>
      </c>
      <c r="B87" s="12" t="str">
        <f>IF(LEN(C87)&gt;0,VLOOKUP($F$8,DATA!$A$4:$A$296,1,FALSE),"")</f>
        <v/>
      </c>
      <c r="C87" s="11"/>
      <c r="D87" s="207"/>
      <c r="E87" s="124"/>
      <c r="F87" s="135"/>
      <c r="G87" s="134"/>
      <c r="H87" s="125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 t="str">
        <f t="shared" si="17"/>
        <v/>
      </c>
      <c r="AO87" s="194"/>
      <c r="AP87" s="195"/>
      <c r="AQ87" s="196">
        <f t="shared" si="18"/>
        <v>0</v>
      </c>
      <c r="AR87" s="196">
        <f t="shared" si="19"/>
        <v>0</v>
      </c>
      <c r="AS87" s="196">
        <f t="shared" si="20"/>
        <v>0</v>
      </c>
      <c r="AT87" s="196">
        <f t="shared" si="21"/>
        <v>0</v>
      </c>
      <c r="AU87" s="196">
        <f t="shared" si="22"/>
        <v>0</v>
      </c>
      <c r="AV87" s="196">
        <f t="shared" si="23"/>
        <v>0</v>
      </c>
      <c r="AW87" s="196">
        <f t="shared" si="24"/>
        <v>0</v>
      </c>
      <c r="BC87" s="197">
        <f t="shared" si="12"/>
        <v>0</v>
      </c>
      <c r="BD87" s="197">
        <f t="shared" si="25"/>
        <v>0</v>
      </c>
    </row>
    <row r="88" spans="1:56" s="197" customFormat="1" ht="14.65" hidden="1" customHeight="1" x14ac:dyDescent="0.25">
      <c r="A88" s="163" t="str">
        <f t="shared" si="15"/>
        <v/>
      </c>
      <c r="B88" s="12" t="str">
        <f>IF(LEN(C88)&gt;0,VLOOKUP($F$8,DATA!$A$4:$A$296,1,FALSE),"")</f>
        <v/>
      </c>
      <c r="C88" s="11"/>
      <c r="D88" s="207"/>
      <c r="E88" s="124"/>
      <c r="F88" s="135"/>
      <c r="G88" s="134"/>
      <c r="H88" s="125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 t="str">
        <f t="shared" si="17"/>
        <v/>
      </c>
      <c r="AO88" s="194"/>
      <c r="AP88" s="195"/>
      <c r="AQ88" s="196">
        <f t="shared" si="18"/>
        <v>0</v>
      </c>
      <c r="AR88" s="196">
        <f t="shared" si="19"/>
        <v>0</v>
      </c>
      <c r="AS88" s="196">
        <f t="shared" si="20"/>
        <v>0</v>
      </c>
      <c r="AT88" s="196">
        <f t="shared" si="21"/>
        <v>0</v>
      </c>
      <c r="AU88" s="196">
        <f t="shared" si="22"/>
        <v>0</v>
      </c>
      <c r="AV88" s="196">
        <f t="shared" si="23"/>
        <v>0</v>
      </c>
      <c r="AW88" s="196">
        <f t="shared" si="24"/>
        <v>0</v>
      </c>
      <c r="BC88" s="197">
        <f t="shared" si="12"/>
        <v>0</v>
      </c>
      <c r="BD88" s="197">
        <f t="shared" si="25"/>
        <v>0</v>
      </c>
    </row>
    <row r="89" spans="1:56" s="197" customFormat="1" ht="14.65" hidden="1" customHeight="1" x14ac:dyDescent="0.25">
      <c r="A89" s="163" t="str">
        <f t="shared" si="15"/>
        <v/>
      </c>
      <c r="B89" s="12" t="str">
        <f>IF(LEN(C89)&gt;0,VLOOKUP($F$8,DATA!$A$4:$A$296,1,FALSE),"")</f>
        <v/>
      </c>
      <c r="C89" s="11"/>
      <c r="D89" s="207"/>
      <c r="E89" s="124"/>
      <c r="F89" s="135"/>
      <c r="G89" s="134"/>
      <c r="H89" s="125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 t="str">
        <f t="shared" si="17"/>
        <v/>
      </c>
      <c r="AO89" s="194"/>
      <c r="AP89" s="195"/>
      <c r="AQ89" s="196">
        <f t="shared" si="18"/>
        <v>0</v>
      </c>
      <c r="AR89" s="196">
        <f t="shared" si="19"/>
        <v>0</v>
      </c>
      <c r="AS89" s="196">
        <f t="shared" si="20"/>
        <v>0</v>
      </c>
      <c r="AT89" s="196">
        <f t="shared" si="21"/>
        <v>0</v>
      </c>
      <c r="AU89" s="196">
        <f t="shared" si="22"/>
        <v>0</v>
      </c>
      <c r="AV89" s="196">
        <f t="shared" si="23"/>
        <v>0</v>
      </c>
      <c r="AW89" s="196">
        <f t="shared" si="24"/>
        <v>0</v>
      </c>
      <c r="BC89" s="197">
        <f t="shared" si="12"/>
        <v>0</v>
      </c>
      <c r="BD89" s="197">
        <f t="shared" si="25"/>
        <v>0</v>
      </c>
    </row>
    <row r="90" spans="1:56" s="197" customFormat="1" ht="14.65" hidden="1" customHeight="1" x14ac:dyDescent="0.25">
      <c r="A90" s="163" t="str">
        <f t="shared" si="15"/>
        <v/>
      </c>
      <c r="B90" s="12" t="str">
        <f>IF(LEN(C90)&gt;0,VLOOKUP($F$8,DATA!$A$4:$A$296,1,FALSE),"")</f>
        <v/>
      </c>
      <c r="C90" s="11"/>
      <c r="D90" s="207"/>
      <c r="E90" s="124"/>
      <c r="F90" s="135"/>
      <c r="G90" s="134"/>
      <c r="H90" s="125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261"/>
      <c r="AM90" s="261"/>
      <c r="AN90" s="261" t="str">
        <f t="shared" si="17"/>
        <v/>
      </c>
      <c r="AO90" s="194"/>
      <c r="AP90" s="195"/>
      <c r="AQ90" s="196">
        <f t="shared" si="18"/>
        <v>0</v>
      </c>
      <c r="AR90" s="196">
        <f t="shared" si="19"/>
        <v>0</v>
      </c>
      <c r="AS90" s="196">
        <f t="shared" si="20"/>
        <v>0</v>
      </c>
      <c r="AT90" s="196">
        <f t="shared" si="21"/>
        <v>0</v>
      </c>
      <c r="AU90" s="196">
        <f t="shared" si="22"/>
        <v>0</v>
      </c>
      <c r="AV90" s="196">
        <f t="shared" si="23"/>
        <v>0</v>
      </c>
      <c r="AW90" s="196">
        <f t="shared" si="24"/>
        <v>0</v>
      </c>
      <c r="BC90" s="197">
        <f t="shared" si="12"/>
        <v>0</v>
      </c>
      <c r="BD90" s="197">
        <f t="shared" si="25"/>
        <v>0</v>
      </c>
    </row>
    <row r="91" spans="1:56" s="197" customFormat="1" ht="14.65" hidden="1" customHeight="1" x14ac:dyDescent="0.25">
      <c r="A91" s="163" t="str">
        <f t="shared" si="15"/>
        <v/>
      </c>
      <c r="B91" s="12" t="str">
        <f>IF(LEN(C91)&gt;0,VLOOKUP($F$8,DATA!$A$4:$A$296,1,FALSE),"")</f>
        <v/>
      </c>
      <c r="C91" s="11"/>
      <c r="D91" s="207"/>
      <c r="E91" s="124"/>
      <c r="F91" s="135"/>
      <c r="G91" s="134"/>
      <c r="H91" s="125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 t="str">
        <f t="shared" si="17"/>
        <v/>
      </c>
      <c r="AO91" s="194"/>
      <c r="AP91" s="195"/>
      <c r="AQ91" s="196">
        <f t="shared" si="18"/>
        <v>0</v>
      </c>
      <c r="AR91" s="196">
        <f t="shared" si="19"/>
        <v>0</v>
      </c>
      <c r="AS91" s="196">
        <f t="shared" si="20"/>
        <v>0</v>
      </c>
      <c r="AT91" s="196">
        <f t="shared" si="21"/>
        <v>0</v>
      </c>
      <c r="AU91" s="196">
        <f t="shared" si="22"/>
        <v>0</v>
      </c>
      <c r="AV91" s="196">
        <f t="shared" si="23"/>
        <v>0</v>
      </c>
      <c r="AW91" s="196">
        <f t="shared" si="24"/>
        <v>0</v>
      </c>
      <c r="BC91" s="197">
        <f t="shared" si="12"/>
        <v>0</v>
      </c>
      <c r="BD91" s="197">
        <f t="shared" si="25"/>
        <v>0</v>
      </c>
    </row>
    <row r="92" spans="1:56" s="197" customFormat="1" ht="14.65" hidden="1" customHeight="1" x14ac:dyDescent="0.25">
      <c r="A92" s="163" t="str">
        <f t="shared" si="15"/>
        <v/>
      </c>
      <c r="B92" s="12" t="str">
        <f>IF(LEN(C92)&gt;0,VLOOKUP($F$8,DATA!$A$4:$A$296,1,FALSE),"")</f>
        <v/>
      </c>
      <c r="C92" s="11"/>
      <c r="D92" s="207"/>
      <c r="E92" s="124"/>
      <c r="F92" s="135"/>
      <c r="G92" s="134"/>
      <c r="H92" s="125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  <c r="AA92" s="261"/>
      <c r="AB92" s="261"/>
      <c r="AC92" s="261"/>
      <c r="AD92" s="261"/>
      <c r="AE92" s="261"/>
      <c r="AF92" s="261"/>
      <c r="AG92" s="261"/>
      <c r="AH92" s="261"/>
      <c r="AI92" s="261"/>
      <c r="AJ92" s="261"/>
      <c r="AK92" s="261"/>
      <c r="AL92" s="261"/>
      <c r="AM92" s="261"/>
      <c r="AN92" s="261" t="str">
        <f t="shared" si="17"/>
        <v/>
      </c>
      <c r="AO92" s="194"/>
      <c r="AP92" s="195"/>
      <c r="AQ92" s="196">
        <f t="shared" si="18"/>
        <v>0</v>
      </c>
      <c r="AR92" s="196">
        <f t="shared" si="19"/>
        <v>0</v>
      </c>
      <c r="AS92" s="196">
        <f t="shared" si="20"/>
        <v>0</v>
      </c>
      <c r="AT92" s="196">
        <f t="shared" si="21"/>
        <v>0</v>
      </c>
      <c r="AU92" s="196">
        <f t="shared" si="22"/>
        <v>0</v>
      </c>
      <c r="AV92" s="196">
        <f t="shared" si="23"/>
        <v>0</v>
      </c>
      <c r="AW92" s="196">
        <f t="shared" si="24"/>
        <v>0</v>
      </c>
      <c r="BC92" s="197">
        <f t="shared" si="12"/>
        <v>0</v>
      </c>
      <c r="BD92" s="197">
        <f t="shared" si="25"/>
        <v>0</v>
      </c>
    </row>
    <row r="93" spans="1:56" s="197" customFormat="1" ht="14.65" hidden="1" customHeight="1" x14ac:dyDescent="0.25">
      <c r="A93" s="163" t="str">
        <f t="shared" si="15"/>
        <v/>
      </c>
      <c r="B93" s="12" t="str">
        <f>IF(LEN(C93)&gt;0,VLOOKUP($F$8,DATA!$A$4:$A$296,1,FALSE),"")</f>
        <v/>
      </c>
      <c r="C93" s="11"/>
      <c r="D93" s="207"/>
      <c r="E93" s="124"/>
      <c r="F93" s="135"/>
      <c r="G93" s="134"/>
      <c r="H93" s="125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 t="str">
        <f t="shared" si="17"/>
        <v/>
      </c>
      <c r="AO93" s="194"/>
      <c r="AP93" s="195"/>
      <c r="AQ93" s="196">
        <f t="shared" si="18"/>
        <v>0</v>
      </c>
      <c r="AR93" s="196">
        <f t="shared" si="19"/>
        <v>0</v>
      </c>
      <c r="AS93" s="196">
        <f t="shared" si="20"/>
        <v>0</v>
      </c>
      <c r="AT93" s="196">
        <f t="shared" si="21"/>
        <v>0</v>
      </c>
      <c r="AU93" s="196">
        <f t="shared" si="22"/>
        <v>0</v>
      </c>
      <c r="AV93" s="196">
        <f t="shared" si="23"/>
        <v>0</v>
      </c>
      <c r="AW93" s="196">
        <f t="shared" si="24"/>
        <v>0</v>
      </c>
      <c r="BC93" s="197">
        <f t="shared" si="12"/>
        <v>0</v>
      </c>
      <c r="BD93" s="197">
        <f t="shared" si="25"/>
        <v>0</v>
      </c>
    </row>
    <row r="94" spans="1:56" s="197" customFormat="1" ht="14.65" hidden="1" customHeight="1" x14ac:dyDescent="0.25">
      <c r="A94" s="163" t="str">
        <f t="shared" si="15"/>
        <v/>
      </c>
      <c r="B94" s="12" t="str">
        <f>IF(LEN(C94)&gt;0,VLOOKUP($F$8,DATA!$A$4:$A$296,1,FALSE),"")</f>
        <v/>
      </c>
      <c r="C94" s="11"/>
      <c r="D94" s="207"/>
      <c r="E94" s="124"/>
      <c r="F94" s="135"/>
      <c r="G94" s="134"/>
      <c r="H94" s="125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 t="str">
        <f t="shared" si="17"/>
        <v/>
      </c>
      <c r="AO94" s="194"/>
      <c r="AP94" s="195"/>
      <c r="AQ94" s="196">
        <f t="shared" si="18"/>
        <v>0</v>
      </c>
      <c r="AR94" s="196">
        <f t="shared" si="19"/>
        <v>0</v>
      </c>
      <c r="AS94" s="196">
        <f t="shared" si="20"/>
        <v>0</v>
      </c>
      <c r="AT94" s="196">
        <f t="shared" si="21"/>
        <v>0</v>
      </c>
      <c r="AU94" s="196">
        <f t="shared" si="22"/>
        <v>0</v>
      </c>
      <c r="AV94" s="196">
        <f t="shared" si="23"/>
        <v>0</v>
      </c>
      <c r="AW94" s="196">
        <f t="shared" si="24"/>
        <v>0</v>
      </c>
      <c r="BC94" s="197">
        <f t="shared" si="12"/>
        <v>0</v>
      </c>
      <c r="BD94" s="197">
        <f t="shared" si="25"/>
        <v>0</v>
      </c>
    </row>
    <row r="95" spans="1:56" s="197" customFormat="1" ht="14.65" hidden="1" customHeight="1" x14ac:dyDescent="0.25">
      <c r="A95" s="163" t="str">
        <f t="shared" si="15"/>
        <v/>
      </c>
      <c r="B95" s="12" t="str">
        <f>IF(LEN(C95)&gt;0,VLOOKUP($F$8,DATA!$A$4:$A$296,1,FALSE),"")</f>
        <v/>
      </c>
      <c r="C95" s="11"/>
      <c r="D95" s="207"/>
      <c r="E95" s="124"/>
      <c r="F95" s="135"/>
      <c r="G95" s="134"/>
      <c r="H95" s="125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 t="str">
        <f t="shared" si="17"/>
        <v/>
      </c>
      <c r="AO95" s="194"/>
      <c r="AP95" s="195"/>
      <c r="AQ95" s="196">
        <f t="shared" si="18"/>
        <v>0</v>
      </c>
      <c r="AR95" s="196">
        <f t="shared" si="19"/>
        <v>0</v>
      </c>
      <c r="AS95" s="196">
        <f t="shared" si="20"/>
        <v>0</v>
      </c>
      <c r="AT95" s="196">
        <f t="shared" si="21"/>
        <v>0</v>
      </c>
      <c r="AU95" s="196">
        <f t="shared" si="22"/>
        <v>0</v>
      </c>
      <c r="AV95" s="196">
        <f t="shared" si="23"/>
        <v>0</v>
      </c>
      <c r="AW95" s="196">
        <f t="shared" si="24"/>
        <v>0</v>
      </c>
      <c r="BC95" s="197">
        <f t="shared" si="12"/>
        <v>0</v>
      </c>
      <c r="BD95" s="197">
        <f t="shared" si="25"/>
        <v>0</v>
      </c>
    </row>
    <row r="96" spans="1:56" s="197" customFormat="1" ht="14.65" hidden="1" customHeight="1" x14ac:dyDescent="0.25">
      <c r="A96" s="163" t="str">
        <f t="shared" si="15"/>
        <v/>
      </c>
      <c r="B96" s="12" t="str">
        <f>IF(LEN(C96)&gt;0,VLOOKUP($F$8,DATA!$A$4:$A$296,1,FALSE),"")</f>
        <v/>
      </c>
      <c r="C96" s="11"/>
      <c r="D96" s="207"/>
      <c r="E96" s="124"/>
      <c r="F96" s="135"/>
      <c r="G96" s="134"/>
      <c r="H96" s="125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 t="str">
        <f t="shared" si="17"/>
        <v/>
      </c>
      <c r="AO96" s="194"/>
      <c r="AP96" s="195"/>
      <c r="AQ96" s="196">
        <f t="shared" si="18"/>
        <v>0</v>
      </c>
      <c r="AR96" s="196">
        <f t="shared" si="19"/>
        <v>0</v>
      </c>
      <c r="AS96" s="196">
        <f t="shared" si="20"/>
        <v>0</v>
      </c>
      <c r="AT96" s="196">
        <f t="shared" si="21"/>
        <v>0</v>
      </c>
      <c r="AU96" s="196">
        <f t="shared" si="22"/>
        <v>0</v>
      </c>
      <c r="AV96" s="196">
        <f t="shared" si="23"/>
        <v>0</v>
      </c>
      <c r="AW96" s="196">
        <f t="shared" si="24"/>
        <v>0</v>
      </c>
      <c r="BC96" s="197">
        <f t="shared" si="12"/>
        <v>0</v>
      </c>
      <c r="BD96" s="197">
        <f t="shared" si="25"/>
        <v>0</v>
      </c>
    </row>
    <row r="97" spans="1:56" s="197" customFormat="1" ht="14.65" hidden="1" customHeight="1" x14ac:dyDescent="0.25">
      <c r="A97" s="163" t="str">
        <f t="shared" si="15"/>
        <v/>
      </c>
      <c r="B97" s="12" t="str">
        <f>IF(LEN(C97)&gt;0,VLOOKUP($F$8,DATA!$A$4:$A$296,1,FALSE),"")</f>
        <v/>
      </c>
      <c r="C97" s="11"/>
      <c r="D97" s="207"/>
      <c r="E97" s="124"/>
      <c r="F97" s="135"/>
      <c r="G97" s="134"/>
      <c r="H97" s="125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 t="str">
        <f t="shared" si="17"/>
        <v/>
      </c>
      <c r="AO97" s="194"/>
      <c r="AP97" s="195"/>
      <c r="AQ97" s="196">
        <f t="shared" si="18"/>
        <v>0</v>
      </c>
      <c r="AR97" s="196">
        <f t="shared" si="19"/>
        <v>0</v>
      </c>
      <c r="AS97" s="196">
        <f t="shared" si="20"/>
        <v>0</v>
      </c>
      <c r="AT97" s="196">
        <f t="shared" si="21"/>
        <v>0</v>
      </c>
      <c r="AU97" s="196">
        <f t="shared" si="22"/>
        <v>0</v>
      </c>
      <c r="AV97" s="196">
        <f t="shared" si="23"/>
        <v>0</v>
      </c>
      <c r="AW97" s="196">
        <f t="shared" si="24"/>
        <v>0</v>
      </c>
      <c r="BC97" s="197">
        <f t="shared" si="12"/>
        <v>0</v>
      </c>
      <c r="BD97" s="197">
        <f t="shared" si="25"/>
        <v>0</v>
      </c>
    </row>
    <row r="98" spans="1:56" s="197" customFormat="1" ht="14.65" hidden="1" customHeight="1" x14ac:dyDescent="0.25">
      <c r="A98" s="163" t="str">
        <f t="shared" si="15"/>
        <v/>
      </c>
      <c r="B98" s="12" t="str">
        <f>IF(LEN(C98)&gt;0,VLOOKUP($F$8,DATA!$A$4:$A$296,1,FALSE),"")</f>
        <v/>
      </c>
      <c r="C98" s="11"/>
      <c r="D98" s="207"/>
      <c r="E98" s="124"/>
      <c r="F98" s="135"/>
      <c r="G98" s="134"/>
      <c r="H98" s="125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 t="str">
        <f t="shared" si="17"/>
        <v/>
      </c>
      <c r="AO98" s="194"/>
      <c r="AP98" s="195"/>
      <c r="AQ98" s="196">
        <f t="shared" si="18"/>
        <v>0</v>
      </c>
      <c r="AR98" s="196">
        <f t="shared" si="19"/>
        <v>0</v>
      </c>
      <c r="AS98" s="196">
        <f t="shared" si="20"/>
        <v>0</v>
      </c>
      <c r="AT98" s="196">
        <f t="shared" si="21"/>
        <v>0</v>
      </c>
      <c r="AU98" s="196">
        <f t="shared" si="22"/>
        <v>0</v>
      </c>
      <c r="AV98" s="196">
        <f t="shared" si="23"/>
        <v>0</v>
      </c>
      <c r="AW98" s="196">
        <f t="shared" si="24"/>
        <v>0</v>
      </c>
      <c r="BC98" s="197">
        <f t="shared" si="12"/>
        <v>0</v>
      </c>
      <c r="BD98" s="197">
        <f t="shared" si="25"/>
        <v>0</v>
      </c>
    </row>
    <row r="99" spans="1:56" s="197" customFormat="1" ht="14.65" hidden="1" customHeight="1" x14ac:dyDescent="0.25">
      <c r="A99" s="163" t="str">
        <f t="shared" si="15"/>
        <v/>
      </c>
      <c r="B99" s="12" t="str">
        <f>IF(LEN(C99)&gt;0,VLOOKUP($F$8,DATA!$A$4:$A$296,1,FALSE),"")</f>
        <v/>
      </c>
      <c r="C99" s="11"/>
      <c r="D99" s="207"/>
      <c r="E99" s="124"/>
      <c r="F99" s="135"/>
      <c r="G99" s="134"/>
      <c r="H99" s="125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 t="str">
        <f t="shared" si="17"/>
        <v/>
      </c>
      <c r="AO99" s="194"/>
      <c r="AP99" s="195"/>
      <c r="AQ99" s="196">
        <f t="shared" si="18"/>
        <v>0</v>
      </c>
      <c r="AR99" s="196">
        <f t="shared" si="19"/>
        <v>0</v>
      </c>
      <c r="AS99" s="196">
        <f t="shared" si="20"/>
        <v>0</v>
      </c>
      <c r="AT99" s="196">
        <f t="shared" si="21"/>
        <v>0</v>
      </c>
      <c r="AU99" s="196">
        <f t="shared" si="22"/>
        <v>0</v>
      </c>
      <c r="AV99" s="196">
        <f t="shared" si="23"/>
        <v>0</v>
      </c>
      <c r="AW99" s="196">
        <f t="shared" si="24"/>
        <v>0</v>
      </c>
      <c r="BC99" s="197">
        <f t="shared" si="12"/>
        <v>0</v>
      </c>
      <c r="BD99" s="197">
        <f t="shared" si="25"/>
        <v>0</v>
      </c>
    </row>
    <row r="100" spans="1:56" s="197" customFormat="1" ht="14.65" hidden="1" customHeight="1" x14ac:dyDescent="0.25">
      <c r="A100" s="163" t="str">
        <f t="shared" si="15"/>
        <v/>
      </c>
      <c r="B100" s="12" t="str">
        <f>IF(LEN(C100)&gt;0,VLOOKUP($F$8,DATA!$A$4:$A$296,1,FALSE),"")</f>
        <v/>
      </c>
      <c r="C100" s="11"/>
      <c r="D100" s="207"/>
      <c r="E100" s="124"/>
      <c r="F100" s="135"/>
      <c r="G100" s="134"/>
      <c r="H100" s="125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 t="str">
        <f t="shared" si="17"/>
        <v/>
      </c>
      <c r="AO100" s="194"/>
      <c r="AP100" s="195"/>
      <c r="AQ100" s="196">
        <f t="shared" si="18"/>
        <v>0</v>
      </c>
      <c r="AR100" s="196">
        <f t="shared" si="19"/>
        <v>0</v>
      </c>
      <c r="AS100" s="196">
        <f t="shared" si="20"/>
        <v>0</v>
      </c>
      <c r="AT100" s="196">
        <f t="shared" si="21"/>
        <v>0</v>
      </c>
      <c r="AU100" s="196">
        <f t="shared" si="22"/>
        <v>0</v>
      </c>
      <c r="AV100" s="196">
        <f t="shared" si="23"/>
        <v>0</v>
      </c>
      <c r="AW100" s="196">
        <f t="shared" si="24"/>
        <v>0</v>
      </c>
      <c r="BC100" s="197">
        <f t="shared" si="12"/>
        <v>0</v>
      </c>
      <c r="BD100" s="197">
        <f t="shared" si="25"/>
        <v>0</v>
      </c>
    </row>
    <row r="101" spans="1:56" s="197" customFormat="1" ht="14.65" hidden="1" customHeight="1" x14ac:dyDescent="0.25">
      <c r="A101" s="163" t="str">
        <f t="shared" si="15"/>
        <v/>
      </c>
      <c r="B101" s="12" t="str">
        <f>IF(LEN(C101)&gt;0,VLOOKUP($F$8,DATA!$A$4:$A$296,1,FALSE),"")</f>
        <v/>
      </c>
      <c r="C101" s="11"/>
      <c r="D101" s="207"/>
      <c r="E101" s="124"/>
      <c r="F101" s="135"/>
      <c r="G101" s="134"/>
      <c r="H101" s="125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 t="str">
        <f t="shared" si="17"/>
        <v/>
      </c>
      <c r="AO101" s="194"/>
      <c r="AP101" s="195"/>
      <c r="AQ101" s="196">
        <f t="shared" si="18"/>
        <v>0</v>
      </c>
      <c r="AR101" s="196">
        <f t="shared" si="19"/>
        <v>0</v>
      </c>
      <c r="AS101" s="196">
        <f t="shared" si="20"/>
        <v>0</v>
      </c>
      <c r="AT101" s="196">
        <f t="shared" si="21"/>
        <v>0</v>
      </c>
      <c r="AU101" s="196">
        <f t="shared" si="22"/>
        <v>0</v>
      </c>
      <c r="AV101" s="196">
        <f t="shared" si="23"/>
        <v>0</v>
      </c>
      <c r="AW101" s="196">
        <f t="shared" si="24"/>
        <v>0</v>
      </c>
      <c r="BC101" s="197">
        <f t="shared" si="12"/>
        <v>0</v>
      </c>
      <c r="BD101" s="197">
        <f t="shared" si="25"/>
        <v>0</v>
      </c>
    </row>
    <row r="102" spans="1:56" s="197" customFormat="1" ht="14.65" hidden="1" customHeight="1" x14ac:dyDescent="0.25">
      <c r="A102" s="163" t="str">
        <f t="shared" ref="A102:A158" si="26">IF(LEN(B102)&gt;0,1+A101,"")</f>
        <v/>
      </c>
      <c r="B102" s="12" t="str">
        <f>IF(LEN(C102)&gt;0,VLOOKUP($F$8,DATA!$A$4:$A$296,1,FALSE),"")</f>
        <v/>
      </c>
      <c r="C102" s="11"/>
      <c r="D102" s="207"/>
      <c r="E102" s="124"/>
      <c r="F102" s="135"/>
      <c r="G102" s="134"/>
      <c r="H102" s="125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 t="str">
        <f t="shared" si="17"/>
        <v/>
      </c>
      <c r="AO102" s="194"/>
      <c r="AP102" s="195"/>
      <c r="AQ102" s="196">
        <f t="shared" si="18"/>
        <v>0</v>
      </c>
      <c r="AR102" s="196">
        <f t="shared" si="19"/>
        <v>0</v>
      </c>
      <c r="AS102" s="196">
        <f t="shared" si="20"/>
        <v>0</v>
      </c>
      <c r="AT102" s="196">
        <f t="shared" si="21"/>
        <v>0</v>
      </c>
      <c r="AU102" s="196">
        <f t="shared" si="22"/>
        <v>0</v>
      </c>
      <c r="AV102" s="196">
        <f t="shared" si="23"/>
        <v>0</v>
      </c>
      <c r="AW102" s="196">
        <f t="shared" si="24"/>
        <v>0</v>
      </c>
      <c r="BC102" s="197">
        <f t="shared" si="12"/>
        <v>0</v>
      </c>
      <c r="BD102" s="197">
        <f t="shared" si="25"/>
        <v>0</v>
      </c>
    </row>
    <row r="103" spans="1:56" s="197" customFormat="1" ht="14.65" hidden="1" customHeight="1" x14ac:dyDescent="0.25">
      <c r="A103" s="163" t="str">
        <f t="shared" si="26"/>
        <v/>
      </c>
      <c r="B103" s="12" t="str">
        <f>IF(LEN(C103)&gt;0,VLOOKUP($F$8,DATA!$A$4:$A$296,1,FALSE),"")</f>
        <v/>
      </c>
      <c r="C103" s="11"/>
      <c r="D103" s="207"/>
      <c r="E103" s="124"/>
      <c r="F103" s="135"/>
      <c r="G103" s="134"/>
      <c r="H103" s="125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61"/>
      <c r="AH103" s="261"/>
      <c r="AI103" s="261"/>
      <c r="AJ103" s="261"/>
      <c r="AK103" s="261"/>
      <c r="AL103" s="261"/>
      <c r="AM103" s="261"/>
      <c r="AN103" s="261" t="str">
        <f t="shared" si="17"/>
        <v/>
      </c>
      <c r="AO103" s="194"/>
      <c r="AP103" s="195"/>
      <c r="AQ103" s="196">
        <f t="shared" si="18"/>
        <v>0</v>
      </c>
      <c r="AR103" s="196">
        <f t="shared" si="19"/>
        <v>0</v>
      </c>
      <c r="AS103" s="196">
        <f t="shared" si="20"/>
        <v>0</v>
      </c>
      <c r="AT103" s="196">
        <f t="shared" si="21"/>
        <v>0</v>
      </c>
      <c r="AU103" s="196">
        <f t="shared" si="22"/>
        <v>0</v>
      </c>
      <c r="AV103" s="196">
        <f t="shared" si="23"/>
        <v>0</v>
      </c>
      <c r="AW103" s="196">
        <f t="shared" si="24"/>
        <v>0</v>
      </c>
      <c r="BC103" s="197">
        <f t="shared" si="12"/>
        <v>0</v>
      </c>
      <c r="BD103" s="197">
        <f t="shared" si="25"/>
        <v>0</v>
      </c>
    </row>
    <row r="104" spans="1:56" s="197" customFormat="1" ht="14.65" hidden="1" customHeight="1" x14ac:dyDescent="0.25">
      <c r="A104" s="163" t="str">
        <f t="shared" si="26"/>
        <v/>
      </c>
      <c r="B104" s="12" t="str">
        <f>IF(LEN(C104)&gt;0,VLOOKUP($F$8,DATA!$A$4:$A$296,1,FALSE),"")</f>
        <v/>
      </c>
      <c r="C104" s="11"/>
      <c r="D104" s="207"/>
      <c r="E104" s="124"/>
      <c r="F104" s="135"/>
      <c r="G104" s="134"/>
      <c r="H104" s="125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261"/>
      <c r="AN104" s="261" t="str">
        <f t="shared" si="17"/>
        <v/>
      </c>
      <c r="AO104" s="194"/>
      <c r="AP104" s="195"/>
      <c r="AQ104" s="196">
        <f t="shared" si="18"/>
        <v>0</v>
      </c>
      <c r="AR104" s="196">
        <f t="shared" si="19"/>
        <v>0</v>
      </c>
      <c r="AS104" s="196">
        <f t="shared" si="20"/>
        <v>0</v>
      </c>
      <c r="AT104" s="196">
        <f t="shared" si="21"/>
        <v>0</v>
      </c>
      <c r="AU104" s="196">
        <f t="shared" si="22"/>
        <v>0</v>
      </c>
      <c r="AV104" s="196">
        <f t="shared" si="23"/>
        <v>0</v>
      </c>
      <c r="AW104" s="196">
        <f t="shared" si="24"/>
        <v>0</v>
      </c>
      <c r="BC104" s="197">
        <f t="shared" si="12"/>
        <v>0</v>
      </c>
      <c r="BD104" s="197">
        <f t="shared" si="25"/>
        <v>0</v>
      </c>
    </row>
    <row r="105" spans="1:56" s="197" customFormat="1" ht="14.65" hidden="1" customHeight="1" x14ac:dyDescent="0.25">
      <c r="A105" s="163" t="str">
        <f t="shared" si="26"/>
        <v/>
      </c>
      <c r="B105" s="12" t="str">
        <f>IF(LEN(C105)&gt;0,VLOOKUP($F$8,DATA!$A$4:$A$296,1,FALSE),"")</f>
        <v/>
      </c>
      <c r="C105" s="11"/>
      <c r="D105" s="207"/>
      <c r="E105" s="124"/>
      <c r="F105" s="135"/>
      <c r="G105" s="134"/>
      <c r="H105" s="125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  <c r="AB105" s="261"/>
      <c r="AC105" s="261"/>
      <c r="AD105" s="261"/>
      <c r="AE105" s="261"/>
      <c r="AF105" s="261"/>
      <c r="AG105" s="261"/>
      <c r="AH105" s="261"/>
      <c r="AI105" s="261"/>
      <c r="AJ105" s="261"/>
      <c r="AK105" s="261"/>
      <c r="AL105" s="261"/>
      <c r="AM105" s="261"/>
      <c r="AN105" s="261" t="str">
        <f t="shared" si="17"/>
        <v/>
      </c>
      <c r="AO105" s="194"/>
      <c r="AP105" s="195"/>
      <c r="AQ105" s="196">
        <f t="shared" si="18"/>
        <v>0</v>
      </c>
      <c r="AR105" s="196">
        <f t="shared" si="19"/>
        <v>0</v>
      </c>
      <c r="AS105" s="196">
        <f t="shared" si="20"/>
        <v>0</v>
      </c>
      <c r="AT105" s="196">
        <f t="shared" si="21"/>
        <v>0</v>
      </c>
      <c r="AU105" s="196">
        <f t="shared" si="22"/>
        <v>0</v>
      </c>
      <c r="AV105" s="196">
        <f t="shared" si="23"/>
        <v>0</v>
      </c>
      <c r="AW105" s="196">
        <f t="shared" si="24"/>
        <v>0</v>
      </c>
      <c r="BC105" s="197">
        <f t="shared" si="12"/>
        <v>0</v>
      </c>
      <c r="BD105" s="197">
        <f t="shared" si="25"/>
        <v>0</v>
      </c>
    </row>
    <row r="106" spans="1:56" s="197" customFormat="1" ht="14.65" hidden="1" customHeight="1" x14ac:dyDescent="0.25">
      <c r="A106" s="163" t="str">
        <f t="shared" si="26"/>
        <v/>
      </c>
      <c r="B106" s="12" t="str">
        <f>IF(LEN(C106)&gt;0,VLOOKUP($F$8,DATA!$A$4:$A$296,1,FALSE),"")</f>
        <v/>
      </c>
      <c r="C106" s="11"/>
      <c r="D106" s="207"/>
      <c r="E106" s="124"/>
      <c r="F106" s="135"/>
      <c r="G106" s="134"/>
      <c r="H106" s="125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  <c r="AB106" s="261"/>
      <c r="AC106" s="261"/>
      <c r="AD106" s="261"/>
      <c r="AE106" s="261"/>
      <c r="AF106" s="261"/>
      <c r="AG106" s="261"/>
      <c r="AH106" s="261"/>
      <c r="AI106" s="261"/>
      <c r="AJ106" s="261"/>
      <c r="AK106" s="261"/>
      <c r="AL106" s="261"/>
      <c r="AM106" s="261"/>
      <c r="AN106" s="261" t="str">
        <f t="shared" si="17"/>
        <v/>
      </c>
      <c r="AO106" s="194"/>
      <c r="AP106" s="195"/>
      <c r="AQ106" s="196">
        <f t="shared" si="18"/>
        <v>0</v>
      </c>
      <c r="AR106" s="196">
        <f t="shared" si="19"/>
        <v>0</v>
      </c>
      <c r="AS106" s="196">
        <f t="shared" si="20"/>
        <v>0</v>
      </c>
      <c r="AT106" s="196">
        <f t="shared" si="21"/>
        <v>0</v>
      </c>
      <c r="AU106" s="196">
        <f t="shared" si="22"/>
        <v>0</v>
      </c>
      <c r="AV106" s="196">
        <f t="shared" si="23"/>
        <v>0</v>
      </c>
      <c r="AW106" s="196">
        <f t="shared" si="24"/>
        <v>0</v>
      </c>
      <c r="BC106" s="197">
        <f t="shared" si="12"/>
        <v>0</v>
      </c>
      <c r="BD106" s="197">
        <f t="shared" si="25"/>
        <v>0</v>
      </c>
    </row>
    <row r="107" spans="1:56" s="197" customFormat="1" ht="14.65" hidden="1" customHeight="1" x14ac:dyDescent="0.25">
      <c r="A107" s="163" t="str">
        <f t="shared" si="26"/>
        <v/>
      </c>
      <c r="B107" s="12" t="str">
        <f>IF(LEN(C107)&gt;0,VLOOKUP($F$8,DATA!$A$4:$A$296,1,FALSE),"")</f>
        <v/>
      </c>
      <c r="C107" s="11"/>
      <c r="D107" s="207"/>
      <c r="E107" s="124"/>
      <c r="F107" s="135"/>
      <c r="G107" s="134"/>
      <c r="H107" s="125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1"/>
      <c r="AM107" s="261"/>
      <c r="AN107" s="261" t="str">
        <f t="shared" si="17"/>
        <v/>
      </c>
      <c r="AO107" s="194"/>
      <c r="AP107" s="195"/>
      <c r="AQ107" s="196">
        <f t="shared" si="18"/>
        <v>0</v>
      </c>
      <c r="AR107" s="196">
        <f t="shared" si="19"/>
        <v>0</v>
      </c>
      <c r="AS107" s="196">
        <f t="shared" si="20"/>
        <v>0</v>
      </c>
      <c r="AT107" s="196">
        <f t="shared" si="21"/>
        <v>0</v>
      </c>
      <c r="AU107" s="196">
        <f t="shared" si="22"/>
        <v>0</v>
      </c>
      <c r="AV107" s="196">
        <f t="shared" si="23"/>
        <v>0</v>
      </c>
      <c r="AW107" s="196">
        <f t="shared" si="24"/>
        <v>0</v>
      </c>
      <c r="BC107" s="197">
        <f t="shared" si="12"/>
        <v>0</v>
      </c>
      <c r="BD107" s="197">
        <f t="shared" si="25"/>
        <v>0</v>
      </c>
    </row>
    <row r="108" spans="1:56" s="197" customFormat="1" ht="14.65" hidden="1" customHeight="1" x14ac:dyDescent="0.25">
      <c r="A108" s="163" t="str">
        <f t="shared" si="26"/>
        <v/>
      </c>
      <c r="B108" s="12" t="str">
        <f>IF(LEN(C108)&gt;0,VLOOKUP($F$8,DATA!$A$4:$A$296,1,FALSE),"")</f>
        <v/>
      </c>
      <c r="C108" s="11"/>
      <c r="D108" s="207"/>
      <c r="E108" s="124"/>
      <c r="F108" s="135"/>
      <c r="G108" s="134"/>
      <c r="H108" s="125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1"/>
      <c r="AB108" s="261"/>
      <c r="AC108" s="261"/>
      <c r="AD108" s="261"/>
      <c r="AE108" s="261"/>
      <c r="AF108" s="261"/>
      <c r="AG108" s="261"/>
      <c r="AH108" s="261"/>
      <c r="AI108" s="261"/>
      <c r="AJ108" s="261"/>
      <c r="AK108" s="261"/>
      <c r="AL108" s="261"/>
      <c r="AM108" s="261"/>
      <c r="AN108" s="261" t="str">
        <f t="shared" si="17"/>
        <v/>
      </c>
      <c r="AO108" s="194"/>
      <c r="AP108" s="195"/>
      <c r="AQ108" s="196">
        <f t="shared" si="18"/>
        <v>0</v>
      </c>
      <c r="AR108" s="196">
        <f t="shared" si="19"/>
        <v>0</v>
      </c>
      <c r="AS108" s="196">
        <f t="shared" si="20"/>
        <v>0</v>
      </c>
      <c r="AT108" s="196">
        <f t="shared" si="21"/>
        <v>0</v>
      </c>
      <c r="AU108" s="196">
        <f t="shared" si="22"/>
        <v>0</v>
      </c>
      <c r="AV108" s="196">
        <f t="shared" si="23"/>
        <v>0</v>
      </c>
      <c r="AW108" s="196">
        <f t="shared" si="24"/>
        <v>0</v>
      </c>
      <c r="BC108" s="197">
        <f t="shared" si="12"/>
        <v>0</v>
      </c>
      <c r="BD108" s="197">
        <f t="shared" si="25"/>
        <v>0</v>
      </c>
    </row>
    <row r="109" spans="1:56" s="197" customFormat="1" ht="14.65" hidden="1" customHeight="1" x14ac:dyDescent="0.25">
      <c r="A109" s="163" t="str">
        <f t="shared" si="26"/>
        <v/>
      </c>
      <c r="B109" s="12" t="str">
        <f>IF(LEN(C109)&gt;0,VLOOKUP($F$8,DATA!$A$4:$A$296,1,FALSE),"")</f>
        <v/>
      </c>
      <c r="C109" s="11"/>
      <c r="D109" s="207"/>
      <c r="E109" s="124"/>
      <c r="F109" s="135"/>
      <c r="G109" s="134"/>
      <c r="H109" s="125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261"/>
      <c r="AN109" s="261" t="str">
        <f t="shared" si="17"/>
        <v/>
      </c>
      <c r="AO109" s="194"/>
      <c r="AP109" s="195"/>
      <c r="AQ109" s="196">
        <f t="shared" si="18"/>
        <v>0</v>
      </c>
      <c r="AR109" s="196">
        <f t="shared" si="19"/>
        <v>0</v>
      </c>
      <c r="AS109" s="196">
        <f t="shared" si="20"/>
        <v>0</v>
      </c>
      <c r="AT109" s="196">
        <f t="shared" si="21"/>
        <v>0</v>
      </c>
      <c r="AU109" s="196">
        <f t="shared" si="22"/>
        <v>0</v>
      </c>
      <c r="AV109" s="196">
        <f t="shared" si="23"/>
        <v>0</v>
      </c>
      <c r="AW109" s="196">
        <f t="shared" si="24"/>
        <v>0</v>
      </c>
      <c r="BC109" s="197">
        <f t="shared" si="12"/>
        <v>0</v>
      </c>
      <c r="BD109" s="197">
        <f t="shared" si="25"/>
        <v>0</v>
      </c>
    </row>
    <row r="110" spans="1:56" s="197" customFormat="1" ht="14.65" hidden="1" customHeight="1" x14ac:dyDescent="0.25">
      <c r="A110" s="163" t="str">
        <f t="shared" si="26"/>
        <v/>
      </c>
      <c r="B110" s="12" t="str">
        <f>IF(LEN(C110)&gt;0,VLOOKUP($F$8,DATA!$A$4:$A$296,1,FALSE),"")</f>
        <v/>
      </c>
      <c r="C110" s="11"/>
      <c r="D110" s="207"/>
      <c r="E110" s="124"/>
      <c r="F110" s="135"/>
      <c r="G110" s="134"/>
      <c r="H110" s="125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 t="str">
        <f t="shared" si="17"/>
        <v/>
      </c>
      <c r="AO110" s="194"/>
      <c r="AP110" s="195"/>
      <c r="AQ110" s="196">
        <f t="shared" si="18"/>
        <v>0</v>
      </c>
      <c r="AR110" s="196">
        <f t="shared" si="19"/>
        <v>0</v>
      </c>
      <c r="AS110" s="196">
        <f t="shared" si="20"/>
        <v>0</v>
      </c>
      <c r="AT110" s="196">
        <f t="shared" si="21"/>
        <v>0</v>
      </c>
      <c r="AU110" s="196">
        <f t="shared" si="22"/>
        <v>0</v>
      </c>
      <c r="AV110" s="196">
        <f t="shared" si="23"/>
        <v>0</v>
      </c>
      <c r="AW110" s="196">
        <f t="shared" si="24"/>
        <v>0</v>
      </c>
      <c r="BC110" s="197">
        <f t="shared" si="12"/>
        <v>0</v>
      </c>
      <c r="BD110" s="197">
        <f t="shared" si="25"/>
        <v>0</v>
      </c>
    </row>
    <row r="111" spans="1:56" s="197" customFormat="1" ht="14.65" hidden="1" customHeight="1" x14ac:dyDescent="0.25">
      <c r="A111" s="163" t="str">
        <f t="shared" si="26"/>
        <v/>
      </c>
      <c r="B111" s="12" t="str">
        <f>IF(LEN(C111)&gt;0,VLOOKUP($F$8,DATA!$A$4:$A$296,1,FALSE),"")</f>
        <v/>
      </c>
      <c r="C111" s="11"/>
      <c r="D111" s="207"/>
      <c r="E111" s="124"/>
      <c r="F111" s="135"/>
      <c r="G111" s="134"/>
      <c r="H111" s="125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 t="str">
        <f t="shared" si="17"/>
        <v/>
      </c>
      <c r="AO111" s="194"/>
      <c r="AP111" s="195"/>
      <c r="AQ111" s="196">
        <f t="shared" si="18"/>
        <v>0</v>
      </c>
      <c r="AR111" s="196">
        <f t="shared" si="19"/>
        <v>0</v>
      </c>
      <c r="AS111" s="196">
        <f t="shared" si="20"/>
        <v>0</v>
      </c>
      <c r="AT111" s="196">
        <f t="shared" si="21"/>
        <v>0</v>
      </c>
      <c r="AU111" s="196">
        <f t="shared" si="22"/>
        <v>0</v>
      </c>
      <c r="AV111" s="196">
        <f t="shared" si="23"/>
        <v>0</v>
      </c>
      <c r="AW111" s="196">
        <f t="shared" si="24"/>
        <v>0</v>
      </c>
      <c r="BC111" s="197">
        <f t="shared" si="12"/>
        <v>0</v>
      </c>
      <c r="BD111" s="197">
        <f t="shared" si="25"/>
        <v>0</v>
      </c>
    </row>
    <row r="112" spans="1:56" s="197" customFormat="1" ht="14.65" hidden="1" customHeight="1" x14ac:dyDescent="0.25">
      <c r="A112" s="163" t="str">
        <f t="shared" si="26"/>
        <v/>
      </c>
      <c r="B112" s="12" t="str">
        <f>IF(LEN(C112)&gt;0,VLOOKUP($F$8,DATA!$A$4:$A$296,1,FALSE),"")</f>
        <v/>
      </c>
      <c r="C112" s="11"/>
      <c r="D112" s="207"/>
      <c r="E112" s="124"/>
      <c r="F112" s="135"/>
      <c r="G112" s="134"/>
      <c r="H112" s="125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 t="str">
        <f t="shared" si="17"/>
        <v/>
      </c>
      <c r="AO112" s="194"/>
      <c r="AP112" s="195"/>
      <c r="AQ112" s="196">
        <f t="shared" si="18"/>
        <v>0</v>
      </c>
      <c r="AR112" s="196">
        <f t="shared" si="19"/>
        <v>0</v>
      </c>
      <c r="AS112" s="196">
        <f t="shared" si="20"/>
        <v>0</v>
      </c>
      <c r="AT112" s="196">
        <f t="shared" si="21"/>
        <v>0</v>
      </c>
      <c r="AU112" s="196">
        <f t="shared" si="22"/>
        <v>0</v>
      </c>
      <c r="AV112" s="196">
        <f t="shared" si="23"/>
        <v>0</v>
      </c>
      <c r="AW112" s="196">
        <f t="shared" si="24"/>
        <v>0</v>
      </c>
      <c r="BC112" s="197">
        <f t="shared" si="12"/>
        <v>0</v>
      </c>
      <c r="BD112" s="197">
        <f t="shared" si="25"/>
        <v>0</v>
      </c>
    </row>
    <row r="113" spans="1:56" s="197" customFormat="1" ht="14.65" hidden="1" customHeight="1" x14ac:dyDescent="0.25">
      <c r="A113" s="163" t="str">
        <f t="shared" si="26"/>
        <v/>
      </c>
      <c r="B113" s="12" t="str">
        <f>IF(LEN(C113)&gt;0,VLOOKUP($F$8,DATA!$A$4:$A$296,1,FALSE),"")</f>
        <v/>
      </c>
      <c r="C113" s="11"/>
      <c r="D113" s="207"/>
      <c r="E113" s="124"/>
      <c r="F113" s="135"/>
      <c r="G113" s="134"/>
      <c r="H113" s="125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  <c r="AA113" s="261"/>
      <c r="AB113" s="261"/>
      <c r="AC113" s="261"/>
      <c r="AD113" s="261"/>
      <c r="AE113" s="261"/>
      <c r="AF113" s="261"/>
      <c r="AG113" s="261"/>
      <c r="AH113" s="261"/>
      <c r="AI113" s="261"/>
      <c r="AJ113" s="261"/>
      <c r="AK113" s="261"/>
      <c r="AL113" s="261"/>
      <c r="AM113" s="261"/>
      <c r="AN113" s="261" t="str">
        <f t="shared" si="17"/>
        <v/>
      </c>
      <c r="AO113" s="194"/>
      <c r="AP113" s="195"/>
      <c r="AQ113" s="196">
        <f t="shared" si="18"/>
        <v>0</v>
      </c>
      <c r="AR113" s="196">
        <f t="shared" si="19"/>
        <v>0</v>
      </c>
      <c r="AS113" s="196">
        <f t="shared" si="20"/>
        <v>0</v>
      </c>
      <c r="AT113" s="196">
        <f t="shared" si="21"/>
        <v>0</v>
      </c>
      <c r="AU113" s="196">
        <f t="shared" si="22"/>
        <v>0</v>
      </c>
      <c r="AV113" s="196">
        <f t="shared" si="23"/>
        <v>0</v>
      </c>
      <c r="AW113" s="196">
        <f t="shared" si="24"/>
        <v>0</v>
      </c>
      <c r="BC113" s="197">
        <f t="shared" si="12"/>
        <v>0</v>
      </c>
      <c r="BD113" s="197">
        <f t="shared" si="25"/>
        <v>0</v>
      </c>
    </row>
    <row r="114" spans="1:56" s="197" customFormat="1" ht="14.65" hidden="1" customHeight="1" x14ac:dyDescent="0.25">
      <c r="A114" s="163" t="str">
        <f t="shared" si="26"/>
        <v/>
      </c>
      <c r="B114" s="12" t="str">
        <f>IF(LEN(C114)&gt;0,VLOOKUP($F$8,DATA!$A$4:$A$296,1,FALSE),"")</f>
        <v/>
      </c>
      <c r="C114" s="11"/>
      <c r="D114" s="207"/>
      <c r="E114" s="124"/>
      <c r="F114" s="135"/>
      <c r="G114" s="134"/>
      <c r="H114" s="125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  <c r="AB114" s="261"/>
      <c r="AC114" s="261"/>
      <c r="AD114" s="261"/>
      <c r="AE114" s="261"/>
      <c r="AF114" s="261"/>
      <c r="AG114" s="261"/>
      <c r="AH114" s="261"/>
      <c r="AI114" s="261"/>
      <c r="AJ114" s="261"/>
      <c r="AK114" s="261"/>
      <c r="AL114" s="261"/>
      <c r="AM114" s="261"/>
      <c r="AN114" s="261" t="str">
        <f t="shared" si="17"/>
        <v/>
      </c>
      <c r="AO114" s="194"/>
      <c r="AP114" s="195"/>
      <c r="AQ114" s="196">
        <f t="shared" si="18"/>
        <v>0</v>
      </c>
      <c r="AR114" s="196">
        <f t="shared" si="19"/>
        <v>0</v>
      </c>
      <c r="AS114" s="196">
        <f t="shared" si="20"/>
        <v>0</v>
      </c>
      <c r="AT114" s="196">
        <f t="shared" si="21"/>
        <v>0</v>
      </c>
      <c r="AU114" s="196">
        <f t="shared" si="22"/>
        <v>0</v>
      </c>
      <c r="AV114" s="196">
        <f t="shared" si="23"/>
        <v>0</v>
      </c>
      <c r="AW114" s="196">
        <f t="shared" si="24"/>
        <v>0</v>
      </c>
      <c r="BC114" s="197">
        <f t="shared" si="12"/>
        <v>0</v>
      </c>
      <c r="BD114" s="197">
        <f t="shared" si="25"/>
        <v>0</v>
      </c>
    </row>
    <row r="115" spans="1:56" s="197" customFormat="1" ht="14.65" hidden="1" customHeight="1" x14ac:dyDescent="0.25">
      <c r="A115" s="163" t="str">
        <f t="shared" si="26"/>
        <v/>
      </c>
      <c r="B115" s="12" t="str">
        <f>IF(LEN(C115)&gt;0,VLOOKUP($F$8,DATA!$A$4:$A$296,1,FALSE),"")</f>
        <v/>
      </c>
      <c r="C115" s="11"/>
      <c r="D115" s="207"/>
      <c r="E115" s="124"/>
      <c r="F115" s="135"/>
      <c r="G115" s="134"/>
      <c r="H115" s="125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1"/>
      <c r="AE115" s="261"/>
      <c r="AF115" s="261"/>
      <c r="AG115" s="261"/>
      <c r="AH115" s="261"/>
      <c r="AI115" s="261"/>
      <c r="AJ115" s="261"/>
      <c r="AK115" s="261"/>
      <c r="AL115" s="261"/>
      <c r="AM115" s="261"/>
      <c r="AN115" s="261" t="str">
        <f t="shared" si="17"/>
        <v/>
      </c>
      <c r="AO115" s="194"/>
      <c r="AP115" s="195"/>
      <c r="AQ115" s="196">
        <f t="shared" si="18"/>
        <v>0</v>
      </c>
      <c r="AR115" s="196">
        <f t="shared" si="19"/>
        <v>0</v>
      </c>
      <c r="AS115" s="196">
        <f t="shared" si="20"/>
        <v>0</v>
      </c>
      <c r="AT115" s="196">
        <f t="shared" si="21"/>
        <v>0</v>
      </c>
      <c r="AU115" s="196">
        <f t="shared" si="22"/>
        <v>0</v>
      </c>
      <c r="AV115" s="196">
        <f t="shared" si="23"/>
        <v>0</v>
      </c>
      <c r="AW115" s="196">
        <f t="shared" si="24"/>
        <v>0</v>
      </c>
      <c r="BC115" s="197">
        <f t="shared" si="12"/>
        <v>0</v>
      </c>
      <c r="BD115" s="197">
        <f t="shared" si="25"/>
        <v>0</v>
      </c>
    </row>
    <row r="116" spans="1:56" s="197" customFormat="1" ht="14.65" hidden="1" customHeight="1" x14ac:dyDescent="0.25">
      <c r="A116" s="163" t="str">
        <f t="shared" si="26"/>
        <v/>
      </c>
      <c r="B116" s="12" t="str">
        <f>IF(LEN(C116)&gt;0,VLOOKUP($F$8,DATA!$A$4:$A$296,1,FALSE),"")</f>
        <v/>
      </c>
      <c r="C116" s="11"/>
      <c r="D116" s="207"/>
      <c r="E116" s="124"/>
      <c r="F116" s="135"/>
      <c r="G116" s="134"/>
      <c r="H116" s="125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 t="str">
        <f t="shared" si="17"/>
        <v/>
      </c>
      <c r="AO116" s="194"/>
      <c r="AP116" s="195"/>
      <c r="AQ116" s="196">
        <f t="shared" si="18"/>
        <v>0</v>
      </c>
      <c r="AR116" s="196">
        <f t="shared" si="19"/>
        <v>0</v>
      </c>
      <c r="AS116" s="196">
        <f t="shared" si="20"/>
        <v>0</v>
      </c>
      <c r="AT116" s="196">
        <f t="shared" si="21"/>
        <v>0</v>
      </c>
      <c r="AU116" s="196">
        <f t="shared" si="22"/>
        <v>0</v>
      </c>
      <c r="AV116" s="196">
        <f t="shared" si="23"/>
        <v>0</v>
      </c>
      <c r="AW116" s="196">
        <f t="shared" si="24"/>
        <v>0</v>
      </c>
      <c r="BC116" s="197">
        <f t="shared" si="12"/>
        <v>0</v>
      </c>
      <c r="BD116" s="197">
        <f t="shared" si="25"/>
        <v>0</v>
      </c>
    </row>
    <row r="117" spans="1:56" s="197" customFormat="1" ht="14.65" hidden="1" customHeight="1" x14ac:dyDescent="0.25">
      <c r="A117" s="163" t="str">
        <f t="shared" si="26"/>
        <v/>
      </c>
      <c r="B117" s="12" t="str">
        <f>IF(LEN(C117)&gt;0,VLOOKUP($F$8,DATA!$A$4:$A$296,1,FALSE),"")</f>
        <v/>
      </c>
      <c r="C117" s="11"/>
      <c r="D117" s="207"/>
      <c r="E117" s="124"/>
      <c r="F117" s="135"/>
      <c r="G117" s="134"/>
      <c r="H117" s="125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 t="str">
        <f t="shared" si="17"/>
        <v/>
      </c>
      <c r="AO117" s="194"/>
      <c r="AP117" s="195"/>
      <c r="AQ117" s="196">
        <f t="shared" si="18"/>
        <v>0</v>
      </c>
      <c r="AR117" s="196">
        <f t="shared" si="19"/>
        <v>0</v>
      </c>
      <c r="AS117" s="196">
        <f t="shared" si="20"/>
        <v>0</v>
      </c>
      <c r="AT117" s="196">
        <f t="shared" si="21"/>
        <v>0</v>
      </c>
      <c r="AU117" s="196">
        <f t="shared" si="22"/>
        <v>0</v>
      </c>
      <c r="AV117" s="196">
        <f t="shared" si="23"/>
        <v>0</v>
      </c>
      <c r="AW117" s="196">
        <f t="shared" si="24"/>
        <v>0</v>
      </c>
      <c r="BC117" s="197">
        <f t="shared" si="12"/>
        <v>0</v>
      </c>
      <c r="BD117" s="197">
        <f t="shared" si="25"/>
        <v>0</v>
      </c>
    </row>
    <row r="118" spans="1:56" s="197" customFormat="1" ht="14.65" hidden="1" customHeight="1" x14ac:dyDescent="0.25">
      <c r="A118" s="163" t="str">
        <f t="shared" si="26"/>
        <v/>
      </c>
      <c r="B118" s="12" t="str">
        <f>IF(LEN(C118)&gt;0,VLOOKUP($F$8,DATA!$A$4:$A$296,1,FALSE),"")</f>
        <v/>
      </c>
      <c r="C118" s="11"/>
      <c r="D118" s="207"/>
      <c r="E118" s="124"/>
      <c r="F118" s="135"/>
      <c r="G118" s="134"/>
      <c r="H118" s="125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  <c r="AA118" s="261"/>
      <c r="AB118" s="261"/>
      <c r="AC118" s="261"/>
      <c r="AD118" s="261"/>
      <c r="AE118" s="261"/>
      <c r="AF118" s="261"/>
      <c r="AG118" s="261"/>
      <c r="AH118" s="261"/>
      <c r="AI118" s="261"/>
      <c r="AJ118" s="261"/>
      <c r="AK118" s="261"/>
      <c r="AL118" s="261"/>
      <c r="AM118" s="261"/>
      <c r="AN118" s="261" t="str">
        <f t="shared" si="17"/>
        <v/>
      </c>
      <c r="AO118" s="194"/>
      <c r="AP118" s="195"/>
      <c r="AQ118" s="196">
        <f t="shared" si="18"/>
        <v>0</v>
      </c>
      <c r="AR118" s="196">
        <f t="shared" si="19"/>
        <v>0</v>
      </c>
      <c r="AS118" s="196">
        <f t="shared" si="20"/>
        <v>0</v>
      </c>
      <c r="AT118" s="196">
        <f t="shared" si="21"/>
        <v>0</v>
      </c>
      <c r="AU118" s="196">
        <f t="shared" si="22"/>
        <v>0</v>
      </c>
      <c r="AV118" s="196">
        <f t="shared" si="23"/>
        <v>0</v>
      </c>
      <c r="AW118" s="196">
        <f t="shared" si="24"/>
        <v>0</v>
      </c>
      <c r="BC118" s="197">
        <f t="shared" si="12"/>
        <v>0</v>
      </c>
      <c r="BD118" s="197">
        <f t="shared" si="25"/>
        <v>0</v>
      </c>
    </row>
    <row r="119" spans="1:56" s="197" customFormat="1" ht="14.65" hidden="1" customHeight="1" x14ac:dyDescent="0.25">
      <c r="A119" s="163" t="str">
        <f t="shared" si="26"/>
        <v/>
      </c>
      <c r="B119" s="12" t="str">
        <f>IF(LEN(C119)&gt;0,VLOOKUP($F$8,DATA!$A$4:$A$296,1,FALSE),"")</f>
        <v/>
      </c>
      <c r="C119" s="11"/>
      <c r="D119" s="207"/>
      <c r="E119" s="124"/>
      <c r="F119" s="135"/>
      <c r="G119" s="134"/>
      <c r="H119" s="125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  <c r="AA119" s="261"/>
      <c r="AB119" s="261"/>
      <c r="AC119" s="261"/>
      <c r="AD119" s="261"/>
      <c r="AE119" s="261"/>
      <c r="AF119" s="261"/>
      <c r="AG119" s="261"/>
      <c r="AH119" s="261"/>
      <c r="AI119" s="261"/>
      <c r="AJ119" s="261"/>
      <c r="AK119" s="261"/>
      <c r="AL119" s="261"/>
      <c r="AM119" s="261"/>
      <c r="AN119" s="261" t="str">
        <f t="shared" si="17"/>
        <v/>
      </c>
      <c r="AO119" s="194"/>
      <c r="AP119" s="195"/>
      <c r="AQ119" s="196">
        <f t="shared" si="18"/>
        <v>0</v>
      </c>
      <c r="AR119" s="196">
        <f t="shared" si="19"/>
        <v>0</v>
      </c>
      <c r="AS119" s="196">
        <f t="shared" si="20"/>
        <v>0</v>
      </c>
      <c r="AT119" s="196">
        <f t="shared" si="21"/>
        <v>0</v>
      </c>
      <c r="AU119" s="196">
        <f t="shared" si="22"/>
        <v>0</v>
      </c>
      <c r="AV119" s="196">
        <f t="shared" si="23"/>
        <v>0</v>
      </c>
      <c r="AW119" s="196">
        <f t="shared" si="24"/>
        <v>0</v>
      </c>
      <c r="BC119" s="197">
        <f t="shared" si="12"/>
        <v>0</v>
      </c>
      <c r="BD119" s="197">
        <f t="shared" si="25"/>
        <v>0</v>
      </c>
    </row>
    <row r="120" spans="1:56" s="197" customFormat="1" ht="14.65" hidden="1" customHeight="1" x14ac:dyDescent="0.25">
      <c r="A120" s="163" t="str">
        <f t="shared" si="26"/>
        <v/>
      </c>
      <c r="B120" s="12" t="str">
        <f>IF(LEN(C120)&gt;0,VLOOKUP($F$8,DATA!$A$4:$A$296,1,FALSE),"")</f>
        <v/>
      </c>
      <c r="C120" s="11"/>
      <c r="D120" s="207"/>
      <c r="E120" s="124"/>
      <c r="F120" s="135"/>
      <c r="G120" s="134"/>
      <c r="H120" s="125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  <c r="AA120" s="261"/>
      <c r="AB120" s="261"/>
      <c r="AC120" s="261"/>
      <c r="AD120" s="261"/>
      <c r="AE120" s="261"/>
      <c r="AF120" s="261"/>
      <c r="AG120" s="261"/>
      <c r="AH120" s="261"/>
      <c r="AI120" s="261"/>
      <c r="AJ120" s="261"/>
      <c r="AK120" s="261"/>
      <c r="AL120" s="261"/>
      <c r="AM120" s="261"/>
      <c r="AN120" s="261" t="str">
        <f t="shared" si="17"/>
        <v/>
      </c>
      <c r="AO120" s="194"/>
      <c r="AP120" s="195"/>
      <c r="AQ120" s="196">
        <f t="shared" si="18"/>
        <v>0</v>
      </c>
      <c r="AR120" s="196">
        <f t="shared" si="19"/>
        <v>0</v>
      </c>
      <c r="AS120" s="196">
        <f t="shared" si="20"/>
        <v>0</v>
      </c>
      <c r="AT120" s="196">
        <f t="shared" si="21"/>
        <v>0</v>
      </c>
      <c r="AU120" s="196">
        <f t="shared" si="22"/>
        <v>0</v>
      </c>
      <c r="AV120" s="196">
        <f t="shared" si="23"/>
        <v>0</v>
      </c>
      <c r="AW120" s="196">
        <f t="shared" si="24"/>
        <v>0</v>
      </c>
      <c r="BC120" s="197">
        <f t="shared" si="12"/>
        <v>0</v>
      </c>
      <c r="BD120" s="197">
        <f t="shared" si="25"/>
        <v>0</v>
      </c>
    </row>
    <row r="121" spans="1:56" s="197" customFormat="1" ht="14.65" hidden="1" customHeight="1" x14ac:dyDescent="0.25">
      <c r="A121" s="163" t="str">
        <f t="shared" si="26"/>
        <v/>
      </c>
      <c r="B121" s="12" t="str">
        <f>IF(LEN(C121)&gt;0,VLOOKUP($F$8,DATA!$A$4:$A$296,1,FALSE),"")</f>
        <v/>
      </c>
      <c r="C121" s="11"/>
      <c r="D121" s="207"/>
      <c r="E121" s="124"/>
      <c r="F121" s="135"/>
      <c r="G121" s="134"/>
      <c r="H121" s="125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261" t="str">
        <f t="shared" si="17"/>
        <v/>
      </c>
      <c r="AO121" s="194"/>
      <c r="AP121" s="195"/>
      <c r="AQ121" s="196">
        <f t="shared" si="18"/>
        <v>0</v>
      </c>
      <c r="AR121" s="196">
        <f t="shared" si="19"/>
        <v>0</v>
      </c>
      <c r="AS121" s="196">
        <f t="shared" si="20"/>
        <v>0</v>
      </c>
      <c r="AT121" s="196">
        <f t="shared" si="21"/>
        <v>0</v>
      </c>
      <c r="AU121" s="196">
        <f t="shared" si="22"/>
        <v>0</v>
      </c>
      <c r="AV121" s="196">
        <f t="shared" si="23"/>
        <v>0</v>
      </c>
      <c r="AW121" s="196">
        <f t="shared" si="24"/>
        <v>0</v>
      </c>
      <c r="BC121" s="197">
        <f t="shared" si="12"/>
        <v>0</v>
      </c>
      <c r="BD121" s="197">
        <f t="shared" si="25"/>
        <v>0</v>
      </c>
    </row>
    <row r="122" spans="1:56" s="197" customFormat="1" ht="14.65" hidden="1" customHeight="1" x14ac:dyDescent="0.25">
      <c r="A122" s="163" t="str">
        <f t="shared" si="26"/>
        <v/>
      </c>
      <c r="B122" s="12" t="str">
        <f>IF(LEN(C122)&gt;0,VLOOKUP($F$8,DATA!$A$4:$A$296,1,FALSE),"")</f>
        <v/>
      </c>
      <c r="C122" s="11"/>
      <c r="D122" s="207"/>
      <c r="E122" s="124"/>
      <c r="F122" s="135"/>
      <c r="G122" s="134"/>
      <c r="H122" s="125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1"/>
      <c r="AD122" s="261"/>
      <c r="AE122" s="261"/>
      <c r="AF122" s="261"/>
      <c r="AG122" s="261"/>
      <c r="AH122" s="261"/>
      <c r="AI122" s="261"/>
      <c r="AJ122" s="261"/>
      <c r="AK122" s="261"/>
      <c r="AL122" s="261"/>
      <c r="AM122" s="261"/>
      <c r="AN122" s="261" t="str">
        <f t="shared" si="17"/>
        <v/>
      </c>
      <c r="AO122" s="194"/>
      <c r="AP122" s="195"/>
      <c r="AQ122" s="196">
        <f t="shared" si="18"/>
        <v>0</v>
      </c>
      <c r="AR122" s="196">
        <f t="shared" si="19"/>
        <v>0</v>
      </c>
      <c r="AS122" s="196">
        <f t="shared" si="20"/>
        <v>0</v>
      </c>
      <c r="AT122" s="196">
        <f t="shared" si="21"/>
        <v>0</v>
      </c>
      <c r="AU122" s="196">
        <f t="shared" si="22"/>
        <v>0</v>
      </c>
      <c r="AV122" s="196">
        <f t="shared" si="23"/>
        <v>0</v>
      </c>
      <c r="AW122" s="196">
        <f t="shared" si="24"/>
        <v>0</v>
      </c>
      <c r="BC122" s="197">
        <f t="shared" si="12"/>
        <v>0</v>
      </c>
      <c r="BD122" s="197">
        <f t="shared" si="25"/>
        <v>0</v>
      </c>
    </row>
    <row r="123" spans="1:56" s="197" customFormat="1" ht="14.65" hidden="1" customHeight="1" x14ac:dyDescent="0.25">
      <c r="A123" s="163" t="str">
        <f t="shared" si="26"/>
        <v/>
      </c>
      <c r="B123" s="12" t="str">
        <f>IF(LEN(C123)&gt;0,VLOOKUP($F$8,DATA!$A$4:$A$296,1,FALSE),"")</f>
        <v/>
      </c>
      <c r="C123" s="11"/>
      <c r="D123" s="207"/>
      <c r="E123" s="124"/>
      <c r="F123" s="135"/>
      <c r="G123" s="134"/>
      <c r="H123" s="125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  <c r="AB123" s="261"/>
      <c r="AC123" s="261"/>
      <c r="AD123" s="261"/>
      <c r="AE123" s="261"/>
      <c r="AF123" s="261"/>
      <c r="AG123" s="261"/>
      <c r="AH123" s="261"/>
      <c r="AI123" s="261"/>
      <c r="AJ123" s="261"/>
      <c r="AK123" s="261"/>
      <c r="AL123" s="261"/>
      <c r="AM123" s="261"/>
      <c r="AN123" s="261" t="str">
        <f t="shared" si="17"/>
        <v/>
      </c>
      <c r="AO123" s="194"/>
      <c r="AP123" s="195"/>
      <c r="AQ123" s="196">
        <f t="shared" si="18"/>
        <v>0</v>
      </c>
      <c r="AR123" s="196">
        <f t="shared" si="19"/>
        <v>0</v>
      </c>
      <c r="AS123" s="196">
        <f t="shared" si="20"/>
        <v>0</v>
      </c>
      <c r="AT123" s="196">
        <f t="shared" si="21"/>
        <v>0</v>
      </c>
      <c r="AU123" s="196">
        <f t="shared" si="22"/>
        <v>0</v>
      </c>
      <c r="AV123" s="196">
        <f t="shared" si="23"/>
        <v>0</v>
      </c>
      <c r="AW123" s="196">
        <f t="shared" si="24"/>
        <v>0</v>
      </c>
      <c r="BC123" s="197">
        <f t="shared" si="12"/>
        <v>0</v>
      </c>
      <c r="BD123" s="197">
        <f t="shared" si="25"/>
        <v>0</v>
      </c>
    </row>
    <row r="124" spans="1:56" s="197" customFormat="1" ht="14.65" hidden="1" customHeight="1" x14ac:dyDescent="0.25">
      <c r="A124" s="163" t="str">
        <f t="shared" si="26"/>
        <v/>
      </c>
      <c r="B124" s="12" t="str">
        <f>IF(LEN(C124)&gt;0,VLOOKUP($F$8,DATA!$A$4:$A$296,1,FALSE),"")</f>
        <v/>
      </c>
      <c r="C124" s="11"/>
      <c r="D124" s="207"/>
      <c r="E124" s="124"/>
      <c r="F124" s="135"/>
      <c r="G124" s="134"/>
      <c r="H124" s="125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1"/>
      <c r="AE124" s="261"/>
      <c r="AF124" s="261"/>
      <c r="AG124" s="261"/>
      <c r="AH124" s="261"/>
      <c r="AI124" s="261"/>
      <c r="AJ124" s="261"/>
      <c r="AK124" s="261"/>
      <c r="AL124" s="261"/>
      <c r="AM124" s="261"/>
      <c r="AN124" s="261" t="str">
        <f t="shared" si="17"/>
        <v/>
      </c>
      <c r="AO124" s="194"/>
      <c r="AP124" s="195"/>
      <c r="AQ124" s="196">
        <f t="shared" si="18"/>
        <v>0</v>
      </c>
      <c r="AR124" s="196">
        <f t="shared" si="19"/>
        <v>0</v>
      </c>
      <c r="AS124" s="196">
        <f t="shared" si="20"/>
        <v>0</v>
      </c>
      <c r="AT124" s="196">
        <f t="shared" si="21"/>
        <v>0</v>
      </c>
      <c r="AU124" s="196">
        <f t="shared" si="22"/>
        <v>0</v>
      </c>
      <c r="AV124" s="196">
        <f t="shared" si="23"/>
        <v>0</v>
      </c>
      <c r="AW124" s="196">
        <f t="shared" si="24"/>
        <v>0</v>
      </c>
      <c r="BC124" s="197">
        <f t="shared" si="12"/>
        <v>0</v>
      </c>
      <c r="BD124" s="197">
        <f t="shared" si="25"/>
        <v>0</v>
      </c>
    </row>
    <row r="125" spans="1:56" s="197" customFormat="1" ht="14.65" hidden="1" customHeight="1" x14ac:dyDescent="0.25">
      <c r="A125" s="163" t="str">
        <f t="shared" si="26"/>
        <v/>
      </c>
      <c r="B125" s="12" t="str">
        <f>IF(LEN(C125)&gt;0,VLOOKUP($F$8,DATA!$A$4:$A$296,1,FALSE),"")</f>
        <v/>
      </c>
      <c r="C125" s="11"/>
      <c r="D125" s="207"/>
      <c r="E125" s="124"/>
      <c r="F125" s="135"/>
      <c r="G125" s="134"/>
      <c r="H125" s="125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1"/>
      <c r="AD125" s="261"/>
      <c r="AE125" s="261"/>
      <c r="AF125" s="261"/>
      <c r="AG125" s="261"/>
      <c r="AH125" s="261"/>
      <c r="AI125" s="261"/>
      <c r="AJ125" s="261"/>
      <c r="AK125" s="261"/>
      <c r="AL125" s="261"/>
      <c r="AM125" s="261"/>
      <c r="AN125" s="261" t="str">
        <f t="shared" si="17"/>
        <v/>
      </c>
      <c r="AO125" s="194"/>
      <c r="AP125" s="195"/>
      <c r="AQ125" s="196">
        <f t="shared" si="18"/>
        <v>0</v>
      </c>
      <c r="AR125" s="196">
        <f t="shared" si="19"/>
        <v>0</v>
      </c>
      <c r="AS125" s="196">
        <f t="shared" si="20"/>
        <v>0</v>
      </c>
      <c r="AT125" s="196">
        <f t="shared" si="21"/>
        <v>0</v>
      </c>
      <c r="AU125" s="196">
        <f t="shared" si="22"/>
        <v>0</v>
      </c>
      <c r="AV125" s="196">
        <f t="shared" si="23"/>
        <v>0</v>
      </c>
      <c r="AW125" s="196">
        <f t="shared" si="24"/>
        <v>0</v>
      </c>
      <c r="BC125" s="197">
        <f t="shared" si="12"/>
        <v>0</v>
      </c>
      <c r="BD125" s="197">
        <f t="shared" si="25"/>
        <v>0</v>
      </c>
    </row>
    <row r="126" spans="1:56" s="197" customFormat="1" ht="14.65" hidden="1" customHeight="1" x14ac:dyDescent="0.25">
      <c r="A126" s="163" t="str">
        <f t="shared" si="26"/>
        <v/>
      </c>
      <c r="B126" s="12" t="str">
        <f>IF(LEN(C126)&gt;0,VLOOKUP($F$8,DATA!$A$4:$A$296,1,FALSE),"")</f>
        <v/>
      </c>
      <c r="C126" s="11"/>
      <c r="D126" s="207"/>
      <c r="E126" s="124"/>
      <c r="F126" s="135"/>
      <c r="G126" s="134"/>
      <c r="H126" s="125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1"/>
      <c r="AN126" s="261" t="str">
        <f t="shared" si="17"/>
        <v/>
      </c>
      <c r="AO126" s="194"/>
      <c r="AP126" s="195"/>
      <c r="AQ126" s="196">
        <f t="shared" si="18"/>
        <v>0</v>
      </c>
      <c r="AR126" s="196">
        <f t="shared" si="19"/>
        <v>0</v>
      </c>
      <c r="AS126" s="196">
        <f t="shared" si="20"/>
        <v>0</v>
      </c>
      <c r="AT126" s="196">
        <f t="shared" si="21"/>
        <v>0</v>
      </c>
      <c r="AU126" s="196">
        <f t="shared" si="22"/>
        <v>0</v>
      </c>
      <c r="AV126" s="196">
        <f t="shared" si="23"/>
        <v>0</v>
      </c>
      <c r="AW126" s="196">
        <f t="shared" si="24"/>
        <v>0</v>
      </c>
      <c r="BC126" s="197">
        <f t="shared" si="12"/>
        <v>0</v>
      </c>
      <c r="BD126" s="197">
        <f t="shared" si="25"/>
        <v>0</v>
      </c>
    </row>
    <row r="127" spans="1:56" s="197" customFormat="1" ht="14.65" hidden="1" customHeight="1" x14ac:dyDescent="0.25">
      <c r="A127" s="163" t="str">
        <f t="shared" si="26"/>
        <v/>
      </c>
      <c r="B127" s="12" t="str">
        <f>IF(LEN(C127)&gt;0,VLOOKUP($F$8,DATA!$A$4:$A$296,1,FALSE),"")</f>
        <v/>
      </c>
      <c r="C127" s="11"/>
      <c r="D127" s="207"/>
      <c r="E127" s="124"/>
      <c r="F127" s="135"/>
      <c r="G127" s="134"/>
      <c r="H127" s="125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  <c r="AD127" s="261"/>
      <c r="AE127" s="261"/>
      <c r="AF127" s="261"/>
      <c r="AG127" s="261"/>
      <c r="AH127" s="261"/>
      <c r="AI127" s="261"/>
      <c r="AJ127" s="261"/>
      <c r="AK127" s="261"/>
      <c r="AL127" s="261"/>
      <c r="AM127" s="261"/>
      <c r="AN127" s="261" t="str">
        <f t="shared" si="17"/>
        <v/>
      </c>
      <c r="AO127" s="194"/>
      <c r="AP127" s="195"/>
      <c r="AQ127" s="196">
        <f t="shared" si="18"/>
        <v>0</v>
      </c>
      <c r="AR127" s="196">
        <f t="shared" si="19"/>
        <v>0</v>
      </c>
      <c r="AS127" s="196">
        <f t="shared" si="20"/>
        <v>0</v>
      </c>
      <c r="AT127" s="196">
        <f t="shared" si="21"/>
        <v>0</v>
      </c>
      <c r="AU127" s="196">
        <f t="shared" si="22"/>
        <v>0</v>
      </c>
      <c r="AV127" s="196">
        <f t="shared" si="23"/>
        <v>0</v>
      </c>
      <c r="AW127" s="196">
        <f t="shared" si="24"/>
        <v>0</v>
      </c>
      <c r="BC127" s="197">
        <f t="shared" si="12"/>
        <v>0</v>
      </c>
      <c r="BD127" s="197">
        <f t="shared" si="25"/>
        <v>0</v>
      </c>
    </row>
    <row r="128" spans="1:56" s="197" customFormat="1" ht="14.65" hidden="1" customHeight="1" x14ac:dyDescent="0.25">
      <c r="A128" s="163" t="str">
        <f t="shared" si="26"/>
        <v/>
      </c>
      <c r="B128" s="12" t="str">
        <f>IF(LEN(C128)&gt;0,VLOOKUP($F$8,DATA!$A$4:$A$296,1,FALSE),"")</f>
        <v/>
      </c>
      <c r="C128" s="11"/>
      <c r="D128" s="207"/>
      <c r="E128" s="124"/>
      <c r="F128" s="135"/>
      <c r="G128" s="134"/>
      <c r="H128" s="125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  <c r="AM128" s="261"/>
      <c r="AN128" s="261" t="str">
        <f t="shared" si="17"/>
        <v/>
      </c>
      <c r="AO128" s="194"/>
      <c r="AP128" s="195"/>
      <c r="AQ128" s="196">
        <f t="shared" si="18"/>
        <v>0</v>
      </c>
      <c r="AR128" s="196">
        <f t="shared" si="19"/>
        <v>0</v>
      </c>
      <c r="AS128" s="196">
        <f t="shared" si="20"/>
        <v>0</v>
      </c>
      <c r="AT128" s="196">
        <f t="shared" si="21"/>
        <v>0</v>
      </c>
      <c r="AU128" s="196">
        <f t="shared" si="22"/>
        <v>0</v>
      </c>
      <c r="AV128" s="196">
        <f t="shared" si="23"/>
        <v>0</v>
      </c>
      <c r="AW128" s="196">
        <f t="shared" si="24"/>
        <v>0</v>
      </c>
      <c r="BC128" s="197">
        <f t="shared" si="12"/>
        <v>0</v>
      </c>
      <c r="BD128" s="197">
        <f t="shared" si="25"/>
        <v>0</v>
      </c>
    </row>
    <row r="129" spans="1:56" s="197" customFormat="1" ht="14.65" hidden="1" customHeight="1" x14ac:dyDescent="0.25">
      <c r="A129" s="163" t="str">
        <f t="shared" si="26"/>
        <v/>
      </c>
      <c r="B129" s="12" t="str">
        <f>IF(LEN(C129)&gt;0,VLOOKUP($F$8,DATA!$A$4:$A$296,1,FALSE),"")</f>
        <v/>
      </c>
      <c r="C129" s="11"/>
      <c r="D129" s="207"/>
      <c r="E129" s="124"/>
      <c r="F129" s="135"/>
      <c r="G129" s="134"/>
      <c r="H129" s="125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1"/>
      <c r="AD129" s="261"/>
      <c r="AE129" s="261"/>
      <c r="AF129" s="261"/>
      <c r="AG129" s="261"/>
      <c r="AH129" s="261"/>
      <c r="AI129" s="261"/>
      <c r="AJ129" s="261"/>
      <c r="AK129" s="261"/>
      <c r="AL129" s="261"/>
      <c r="AM129" s="261"/>
      <c r="AN129" s="261" t="str">
        <f t="shared" si="17"/>
        <v/>
      </c>
      <c r="AO129" s="194"/>
      <c r="AP129" s="195"/>
      <c r="AQ129" s="196">
        <f t="shared" si="18"/>
        <v>0</v>
      </c>
      <c r="AR129" s="196">
        <f t="shared" si="19"/>
        <v>0</v>
      </c>
      <c r="AS129" s="196">
        <f t="shared" si="20"/>
        <v>0</v>
      </c>
      <c r="AT129" s="196">
        <f t="shared" si="21"/>
        <v>0</v>
      </c>
      <c r="AU129" s="196">
        <f t="shared" si="22"/>
        <v>0</v>
      </c>
      <c r="AV129" s="196">
        <f t="shared" si="23"/>
        <v>0</v>
      </c>
      <c r="AW129" s="196">
        <f t="shared" si="24"/>
        <v>0</v>
      </c>
      <c r="BC129" s="197">
        <f t="shared" si="12"/>
        <v>0</v>
      </c>
      <c r="BD129" s="197">
        <f t="shared" si="25"/>
        <v>0</v>
      </c>
    </row>
    <row r="130" spans="1:56" s="197" customFormat="1" ht="14.65" hidden="1" customHeight="1" x14ac:dyDescent="0.25">
      <c r="A130" s="163" t="str">
        <f t="shared" si="26"/>
        <v/>
      </c>
      <c r="B130" s="12" t="str">
        <f>IF(LEN(C130)&gt;0,VLOOKUP($F$8,DATA!$A$4:$A$296,1,FALSE),"")</f>
        <v/>
      </c>
      <c r="C130" s="11"/>
      <c r="D130" s="207"/>
      <c r="E130" s="124"/>
      <c r="F130" s="135"/>
      <c r="G130" s="134"/>
      <c r="H130" s="125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261"/>
      <c r="AF130" s="261"/>
      <c r="AG130" s="261"/>
      <c r="AH130" s="261"/>
      <c r="AI130" s="261"/>
      <c r="AJ130" s="261"/>
      <c r="AK130" s="261"/>
      <c r="AL130" s="261"/>
      <c r="AM130" s="261"/>
      <c r="AN130" s="261" t="str">
        <f t="shared" si="17"/>
        <v/>
      </c>
      <c r="AO130" s="194"/>
      <c r="AP130" s="195"/>
      <c r="AQ130" s="196">
        <f t="shared" si="18"/>
        <v>0</v>
      </c>
      <c r="AR130" s="196">
        <f t="shared" si="19"/>
        <v>0</v>
      </c>
      <c r="AS130" s="196">
        <f t="shared" si="20"/>
        <v>0</v>
      </c>
      <c r="AT130" s="196">
        <f t="shared" si="21"/>
        <v>0</v>
      </c>
      <c r="AU130" s="196">
        <f t="shared" si="22"/>
        <v>0</v>
      </c>
      <c r="AV130" s="196">
        <f t="shared" si="23"/>
        <v>0</v>
      </c>
      <c r="AW130" s="196">
        <f t="shared" si="24"/>
        <v>0</v>
      </c>
      <c r="BC130" s="197">
        <f t="shared" si="12"/>
        <v>0</v>
      </c>
      <c r="BD130" s="197">
        <f t="shared" si="25"/>
        <v>0</v>
      </c>
    </row>
    <row r="131" spans="1:56" s="197" customFormat="1" ht="14.65" hidden="1" customHeight="1" x14ac:dyDescent="0.25">
      <c r="A131" s="163" t="str">
        <f t="shared" si="26"/>
        <v/>
      </c>
      <c r="B131" s="12" t="str">
        <f>IF(LEN(C131)&gt;0,VLOOKUP($F$8,DATA!$A$4:$A$296,1,FALSE),"")</f>
        <v/>
      </c>
      <c r="C131" s="11"/>
      <c r="D131" s="207"/>
      <c r="E131" s="124"/>
      <c r="F131" s="135"/>
      <c r="G131" s="134"/>
      <c r="H131" s="125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1"/>
      <c r="AD131" s="261"/>
      <c r="AE131" s="261"/>
      <c r="AF131" s="261"/>
      <c r="AG131" s="261"/>
      <c r="AH131" s="261"/>
      <c r="AI131" s="261"/>
      <c r="AJ131" s="261"/>
      <c r="AK131" s="261"/>
      <c r="AL131" s="261"/>
      <c r="AM131" s="261"/>
      <c r="AN131" s="261" t="str">
        <f t="shared" si="17"/>
        <v/>
      </c>
      <c r="AO131" s="194"/>
      <c r="AP131" s="195"/>
      <c r="AQ131" s="196">
        <f t="shared" si="18"/>
        <v>0</v>
      </c>
      <c r="AR131" s="196">
        <f t="shared" si="19"/>
        <v>0</v>
      </c>
      <c r="AS131" s="196">
        <f t="shared" si="20"/>
        <v>0</v>
      </c>
      <c r="AT131" s="196">
        <f t="shared" si="21"/>
        <v>0</v>
      </c>
      <c r="AU131" s="196">
        <f t="shared" si="22"/>
        <v>0</v>
      </c>
      <c r="AV131" s="196">
        <f t="shared" si="23"/>
        <v>0</v>
      </c>
      <c r="AW131" s="196">
        <f t="shared" si="24"/>
        <v>0</v>
      </c>
      <c r="BC131" s="197">
        <f t="shared" si="12"/>
        <v>0</v>
      </c>
      <c r="BD131" s="197">
        <f t="shared" si="25"/>
        <v>0</v>
      </c>
    </row>
    <row r="132" spans="1:56" s="197" customFormat="1" ht="14.65" hidden="1" customHeight="1" x14ac:dyDescent="0.25">
      <c r="A132" s="163" t="str">
        <f t="shared" si="26"/>
        <v/>
      </c>
      <c r="B132" s="12" t="str">
        <f>IF(LEN(C132)&gt;0,VLOOKUP($F$8,DATA!$A$4:$A$296,1,FALSE),"")</f>
        <v/>
      </c>
      <c r="C132" s="11"/>
      <c r="D132" s="207"/>
      <c r="E132" s="124"/>
      <c r="F132" s="135"/>
      <c r="G132" s="134"/>
      <c r="H132" s="125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 t="str">
        <f t="shared" si="17"/>
        <v/>
      </c>
      <c r="AO132" s="194"/>
      <c r="AP132" s="195"/>
      <c r="AQ132" s="196">
        <f t="shared" si="18"/>
        <v>0</v>
      </c>
      <c r="AR132" s="196">
        <f t="shared" si="19"/>
        <v>0</v>
      </c>
      <c r="AS132" s="196">
        <f t="shared" si="20"/>
        <v>0</v>
      </c>
      <c r="AT132" s="196">
        <f t="shared" si="21"/>
        <v>0</v>
      </c>
      <c r="AU132" s="196">
        <f t="shared" si="22"/>
        <v>0</v>
      </c>
      <c r="AV132" s="196">
        <f t="shared" si="23"/>
        <v>0</v>
      </c>
      <c r="AW132" s="196">
        <f t="shared" si="24"/>
        <v>0</v>
      </c>
      <c r="BC132" s="197">
        <f t="shared" si="12"/>
        <v>0</v>
      </c>
      <c r="BD132" s="197">
        <f t="shared" si="25"/>
        <v>0</v>
      </c>
    </row>
    <row r="133" spans="1:56" s="197" customFormat="1" ht="14.65" hidden="1" customHeight="1" x14ac:dyDescent="0.25">
      <c r="A133" s="163" t="str">
        <f t="shared" si="26"/>
        <v/>
      </c>
      <c r="B133" s="12" t="str">
        <f>IF(LEN(C133)&gt;0,VLOOKUP($F$8,DATA!$A$4:$A$296,1,FALSE),"")</f>
        <v/>
      </c>
      <c r="C133" s="11"/>
      <c r="D133" s="207"/>
      <c r="E133" s="124"/>
      <c r="F133" s="135"/>
      <c r="G133" s="134"/>
      <c r="H133" s="125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1" t="str">
        <f t="shared" si="17"/>
        <v/>
      </c>
      <c r="AO133" s="194"/>
      <c r="AP133" s="195"/>
      <c r="AQ133" s="196">
        <f t="shared" si="18"/>
        <v>0</v>
      </c>
      <c r="AR133" s="196">
        <f t="shared" si="19"/>
        <v>0</v>
      </c>
      <c r="AS133" s="196">
        <f t="shared" si="20"/>
        <v>0</v>
      </c>
      <c r="AT133" s="196">
        <f t="shared" si="21"/>
        <v>0</v>
      </c>
      <c r="AU133" s="196">
        <f t="shared" si="22"/>
        <v>0</v>
      </c>
      <c r="AV133" s="196">
        <f t="shared" si="23"/>
        <v>0</v>
      </c>
      <c r="AW133" s="196">
        <f t="shared" si="24"/>
        <v>0</v>
      </c>
      <c r="BC133" s="197">
        <f t="shared" si="12"/>
        <v>0</v>
      </c>
      <c r="BD133" s="197">
        <f t="shared" si="25"/>
        <v>0</v>
      </c>
    </row>
    <row r="134" spans="1:56" s="197" customFormat="1" ht="14.65" hidden="1" customHeight="1" x14ac:dyDescent="0.25">
      <c r="A134" s="163" t="str">
        <f t="shared" si="26"/>
        <v/>
      </c>
      <c r="B134" s="12" t="str">
        <f>IF(LEN(C134)&gt;0,VLOOKUP($F$8,DATA!$A$4:$A$296,1,FALSE),"")</f>
        <v/>
      </c>
      <c r="C134" s="11"/>
      <c r="D134" s="207"/>
      <c r="E134" s="124"/>
      <c r="F134" s="135"/>
      <c r="G134" s="134"/>
      <c r="H134" s="125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 t="str">
        <f t="shared" si="17"/>
        <v/>
      </c>
      <c r="AO134" s="194"/>
      <c r="AP134" s="195"/>
      <c r="AQ134" s="196">
        <f t="shared" si="18"/>
        <v>0</v>
      </c>
      <c r="AR134" s="196">
        <f t="shared" si="19"/>
        <v>0</v>
      </c>
      <c r="AS134" s="196">
        <f t="shared" si="20"/>
        <v>0</v>
      </c>
      <c r="AT134" s="196">
        <f t="shared" si="21"/>
        <v>0</v>
      </c>
      <c r="AU134" s="196">
        <f t="shared" si="22"/>
        <v>0</v>
      </c>
      <c r="AV134" s="196">
        <f t="shared" si="23"/>
        <v>0</v>
      </c>
      <c r="AW134" s="196">
        <f t="shared" si="24"/>
        <v>0</v>
      </c>
      <c r="BC134" s="197">
        <f t="shared" si="12"/>
        <v>0</v>
      </c>
      <c r="BD134" s="197">
        <f t="shared" si="25"/>
        <v>0</v>
      </c>
    </row>
    <row r="135" spans="1:56" s="197" customFormat="1" ht="14.65" hidden="1" customHeight="1" x14ac:dyDescent="0.25">
      <c r="A135" s="163" t="str">
        <f t="shared" si="26"/>
        <v/>
      </c>
      <c r="B135" s="12" t="str">
        <f>IF(LEN(C135)&gt;0,VLOOKUP($F$8,DATA!$A$4:$A$296,1,FALSE),"")</f>
        <v/>
      </c>
      <c r="C135" s="11"/>
      <c r="D135" s="207"/>
      <c r="E135" s="124"/>
      <c r="F135" s="135"/>
      <c r="G135" s="134"/>
      <c r="H135" s="125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261"/>
      <c r="AI135" s="261"/>
      <c r="AJ135" s="261"/>
      <c r="AK135" s="261"/>
      <c r="AL135" s="261"/>
      <c r="AM135" s="261"/>
      <c r="AN135" s="261" t="str">
        <f t="shared" si="17"/>
        <v/>
      </c>
      <c r="AO135" s="194"/>
      <c r="AP135" s="195"/>
      <c r="AQ135" s="196">
        <f t="shared" si="18"/>
        <v>0</v>
      </c>
      <c r="AR135" s="196">
        <f t="shared" si="19"/>
        <v>0</v>
      </c>
      <c r="AS135" s="196">
        <f t="shared" si="20"/>
        <v>0</v>
      </c>
      <c r="AT135" s="196">
        <f t="shared" si="21"/>
        <v>0</v>
      </c>
      <c r="AU135" s="196">
        <f t="shared" si="22"/>
        <v>0</v>
      </c>
      <c r="AV135" s="196">
        <f t="shared" si="23"/>
        <v>0</v>
      </c>
      <c r="AW135" s="196">
        <f t="shared" si="24"/>
        <v>0</v>
      </c>
      <c r="BC135" s="197">
        <f t="shared" si="12"/>
        <v>0</v>
      </c>
      <c r="BD135" s="197">
        <f t="shared" si="25"/>
        <v>0</v>
      </c>
    </row>
    <row r="136" spans="1:56" s="197" customFormat="1" ht="14.65" hidden="1" customHeight="1" x14ac:dyDescent="0.25">
      <c r="A136" s="163" t="str">
        <f t="shared" si="26"/>
        <v/>
      </c>
      <c r="B136" s="12" t="str">
        <f>IF(LEN(C136)&gt;0,VLOOKUP($F$8,DATA!$A$4:$A$296,1,FALSE),"")</f>
        <v/>
      </c>
      <c r="C136" s="11"/>
      <c r="D136" s="207"/>
      <c r="E136" s="124"/>
      <c r="F136" s="135"/>
      <c r="G136" s="134"/>
      <c r="H136" s="125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 t="str">
        <f t="shared" si="17"/>
        <v/>
      </c>
      <c r="AO136" s="194"/>
      <c r="AP136" s="195"/>
      <c r="AQ136" s="196">
        <f t="shared" si="18"/>
        <v>0</v>
      </c>
      <c r="AR136" s="196">
        <f t="shared" si="19"/>
        <v>0</v>
      </c>
      <c r="AS136" s="196">
        <f t="shared" si="20"/>
        <v>0</v>
      </c>
      <c r="AT136" s="196">
        <f t="shared" si="21"/>
        <v>0</v>
      </c>
      <c r="AU136" s="196">
        <f t="shared" si="22"/>
        <v>0</v>
      </c>
      <c r="AV136" s="196">
        <f t="shared" si="23"/>
        <v>0</v>
      </c>
      <c r="AW136" s="196">
        <f t="shared" si="24"/>
        <v>0</v>
      </c>
      <c r="BC136" s="197">
        <f t="shared" si="12"/>
        <v>0</v>
      </c>
      <c r="BD136" s="197">
        <f t="shared" si="25"/>
        <v>0</v>
      </c>
    </row>
    <row r="137" spans="1:56" s="197" customFormat="1" ht="14.65" hidden="1" customHeight="1" x14ac:dyDescent="0.25">
      <c r="A137" s="163" t="str">
        <f t="shared" si="26"/>
        <v/>
      </c>
      <c r="B137" s="12" t="str">
        <f>IF(LEN(C137)&gt;0,VLOOKUP($F$8,DATA!$A$4:$A$296,1,FALSE),"")</f>
        <v/>
      </c>
      <c r="C137" s="11"/>
      <c r="D137" s="207"/>
      <c r="E137" s="124"/>
      <c r="F137" s="135"/>
      <c r="G137" s="134"/>
      <c r="H137" s="125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 t="str">
        <f t="shared" si="17"/>
        <v/>
      </c>
      <c r="AO137" s="194"/>
      <c r="AP137" s="195"/>
      <c r="AQ137" s="196">
        <f t="shared" si="18"/>
        <v>0</v>
      </c>
      <c r="AR137" s="196">
        <f t="shared" si="19"/>
        <v>0</v>
      </c>
      <c r="AS137" s="196">
        <f t="shared" si="20"/>
        <v>0</v>
      </c>
      <c r="AT137" s="196">
        <f t="shared" si="21"/>
        <v>0</v>
      </c>
      <c r="AU137" s="196">
        <f t="shared" si="22"/>
        <v>0</v>
      </c>
      <c r="AV137" s="196">
        <f t="shared" si="23"/>
        <v>0</v>
      </c>
      <c r="AW137" s="196">
        <f t="shared" si="24"/>
        <v>0</v>
      </c>
      <c r="BC137" s="197">
        <f t="shared" si="12"/>
        <v>0</v>
      </c>
      <c r="BD137" s="197">
        <f t="shared" si="25"/>
        <v>0</v>
      </c>
    </row>
    <row r="138" spans="1:56" s="197" customFormat="1" ht="14.65" hidden="1" customHeight="1" x14ac:dyDescent="0.25">
      <c r="A138" s="163" t="str">
        <f t="shared" si="26"/>
        <v/>
      </c>
      <c r="B138" s="12" t="str">
        <f>IF(LEN(C138)&gt;0,VLOOKUP($F$8,DATA!$A$4:$A$296,1,FALSE),"")</f>
        <v/>
      </c>
      <c r="C138" s="11"/>
      <c r="D138" s="207"/>
      <c r="E138" s="124"/>
      <c r="F138" s="135"/>
      <c r="G138" s="134"/>
      <c r="H138" s="125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 t="str">
        <f t="shared" si="17"/>
        <v/>
      </c>
      <c r="AO138" s="194"/>
      <c r="AP138" s="195"/>
      <c r="AQ138" s="196">
        <f t="shared" si="18"/>
        <v>0</v>
      </c>
      <c r="AR138" s="196">
        <f t="shared" si="19"/>
        <v>0</v>
      </c>
      <c r="AS138" s="196">
        <f t="shared" si="20"/>
        <v>0</v>
      </c>
      <c r="AT138" s="196">
        <f t="shared" si="21"/>
        <v>0</v>
      </c>
      <c r="AU138" s="196">
        <f t="shared" si="22"/>
        <v>0</v>
      </c>
      <c r="AV138" s="196">
        <f t="shared" si="23"/>
        <v>0</v>
      </c>
      <c r="AW138" s="196">
        <f t="shared" si="24"/>
        <v>0</v>
      </c>
      <c r="BC138" s="197">
        <f t="shared" si="12"/>
        <v>0</v>
      </c>
      <c r="BD138" s="197">
        <f t="shared" si="25"/>
        <v>0</v>
      </c>
    </row>
    <row r="139" spans="1:56" s="197" customFormat="1" ht="14.65" hidden="1" customHeight="1" x14ac:dyDescent="0.25">
      <c r="A139" s="163" t="str">
        <f t="shared" si="26"/>
        <v/>
      </c>
      <c r="B139" s="12" t="str">
        <f>IF(LEN(C139)&gt;0,VLOOKUP($F$8,DATA!$A$4:$A$296,1,FALSE),"")</f>
        <v/>
      </c>
      <c r="C139" s="11"/>
      <c r="D139" s="207"/>
      <c r="E139" s="124"/>
      <c r="F139" s="135"/>
      <c r="G139" s="134"/>
      <c r="H139" s="125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K139" s="261"/>
      <c r="AL139" s="261"/>
      <c r="AM139" s="261"/>
      <c r="AN139" s="261" t="str">
        <f t="shared" ref="AN139:AN159" si="27">IF(AND(LEN($E139)&gt;0,AN$12&lt;&gt;"sá.",AN$12&lt;&gt;"do.",AN$12&lt;&gt;""),"TR","")</f>
        <v/>
      </c>
      <c r="AO139" s="194"/>
      <c r="AP139" s="195"/>
      <c r="AQ139" s="196">
        <f t="shared" ref="AQ139:AQ159" si="28">COUNTIF(I139:AM139,$AQ$12)</f>
        <v>0</v>
      </c>
      <c r="AR139" s="196">
        <f t="shared" ref="AR139:AR159" si="29">COUNTIF(I139:AM139,$AR$12)</f>
        <v>0</v>
      </c>
      <c r="AS139" s="196">
        <f t="shared" ref="AS139:AS159" si="30">COUNTIF(I139:AM139,$AS$12)</f>
        <v>0</v>
      </c>
      <c r="AT139" s="196">
        <f t="shared" ref="AT139:AT159" si="31">COUNTIF(I139:AM139,$AT$12)</f>
        <v>0</v>
      </c>
      <c r="AU139" s="196">
        <f t="shared" ref="AU139:AU159" si="32">COUNTIF(I139:AM139,$AU$12)</f>
        <v>0</v>
      </c>
      <c r="AV139" s="196">
        <f t="shared" ref="AV139:AV159" si="33">COUNTIF(I139:AM139,$AV$12)</f>
        <v>0</v>
      </c>
      <c r="AW139" s="196">
        <f t="shared" ref="AW139:AW159" si="34">COUNTIF(I139:AM139,$AW$12)</f>
        <v>0</v>
      </c>
      <c r="BC139" s="197">
        <f t="shared" si="12"/>
        <v>0</v>
      </c>
      <c r="BD139" s="197">
        <f t="shared" ref="BD139:BD159" si="35">INT(BC139/3)</f>
        <v>0</v>
      </c>
    </row>
    <row r="140" spans="1:56" s="197" customFormat="1" ht="14.65" hidden="1" customHeight="1" x14ac:dyDescent="0.25">
      <c r="A140" s="163" t="str">
        <f t="shared" si="26"/>
        <v/>
      </c>
      <c r="B140" s="12" t="str">
        <f>IF(LEN(C140)&gt;0,VLOOKUP($F$8,DATA!$A$4:$A$296,1,FALSE),"")</f>
        <v/>
      </c>
      <c r="C140" s="11"/>
      <c r="D140" s="207"/>
      <c r="E140" s="124"/>
      <c r="F140" s="135"/>
      <c r="G140" s="134"/>
      <c r="H140" s="125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 t="str">
        <f t="shared" si="27"/>
        <v/>
      </c>
      <c r="AO140" s="194"/>
      <c r="AP140" s="195"/>
      <c r="AQ140" s="196">
        <f t="shared" si="28"/>
        <v>0</v>
      </c>
      <c r="AR140" s="196">
        <f t="shared" si="29"/>
        <v>0</v>
      </c>
      <c r="AS140" s="196">
        <f t="shared" si="30"/>
        <v>0</v>
      </c>
      <c r="AT140" s="196">
        <f t="shared" si="31"/>
        <v>0</v>
      </c>
      <c r="AU140" s="196">
        <f t="shared" si="32"/>
        <v>0</v>
      </c>
      <c r="AV140" s="196">
        <f t="shared" si="33"/>
        <v>0</v>
      </c>
      <c r="AW140" s="196">
        <f t="shared" si="34"/>
        <v>0</v>
      </c>
      <c r="BC140" s="197">
        <f t="shared" si="12"/>
        <v>0</v>
      </c>
      <c r="BD140" s="197">
        <f t="shared" si="35"/>
        <v>0</v>
      </c>
    </row>
    <row r="141" spans="1:56" s="197" customFormat="1" ht="14.65" hidden="1" customHeight="1" x14ac:dyDescent="0.25">
      <c r="A141" s="163" t="str">
        <f t="shared" si="26"/>
        <v/>
      </c>
      <c r="B141" s="12" t="str">
        <f>IF(LEN(C141)&gt;0,VLOOKUP($F$8,DATA!$A$4:$A$296,1,FALSE),"")</f>
        <v/>
      </c>
      <c r="C141" s="11"/>
      <c r="D141" s="207"/>
      <c r="E141" s="124"/>
      <c r="F141" s="135"/>
      <c r="G141" s="134"/>
      <c r="H141" s="125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 t="str">
        <f t="shared" si="27"/>
        <v/>
      </c>
      <c r="AO141" s="194"/>
      <c r="AP141" s="195"/>
      <c r="AQ141" s="196">
        <f t="shared" si="28"/>
        <v>0</v>
      </c>
      <c r="AR141" s="196">
        <f t="shared" si="29"/>
        <v>0</v>
      </c>
      <c r="AS141" s="196">
        <f t="shared" si="30"/>
        <v>0</v>
      </c>
      <c r="AT141" s="196">
        <f t="shared" si="31"/>
        <v>0</v>
      </c>
      <c r="AU141" s="196">
        <f t="shared" si="32"/>
        <v>0</v>
      </c>
      <c r="AV141" s="196">
        <f t="shared" si="33"/>
        <v>0</v>
      </c>
      <c r="AW141" s="196">
        <f t="shared" si="34"/>
        <v>0</v>
      </c>
      <c r="BC141" s="197">
        <f t="shared" si="12"/>
        <v>0</v>
      </c>
      <c r="BD141" s="197">
        <f t="shared" si="35"/>
        <v>0</v>
      </c>
    </row>
    <row r="142" spans="1:56" s="197" customFormat="1" ht="14.65" hidden="1" customHeight="1" x14ac:dyDescent="0.25">
      <c r="A142" s="163" t="str">
        <f t="shared" si="26"/>
        <v/>
      </c>
      <c r="B142" s="12" t="str">
        <f>IF(LEN(C142)&gt;0,VLOOKUP($F$8,DATA!$A$4:$A$296,1,FALSE),"")</f>
        <v/>
      </c>
      <c r="C142" s="11"/>
      <c r="D142" s="207"/>
      <c r="E142" s="124"/>
      <c r="F142" s="135"/>
      <c r="G142" s="134"/>
      <c r="H142" s="125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 t="str">
        <f t="shared" si="27"/>
        <v/>
      </c>
      <c r="AO142" s="194"/>
      <c r="AP142" s="195"/>
      <c r="AQ142" s="196">
        <f t="shared" si="28"/>
        <v>0</v>
      </c>
      <c r="AR142" s="196">
        <f t="shared" si="29"/>
        <v>0</v>
      </c>
      <c r="AS142" s="196">
        <f t="shared" si="30"/>
        <v>0</v>
      </c>
      <c r="AT142" s="196">
        <f t="shared" si="31"/>
        <v>0</v>
      </c>
      <c r="AU142" s="196">
        <f t="shared" si="32"/>
        <v>0</v>
      </c>
      <c r="AV142" s="196">
        <f t="shared" si="33"/>
        <v>0</v>
      </c>
      <c r="AW142" s="196">
        <f t="shared" si="34"/>
        <v>0</v>
      </c>
      <c r="BC142" s="197">
        <f t="shared" si="12"/>
        <v>0</v>
      </c>
      <c r="BD142" s="197">
        <f t="shared" si="35"/>
        <v>0</v>
      </c>
    </row>
    <row r="143" spans="1:56" s="197" customFormat="1" ht="14.65" hidden="1" customHeight="1" x14ac:dyDescent="0.25">
      <c r="A143" s="163" t="str">
        <f t="shared" si="26"/>
        <v/>
      </c>
      <c r="B143" s="12" t="str">
        <f>IF(LEN(C143)&gt;0,VLOOKUP($F$8,DATA!$A$4:$A$296,1,FALSE),"")</f>
        <v/>
      </c>
      <c r="C143" s="11"/>
      <c r="D143" s="207"/>
      <c r="E143" s="124"/>
      <c r="F143" s="135"/>
      <c r="G143" s="134"/>
      <c r="H143" s="125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 t="str">
        <f t="shared" si="27"/>
        <v/>
      </c>
      <c r="AO143" s="194"/>
      <c r="AP143" s="195"/>
      <c r="AQ143" s="196">
        <f t="shared" si="28"/>
        <v>0</v>
      </c>
      <c r="AR143" s="196">
        <f t="shared" si="29"/>
        <v>0</v>
      </c>
      <c r="AS143" s="196">
        <f t="shared" si="30"/>
        <v>0</v>
      </c>
      <c r="AT143" s="196">
        <f t="shared" si="31"/>
        <v>0</v>
      </c>
      <c r="AU143" s="196">
        <f t="shared" si="32"/>
        <v>0</v>
      </c>
      <c r="AV143" s="196">
        <f t="shared" si="33"/>
        <v>0</v>
      </c>
      <c r="AW143" s="196">
        <f t="shared" si="34"/>
        <v>0</v>
      </c>
      <c r="BC143" s="197">
        <f t="shared" si="12"/>
        <v>0</v>
      </c>
      <c r="BD143" s="197">
        <f t="shared" si="35"/>
        <v>0</v>
      </c>
    </row>
    <row r="144" spans="1:56" s="197" customFormat="1" ht="14.65" hidden="1" customHeight="1" x14ac:dyDescent="0.25">
      <c r="A144" s="163" t="str">
        <f t="shared" si="26"/>
        <v/>
      </c>
      <c r="B144" s="12" t="str">
        <f>IF(LEN(C144)&gt;0,VLOOKUP($F$8,DATA!$A$4:$A$296,1,FALSE),"")</f>
        <v/>
      </c>
      <c r="C144" s="11"/>
      <c r="D144" s="207"/>
      <c r="E144" s="124"/>
      <c r="F144" s="135"/>
      <c r="G144" s="134"/>
      <c r="H144" s="125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61"/>
      <c r="AK144" s="261"/>
      <c r="AL144" s="261"/>
      <c r="AM144" s="261"/>
      <c r="AN144" s="261" t="str">
        <f t="shared" si="27"/>
        <v/>
      </c>
      <c r="AO144" s="194"/>
      <c r="AP144" s="195"/>
      <c r="AQ144" s="196">
        <f t="shared" si="28"/>
        <v>0</v>
      </c>
      <c r="AR144" s="196">
        <f t="shared" si="29"/>
        <v>0</v>
      </c>
      <c r="AS144" s="196">
        <f t="shared" si="30"/>
        <v>0</v>
      </c>
      <c r="AT144" s="196">
        <f t="shared" si="31"/>
        <v>0</v>
      </c>
      <c r="AU144" s="196">
        <f t="shared" si="32"/>
        <v>0</v>
      </c>
      <c r="AV144" s="196">
        <f t="shared" si="33"/>
        <v>0</v>
      </c>
      <c r="AW144" s="196">
        <f t="shared" si="34"/>
        <v>0</v>
      </c>
      <c r="BC144" s="197">
        <f t="shared" si="12"/>
        <v>0</v>
      </c>
      <c r="BD144" s="197">
        <f t="shared" si="35"/>
        <v>0</v>
      </c>
    </row>
    <row r="145" spans="1:56" s="197" customFormat="1" ht="14.65" hidden="1" customHeight="1" x14ac:dyDescent="0.25">
      <c r="A145" s="163" t="str">
        <f t="shared" si="26"/>
        <v/>
      </c>
      <c r="B145" s="12" t="str">
        <f>IF(LEN(C145)&gt;0,VLOOKUP($F$8,DATA!$A$4:$A$296,1,FALSE),"")</f>
        <v/>
      </c>
      <c r="C145" s="11"/>
      <c r="D145" s="207"/>
      <c r="E145" s="124"/>
      <c r="F145" s="135"/>
      <c r="G145" s="134"/>
      <c r="H145" s="125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61"/>
      <c r="AK145" s="261"/>
      <c r="AL145" s="261"/>
      <c r="AM145" s="261"/>
      <c r="AN145" s="261" t="str">
        <f t="shared" si="27"/>
        <v/>
      </c>
      <c r="AO145" s="194"/>
      <c r="AP145" s="195"/>
      <c r="AQ145" s="196">
        <f t="shared" si="28"/>
        <v>0</v>
      </c>
      <c r="AR145" s="196">
        <f t="shared" si="29"/>
        <v>0</v>
      </c>
      <c r="AS145" s="196">
        <f t="shared" si="30"/>
        <v>0</v>
      </c>
      <c r="AT145" s="196">
        <f t="shared" si="31"/>
        <v>0</v>
      </c>
      <c r="AU145" s="196">
        <f t="shared" si="32"/>
        <v>0</v>
      </c>
      <c r="AV145" s="196">
        <f t="shared" si="33"/>
        <v>0</v>
      </c>
      <c r="AW145" s="196">
        <f t="shared" si="34"/>
        <v>0</v>
      </c>
      <c r="BC145" s="197">
        <f t="shared" si="12"/>
        <v>0</v>
      </c>
      <c r="BD145" s="197">
        <f t="shared" si="35"/>
        <v>0</v>
      </c>
    </row>
    <row r="146" spans="1:56" s="197" customFormat="1" ht="14.65" hidden="1" customHeight="1" x14ac:dyDescent="0.25">
      <c r="A146" s="163" t="str">
        <f t="shared" si="26"/>
        <v/>
      </c>
      <c r="B146" s="12" t="str">
        <f>IF(LEN(C146)&gt;0,VLOOKUP($F$8,DATA!$A$4:$A$296,1,FALSE),"")</f>
        <v/>
      </c>
      <c r="C146" s="11"/>
      <c r="D146" s="207"/>
      <c r="E146" s="124"/>
      <c r="F146" s="135"/>
      <c r="G146" s="134"/>
      <c r="H146" s="125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 t="str">
        <f t="shared" si="27"/>
        <v/>
      </c>
      <c r="AO146" s="194"/>
      <c r="AP146" s="195"/>
      <c r="AQ146" s="196">
        <f t="shared" si="28"/>
        <v>0</v>
      </c>
      <c r="AR146" s="196">
        <f t="shared" si="29"/>
        <v>0</v>
      </c>
      <c r="AS146" s="196">
        <f t="shared" si="30"/>
        <v>0</v>
      </c>
      <c r="AT146" s="196">
        <f t="shared" si="31"/>
        <v>0</v>
      </c>
      <c r="AU146" s="196">
        <f t="shared" si="32"/>
        <v>0</v>
      </c>
      <c r="AV146" s="196">
        <f t="shared" si="33"/>
        <v>0</v>
      </c>
      <c r="AW146" s="196">
        <f t="shared" si="34"/>
        <v>0</v>
      </c>
      <c r="BC146" s="197">
        <f t="shared" si="12"/>
        <v>0</v>
      </c>
      <c r="BD146" s="197">
        <f t="shared" si="35"/>
        <v>0</v>
      </c>
    </row>
    <row r="147" spans="1:56" s="197" customFormat="1" ht="14.65" hidden="1" customHeight="1" x14ac:dyDescent="0.25">
      <c r="A147" s="163" t="str">
        <f t="shared" si="26"/>
        <v/>
      </c>
      <c r="B147" s="12" t="str">
        <f>IF(LEN(C147)&gt;0,VLOOKUP($F$8,DATA!$A$4:$A$296,1,FALSE),"")</f>
        <v/>
      </c>
      <c r="C147" s="11"/>
      <c r="D147" s="207"/>
      <c r="E147" s="124"/>
      <c r="F147" s="135"/>
      <c r="G147" s="134"/>
      <c r="H147" s="125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 t="str">
        <f t="shared" si="27"/>
        <v/>
      </c>
      <c r="AO147" s="194"/>
      <c r="AP147" s="195"/>
      <c r="AQ147" s="196">
        <f t="shared" si="28"/>
        <v>0</v>
      </c>
      <c r="AR147" s="196">
        <f t="shared" si="29"/>
        <v>0</v>
      </c>
      <c r="AS147" s="196">
        <f t="shared" si="30"/>
        <v>0</v>
      </c>
      <c r="AT147" s="196">
        <f t="shared" si="31"/>
        <v>0</v>
      </c>
      <c r="AU147" s="196">
        <f t="shared" si="32"/>
        <v>0</v>
      </c>
      <c r="AV147" s="196">
        <f t="shared" si="33"/>
        <v>0</v>
      </c>
      <c r="AW147" s="196">
        <f t="shared" si="34"/>
        <v>0</v>
      </c>
      <c r="BC147" s="197">
        <f t="shared" si="12"/>
        <v>0</v>
      </c>
      <c r="BD147" s="197">
        <f t="shared" si="35"/>
        <v>0</v>
      </c>
    </row>
    <row r="148" spans="1:56" s="197" customFormat="1" ht="14.65" hidden="1" customHeight="1" x14ac:dyDescent="0.25">
      <c r="A148" s="163" t="str">
        <f t="shared" si="26"/>
        <v/>
      </c>
      <c r="B148" s="12" t="str">
        <f>IF(LEN(C148)&gt;0,VLOOKUP($F$8,DATA!$A$4:$A$296,1,FALSE),"")</f>
        <v/>
      </c>
      <c r="C148" s="11"/>
      <c r="D148" s="207"/>
      <c r="E148" s="124"/>
      <c r="F148" s="135"/>
      <c r="G148" s="134"/>
      <c r="H148" s="125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 t="str">
        <f t="shared" si="27"/>
        <v/>
      </c>
      <c r="AO148" s="194"/>
      <c r="AP148" s="195"/>
      <c r="AQ148" s="196">
        <f t="shared" si="28"/>
        <v>0</v>
      </c>
      <c r="AR148" s="196">
        <f t="shared" si="29"/>
        <v>0</v>
      </c>
      <c r="AS148" s="196">
        <f t="shared" si="30"/>
        <v>0</v>
      </c>
      <c r="AT148" s="196">
        <f t="shared" si="31"/>
        <v>0</v>
      </c>
      <c r="AU148" s="196">
        <f t="shared" si="32"/>
        <v>0</v>
      </c>
      <c r="AV148" s="196">
        <f t="shared" si="33"/>
        <v>0</v>
      </c>
      <c r="AW148" s="196">
        <f t="shared" si="34"/>
        <v>0</v>
      </c>
      <c r="BC148" s="197">
        <f t="shared" si="12"/>
        <v>0</v>
      </c>
      <c r="BD148" s="197">
        <f t="shared" si="35"/>
        <v>0</v>
      </c>
    </row>
    <row r="149" spans="1:56" s="197" customFormat="1" ht="14.65" hidden="1" customHeight="1" x14ac:dyDescent="0.25">
      <c r="A149" s="163" t="str">
        <f t="shared" si="26"/>
        <v/>
      </c>
      <c r="B149" s="12" t="str">
        <f>IF(LEN(C149)&gt;0,VLOOKUP($F$8,DATA!$A$4:$A$296,1,FALSE),"")</f>
        <v/>
      </c>
      <c r="C149" s="11"/>
      <c r="D149" s="207"/>
      <c r="E149" s="124"/>
      <c r="F149" s="135"/>
      <c r="G149" s="134"/>
      <c r="H149" s="125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61"/>
      <c r="AD149" s="261"/>
      <c r="AE149" s="261"/>
      <c r="AF149" s="261"/>
      <c r="AG149" s="261"/>
      <c r="AH149" s="261"/>
      <c r="AI149" s="261"/>
      <c r="AJ149" s="261"/>
      <c r="AK149" s="261"/>
      <c r="AL149" s="261"/>
      <c r="AM149" s="261"/>
      <c r="AN149" s="261" t="str">
        <f t="shared" si="27"/>
        <v/>
      </c>
      <c r="AO149" s="194"/>
      <c r="AP149" s="195"/>
      <c r="AQ149" s="196">
        <f t="shared" si="28"/>
        <v>0</v>
      </c>
      <c r="AR149" s="196">
        <f t="shared" si="29"/>
        <v>0</v>
      </c>
      <c r="AS149" s="196">
        <f t="shared" si="30"/>
        <v>0</v>
      </c>
      <c r="AT149" s="196">
        <f t="shared" si="31"/>
        <v>0</v>
      </c>
      <c r="AU149" s="196">
        <f t="shared" si="32"/>
        <v>0</v>
      </c>
      <c r="AV149" s="196">
        <f t="shared" si="33"/>
        <v>0</v>
      </c>
      <c r="AW149" s="196">
        <f t="shared" si="34"/>
        <v>0</v>
      </c>
      <c r="BC149" s="197">
        <f t="shared" si="12"/>
        <v>0</v>
      </c>
      <c r="BD149" s="197">
        <f t="shared" si="35"/>
        <v>0</v>
      </c>
    </row>
    <row r="150" spans="1:56" s="197" customFormat="1" ht="14.65" hidden="1" customHeight="1" x14ac:dyDescent="0.25">
      <c r="A150" s="163" t="str">
        <f t="shared" si="26"/>
        <v/>
      </c>
      <c r="B150" s="12" t="str">
        <f>IF(LEN(C150)&gt;0,VLOOKUP($F$8,DATA!$A$4:$A$296,1,FALSE),"")</f>
        <v/>
      </c>
      <c r="C150" s="11"/>
      <c r="D150" s="207"/>
      <c r="E150" s="124"/>
      <c r="F150" s="135"/>
      <c r="G150" s="134"/>
      <c r="H150" s="125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1"/>
      <c r="AD150" s="261"/>
      <c r="AE150" s="261"/>
      <c r="AF150" s="261"/>
      <c r="AG150" s="261"/>
      <c r="AH150" s="261"/>
      <c r="AI150" s="261"/>
      <c r="AJ150" s="261"/>
      <c r="AK150" s="261"/>
      <c r="AL150" s="261"/>
      <c r="AM150" s="261"/>
      <c r="AN150" s="261" t="str">
        <f t="shared" si="27"/>
        <v/>
      </c>
      <c r="AO150" s="194"/>
      <c r="AP150" s="195"/>
      <c r="AQ150" s="196">
        <f t="shared" si="28"/>
        <v>0</v>
      </c>
      <c r="AR150" s="196">
        <f t="shared" si="29"/>
        <v>0</v>
      </c>
      <c r="AS150" s="196">
        <f t="shared" si="30"/>
        <v>0</v>
      </c>
      <c r="AT150" s="196">
        <f t="shared" si="31"/>
        <v>0</v>
      </c>
      <c r="AU150" s="196">
        <f t="shared" si="32"/>
        <v>0</v>
      </c>
      <c r="AV150" s="196">
        <f t="shared" si="33"/>
        <v>0</v>
      </c>
      <c r="AW150" s="196">
        <f t="shared" si="34"/>
        <v>0</v>
      </c>
      <c r="BC150" s="197">
        <f t="shared" si="12"/>
        <v>0</v>
      </c>
      <c r="BD150" s="197">
        <f t="shared" si="35"/>
        <v>0</v>
      </c>
    </row>
    <row r="151" spans="1:56" s="197" customFormat="1" ht="14.65" hidden="1" customHeight="1" x14ac:dyDescent="0.25">
      <c r="A151" s="163" t="str">
        <f t="shared" si="26"/>
        <v/>
      </c>
      <c r="B151" s="12" t="str">
        <f>IF(LEN(C151)&gt;0,VLOOKUP($F$8,DATA!$A$4:$A$296,1,FALSE),"")</f>
        <v/>
      </c>
      <c r="C151" s="11"/>
      <c r="D151" s="207"/>
      <c r="E151" s="124"/>
      <c r="F151" s="135"/>
      <c r="G151" s="134"/>
      <c r="H151" s="125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61"/>
      <c r="AD151" s="261"/>
      <c r="AE151" s="261"/>
      <c r="AF151" s="261"/>
      <c r="AG151" s="261"/>
      <c r="AH151" s="261"/>
      <c r="AI151" s="261"/>
      <c r="AJ151" s="261"/>
      <c r="AK151" s="261"/>
      <c r="AL151" s="261"/>
      <c r="AM151" s="261"/>
      <c r="AN151" s="261" t="str">
        <f t="shared" si="27"/>
        <v/>
      </c>
      <c r="AO151" s="194"/>
      <c r="AP151" s="195"/>
      <c r="AQ151" s="196">
        <f t="shared" si="28"/>
        <v>0</v>
      </c>
      <c r="AR151" s="196">
        <f t="shared" si="29"/>
        <v>0</v>
      </c>
      <c r="AS151" s="196">
        <f t="shared" si="30"/>
        <v>0</v>
      </c>
      <c r="AT151" s="196">
        <f t="shared" si="31"/>
        <v>0</v>
      </c>
      <c r="AU151" s="196">
        <f t="shared" si="32"/>
        <v>0</v>
      </c>
      <c r="AV151" s="196">
        <f t="shared" si="33"/>
        <v>0</v>
      </c>
      <c r="AW151" s="196">
        <f t="shared" si="34"/>
        <v>0</v>
      </c>
      <c r="BC151" s="197">
        <f t="shared" si="12"/>
        <v>0</v>
      </c>
      <c r="BD151" s="197">
        <f t="shared" si="35"/>
        <v>0</v>
      </c>
    </row>
    <row r="152" spans="1:56" s="197" customFormat="1" ht="14.65" hidden="1" customHeight="1" x14ac:dyDescent="0.25">
      <c r="A152" s="163" t="str">
        <f t="shared" si="26"/>
        <v/>
      </c>
      <c r="B152" s="12" t="str">
        <f>IF(LEN(C152)&gt;0,VLOOKUP($F$8,DATA!$A$4:$A$296,1,FALSE),"")</f>
        <v/>
      </c>
      <c r="C152" s="11"/>
      <c r="D152" s="207"/>
      <c r="E152" s="124"/>
      <c r="F152" s="135"/>
      <c r="G152" s="134"/>
      <c r="H152" s="125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1"/>
      <c r="AJ152" s="261"/>
      <c r="AK152" s="261"/>
      <c r="AL152" s="261"/>
      <c r="AM152" s="261"/>
      <c r="AN152" s="261" t="str">
        <f t="shared" si="27"/>
        <v/>
      </c>
      <c r="AO152" s="194"/>
      <c r="AP152" s="195"/>
      <c r="AQ152" s="196">
        <f t="shared" si="28"/>
        <v>0</v>
      </c>
      <c r="AR152" s="196">
        <f t="shared" si="29"/>
        <v>0</v>
      </c>
      <c r="AS152" s="196">
        <f t="shared" si="30"/>
        <v>0</v>
      </c>
      <c r="AT152" s="196">
        <f t="shared" si="31"/>
        <v>0</v>
      </c>
      <c r="AU152" s="196">
        <f t="shared" si="32"/>
        <v>0</v>
      </c>
      <c r="AV152" s="196">
        <f t="shared" si="33"/>
        <v>0</v>
      </c>
      <c r="AW152" s="196">
        <f t="shared" si="34"/>
        <v>0</v>
      </c>
      <c r="BC152" s="197">
        <f t="shared" si="12"/>
        <v>0</v>
      </c>
      <c r="BD152" s="197">
        <f t="shared" si="35"/>
        <v>0</v>
      </c>
    </row>
    <row r="153" spans="1:56" s="197" customFormat="1" ht="14.65" hidden="1" customHeight="1" x14ac:dyDescent="0.25">
      <c r="A153" s="163" t="str">
        <f t="shared" si="26"/>
        <v/>
      </c>
      <c r="B153" s="12" t="str">
        <f>IF(LEN(C153)&gt;0,VLOOKUP($F$8,DATA!$A$4:$A$296,1,FALSE),"")</f>
        <v/>
      </c>
      <c r="C153" s="11"/>
      <c r="D153" s="207"/>
      <c r="E153" s="124"/>
      <c r="F153" s="135"/>
      <c r="G153" s="134"/>
      <c r="H153" s="125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61"/>
      <c r="AD153" s="261"/>
      <c r="AE153" s="261"/>
      <c r="AF153" s="261"/>
      <c r="AG153" s="261"/>
      <c r="AH153" s="261"/>
      <c r="AI153" s="261"/>
      <c r="AJ153" s="261"/>
      <c r="AK153" s="261"/>
      <c r="AL153" s="261"/>
      <c r="AM153" s="261"/>
      <c r="AN153" s="261" t="str">
        <f t="shared" si="27"/>
        <v/>
      </c>
      <c r="AO153" s="194"/>
      <c r="AP153" s="195"/>
      <c r="AQ153" s="196">
        <f t="shared" si="28"/>
        <v>0</v>
      </c>
      <c r="AR153" s="196">
        <f t="shared" si="29"/>
        <v>0</v>
      </c>
      <c r="AS153" s="196">
        <f t="shared" si="30"/>
        <v>0</v>
      </c>
      <c r="AT153" s="196">
        <f t="shared" si="31"/>
        <v>0</v>
      </c>
      <c r="AU153" s="196">
        <f t="shared" si="32"/>
        <v>0</v>
      </c>
      <c r="AV153" s="196">
        <f t="shared" si="33"/>
        <v>0</v>
      </c>
      <c r="AW153" s="196">
        <f t="shared" si="34"/>
        <v>0</v>
      </c>
      <c r="BC153" s="197">
        <f t="shared" si="12"/>
        <v>0</v>
      </c>
      <c r="BD153" s="197">
        <f t="shared" si="35"/>
        <v>0</v>
      </c>
    </row>
    <row r="154" spans="1:56" s="197" customFormat="1" ht="14.65" hidden="1" customHeight="1" x14ac:dyDescent="0.25">
      <c r="A154" s="163" t="str">
        <f t="shared" si="26"/>
        <v/>
      </c>
      <c r="B154" s="12" t="str">
        <f>IF(LEN(C154)&gt;0,VLOOKUP($F$8,DATA!$A$4:$A$296,1,FALSE),"")</f>
        <v/>
      </c>
      <c r="C154" s="11"/>
      <c r="D154" s="207"/>
      <c r="E154" s="124"/>
      <c r="F154" s="135"/>
      <c r="G154" s="134"/>
      <c r="H154" s="125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 t="str">
        <f t="shared" si="27"/>
        <v/>
      </c>
      <c r="AO154" s="194"/>
      <c r="AP154" s="195"/>
      <c r="AQ154" s="196">
        <f t="shared" si="28"/>
        <v>0</v>
      </c>
      <c r="AR154" s="196">
        <f t="shared" si="29"/>
        <v>0</v>
      </c>
      <c r="AS154" s="196">
        <f t="shared" si="30"/>
        <v>0</v>
      </c>
      <c r="AT154" s="196">
        <f t="shared" si="31"/>
        <v>0</v>
      </c>
      <c r="AU154" s="196">
        <f t="shared" si="32"/>
        <v>0</v>
      </c>
      <c r="AV154" s="196">
        <f t="shared" si="33"/>
        <v>0</v>
      </c>
      <c r="AW154" s="196">
        <f t="shared" si="34"/>
        <v>0</v>
      </c>
      <c r="BC154" s="197">
        <f t="shared" si="12"/>
        <v>0</v>
      </c>
      <c r="BD154" s="197">
        <f t="shared" si="35"/>
        <v>0</v>
      </c>
    </row>
    <row r="155" spans="1:56" s="197" customFormat="1" ht="14.65" hidden="1" customHeight="1" x14ac:dyDescent="0.25">
      <c r="A155" s="163" t="str">
        <f t="shared" si="26"/>
        <v/>
      </c>
      <c r="B155" s="12" t="str">
        <f>IF(LEN(C155)&gt;0,VLOOKUP($F$8,DATA!$A$4:$A$296,1,FALSE),"")</f>
        <v/>
      </c>
      <c r="C155" s="11"/>
      <c r="D155" s="207"/>
      <c r="E155" s="124"/>
      <c r="F155" s="135"/>
      <c r="G155" s="134"/>
      <c r="H155" s="125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  <c r="AB155" s="261"/>
      <c r="AC155" s="261"/>
      <c r="AD155" s="261"/>
      <c r="AE155" s="261"/>
      <c r="AF155" s="261"/>
      <c r="AG155" s="261"/>
      <c r="AH155" s="261"/>
      <c r="AI155" s="261"/>
      <c r="AJ155" s="261"/>
      <c r="AK155" s="261"/>
      <c r="AL155" s="261"/>
      <c r="AM155" s="261"/>
      <c r="AN155" s="261" t="str">
        <f t="shared" si="27"/>
        <v/>
      </c>
      <c r="AO155" s="194"/>
      <c r="AP155" s="195"/>
      <c r="AQ155" s="196">
        <f t="shared" si="28"/>
        <v>0</v>
      </c>
      <c r="AR155" s="196">
        <f t="shared" si="29"/>
        <v>0</v>
      </c>
      <c r="AS155" s="196">
        <f t="shared" si="30"/>
        <v>0</v>
      </c>
      <c r="AT155" s="196">
        <f t="shared" si="31"/>
        <v>0</v>
      </c>
      <c r="AU155" s="196">
        <f t="shared" si="32"/>
        <v>0</v>
      </c>
      <c r="AV155" s="196">
        <f t="shared" si="33"/>
        <v>0</v>
      </c>
      <c r="AW155" s="196">
        <f t="shared" si="34"/>
        <v>0</v>
      </c>
      <c r="BC155" s="197">
        <f t="shared" si="12"/>
        <v>0</v>
      </c>
      <c r="BD155" s="197">
        <f t="shared" si="35"/>
        <v>0</v>
      </c>
    </row>
    <row r="156" spans="1:56" s="197" customFormat="1" ht="14.65" hidden="1" customHeight="1" x14ac:dyDescent="0.25">
      <c r="A156" s="163" t="str">
        <f t="shared" si="26"/>
        <v/>
      </c>
      <c r="B156" s="12" t="str">
        <f>IF(LEN(C156)&gt;0,VLOOKUP($F$8,DATA!$A$4:$A$296,1,FALSE),"")</f>
        <v/>
      </c>
      <c r="C156" s="11"/>
      <c r="D156" s="207"/>
      <c r="E156" s="124"/>
      <c r="F156" s="135"/>
      <c r="G156" s="134"/>
      <c r="H156" s="125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  <c r="AA156" s="261"/>
      <c r="AB156" s="261"/>
      <c r="AC156" s="261"/>
      <c r="AD156" s="261"/>
      <c r="AE156" s="261"/>
      <c r="AF156" s="261"/>
      <c r="AG156" s="261"/>
      <c r="AH156" s="261"/>
      <c r="AI156" s="261"/>
      <c r="AJ156" s="261"/>
      <c r="AK156" s="261"/>
      <c r="AL156" s="261"/>
      <c r="AM156" s="261"/>
      <c r="AN156" s="261" t="str">
        <f t="shared" si="27"/>
        <v/>
      </c>
      <c r="AO156" s="194"/>
      <c r="AP156" s="195"/>
      <c r="AQ156" s="196">
        <f t="shared" si="28"/>
        <v>0</v>
      </c>
      <c r="AR156" s="196">
        <f t="shared" si="29"/>
        <v>0</v>
      </c>
      <c r="AS156" s="196">
        <f t="shared" si="30"/>
        <v>0</v>
      </c>
      <c r="AT156" s="196">
        <f t="shared" si="31"/>
        <v>0</v>
      </c>
      <c r="AU156" s="196">
        <f t="shared" si="32"/>
        <v>0</v>
      </c>
      <c r="AV156" s="196">
        <f t="shared" si="33"/>
        <v>0</v>
      </c>
      <c r="AW156" s="196">
        <f t="shared" si="34"/>
        <v>0</v>
      </c>
      <c r="BC156" s="197">
        <f t="shared" si="12"/>
        <v>0</v>
      </c>
      <c r="BD156" s="197">
        <f t="shared" si="35"/>
        <v>0</v>
      </c>
    </row>
    <row r="157" spans="1:56" s="197" customFormat="1" ht="14.65" hidden="1" customHeight="1" x14ac:dyDescent="0.25">
      <c r="A157" s="163" t="str">
        <f t="shared" si="26"/>
        <v/>
      </c>
      <c r="B157" s="12" t="str">
        <f>IF(LEN(C157)&gt;0,VLOOKUP($F$8,DATA!$A$4:$A$296,1,FALSE),"")</f>
        <v/>
      </c>
      <c r="C157" s="11"/>
      <c r="D157" s="207"/>
      <c r="E157" s="124"/>
      <c r="F157" s="135"/>
      <c r="G157" s="134"/>
      <c r="H157" s="125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61"/>
      <c r="AD157" s="261"/>
      <c r="AE157" s="261"/>
      <c r="AF157" s="261"/>
      <c r="AG157" s="261"/>
      <c r="AH157" s="261"/>
      <c r="AI157" s="261"/>
      <c r="AJ157" s="261"/>
      <c r="AK157" s="261"/>
      <c r="AL157" s="261"/>
      <c r="AM157" s="261"/>
      <c r="AN157" s="261" t="str">
        <f t="shared" si="27"/>
        <v/>
      </c>
      <c r="AO157" s="194"/>
      <c r="AP157" s="195"/>
      <c r="AQ157" s="196">
        <f t="shared" si="28"/>
        <v>0</v>
      </c>
      <c r="AR157" s="196">
        <f t="shared" si="29"/>
        <v>0</v>
      </c>
      <c r="AS157" s="196">
        <f t="shared" si="30"/>
        <v>0</v>
      </c>
      <c r="AT157" s="196">
        <f t="shared" si="31"/>
        <v>0</v>
      </c>
      <c r="AU157" s="196">
        <f t="shared" si="32"/>
        <v>0</v>
      </c>
      <c r="AV157" s="196">
        <f t="shared" si="33"/>
        <v>0</v>
      </c>
      <c r="AW157" s="196">
        <f t="shared" si="34"/>
        <v>0</v>
      </c>
      <c r="BC157" s="197">
        <f t="shared" si="12"/>
        <v>0</v>
      </c>
      <c r="BD157" s="197">
        <f t="shared" si="35"/>
        <v>0</v>
      </c>
    </row>
    <row r="158" spans="1:56" s="197" customFormat="1" ht="14.65" hidden="1" customHeight="1" x14ac:dyDescent="0.25">
      <c r="A158" s="163" t="str">
        <f t="shared" si="26"/>
        <v/>
      </c>
      <c r="B158" s="12" t="str">
        <f>IF(LEN(C158)&gt;0,VLOOKUP($F$8,DATA!$A$4:$A$296,1,FALSE),"")</f>
        <v/>
      </c>
      <c r="C158" s="11"/>
      <c r="D158" s="207"/>
      <c r="E158" s="124"/>
      <c r="F158" s="135"/>
      <c r="G158" s="134"/>
      <c r="H158" s="125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1"/>
      <c r="AD158" s="261"/>
      <c r="AE158" s="261"/>
      <c r="AF158" s="261"/>
      <c r="AG158" s="261"/>
      <c r="AH158" s="261"/>
      <c r="AI158" s="261"/>
      <c r="AJ158" s="261"/>
      <c r="AK158" s="261"/>
      <c r="AL158" s="261"/>
      <c r="AM158" s="261"/>
      <c r="AN158" s="261" t="str">
        <f t="shared" si="27"/>
        <v/>
      </c>
      <c r="AO158" s="194"/>
      <c r="AP158" s="195"/>
      <c r="AQ158" s="196">
        <f t="shared" si="28"/>
        <v>0</v>
      </c>
      <c r="AR158" s="196">
        <f t="shared" si="29"/>
        <v>0</v>
      </c>
      <c r="AS158" s="196">
        <f t="shared" si="30"/>
        <v>0</v>
      </c>
      <c r="AT158" s="196">
        <f t="shared" si="31"/>
        <v>0</v>
      </c>
      <c r="AU158" s="196">
        <f t="shared" si="32"/>
        <v>0</v>
      </c>
      <c r="AV158" s="196">
        <f t="shared" si="33"/>
        <v>0</v>
      </c>
      <c r="AW158" s="196">
        <f t="shared" si="34"/>
        <v>0</v>
      </c>
      <c r="BC158" s="197">
        <f t="shared" si="12"/>
        <v>0</v>
      </c>
      <c r="BD158" s="197">
        <f t="shared" si="35"/>
        <v>0</v>
      </c>
    </row>
    <row r="159" spans="1:56" s="197" customFormat="1" ht="14.65" customHeight="1" x14ac:dyDescent="0.25">
      <c r="A159" s="163" t="str">
        <f>IF(LEN(B159)&gt;0,1+#REF!,"")</f>
        <v/>
      </c>
      <c r="B159" s="12" t="str">
        <f>IF(LEN(C159)&gt;0,VLOOKUP($F$8,DATA!$A$4:$A$296,1,FALSE),"")</f>
        <v/>
      </c>
      <c r="C159" s="11" t="str">
        <f t="shared" si="14"/>
        <v/>
      </c>
      <c r="D159" s="207"/>
      <c r="E159" s="124"/>
      <c r="F159" s="135"/>
      <c r="G159" s="134"/>
      <c r="H159" s="125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1"/>
      <c r="AD159" s="261"/>
      <c r="AE159" s="261"/>
      <c r="AF159" s="261"/>
      <c r="AG159" s="261"/>
      <c r="AH159" s="261"/>
      <c r="AI159" s="261"/>
      <c r="AJ159" s="261"/>
      <c r="AK159" s="261"/>
      <c r="AL159" s="261"/>
      <c r="AM159" s="261"/>
      <c r="AN159" s="261" t="str">
        <f t="shared" si="27"/>
        <v/>
      </c>
      <c r="AO159" s="194"/>
      <c r="AP159" s="195"/>
      <c r="AQ159" s="196">
        <f t="shared" si="28"/>
        <v>0</v>
      </c>
      <c r="AR159" s="196">
        <f t="shared" si="29"/>
        <v>0</v>
      </c>
      <c r="AS159" s="196">
        <f t="shared" si="30"/>
        <v>0</v>
      </c>
      <c r="AT159" s="196">
        <f t="shared" si="31"/>
        <v>0</v>
      </c>
      <c r="AU159" s="196">
        <f t="shared" si="32"/>
        <v>0</v>
      </c>
      <c r="AV159" s="196">
        <f t="shared" si="33"/>
        <v>0</v>
      </c>
      <c r="AW159" s="196">
        <f t="shared" si="34"/>
        <v>0</v>
      </c>
      <c r="BC159" s="197">
        <f>COUNTIF(I159:AM159,"T")</f>
        <v>0</v>
      </c>
      <c r="BD159" s="197">
        <f t="shared" si="35"/>
        <v>0</v>
      </c>
    </row>
    <row r="160" spans="1:56" ht="14.25" customHeight="1" thickBot="1" x14ac:dyDescent="0.25">
      <c r="A160" s="198" t="s">
        <v>19</v>
      </c>
      <c r="B160" s="13" t="str">
        <f>IF(LEN(C160)&gt;0,VLOOKUP($F$6,DATA!$A:$S,2,FALSE),"")</f>
        <v/>
      </c>
      <c r="X160" s="201" t="s">
        <v>95</v>
      </c>
      <c r="Y160" s="298" t="s">
        <v>942</v>
      </c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BC160" s="197"/>
      <c r="BD160" s="197"/>
    </row>
    <row r="161" spans="1:56" s="255" customFormat="1" ht="12" customHeight="1" x14ac:dyDescent="0.25">
      <c r="A161" s="202" t="s">
        <v>100</v>
      </c>
      <c r="B161" s="164"/>
      <c r="C161" s="165" t="s">
        <v>72</v>
      </c>
      <c r="D161" s="299" t="s">
        <v>131</v>
      </c>
      <c r="E161" s="299"/>
      <c r="F161" s="299"/>
      <c r="G161" s="299"/>
      <c r="H161" s="20"/>
      <c r="I161" s="248"/>
      <c r="J161" s="249"/>
      <c r="K161" s="249"/>
      <c r="L161" s="249"/>
      <c r="M161" s="249"/>
      <c r="N161" s="249"/>
      <c r="O161" s="249"/>
      <c r="P161" s="249"/>
      <c r="Q161" s="249"/>
      <c r="R161" s="249"/>
      <c r="S161" s="249"/>
      <c r="T161" s="249"/>
      <c r="U161" s="249"/>
      <c r="V161" s="249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50"/>
      <c r="AK161" s="250"/>
      <c r="AL161" s="250"/>
      <c r="AM161" s="251"/>
      <c r="AN161" s="252"/>
      <c r="AO161" s="253"/>
      <c r="AP161" s="254"/>
      <c r="AQ161" s="254"/>
      <c r="AR161" s="254"/>
      <c r="AU161" s="254"/>
      <c r="AV161" s="254"/>
      <c r="BC161" s="256"/>
      <c r="BD161" s="256"/>
    </row>
    <row r="162" spans="1:56" s="255" customFormat="1" ht="12" customHeight="1" thickBot="1" x14ac:dyDescent="0.3">
      <c r="A162" s="202" t="s">
        <v>934</v>
      </c>
      <c r="B162" s="164"/>
      <c r="C162" s="165"/>
      <c r="D162" s="302" t="s">
        <v>935</v>
      </c>
      <c r="E162" s="303"/>
      <c r="F162" s="303"/>
      <c r="G162" s="304"/>
      <c r="H162" s="20"/>
      <c r="I162" s="257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4"/>
      <c r="AK162" s="254"/>
      <c r="AL162" s="254"/>
      <c r="AM162" s="266"/>
      <c r="AN162" s="267"/>
      <c r="AO162" s="253"/>
      <c r="AP162" s="254"/>
      <c r="AQ162" s="254"/>
      <c r="AR162" s="254"/>
      <c r="AU162" s="254"/>
      <c r="AV162" s="254"/>
      <c r="BC162" s="256"/>
      <c r="BD162" s="256"/>
    </row>
    <row r="163" spans="1:56" s="255" customFormat="1" ht="12" customHeight="1" x14ac:dyDescent="0.25">
      <c r="A163" s="202" t="s">
        <v>132</v>
      </c>
      <c r="B163" s="164"/>
      <c r="C163" s="166" t="s">
        <v>68</v>
      </c>
      <c r="D163" s="299" t="s">
        <v>133</v>
      </c>
      <c r="E163" s="299"/>
      <c r="F163" s="299"/>
      <c r="G163" s="299"/>
      <c r="H163" s="20"/>
      <c r="I163" s="257"/>
      <c r="J163" s="312"/>
      <c r="K163" s="313"/>
      <c r="L163" s="313"/>
      <c r="M163" s="313"/>
      <c r="N163" s="313"/>
      <c r="O163" s="313"/>
      <c r="P163" s="313"/>
      <c r="Q163" s="313"/>
      <c r="R163" s="314"/>
      <c r="S163" s="258"/>
      <c r="T163" s="258"/>
      <c r="U163" s="258"/>
      <c r="V163" s="258"/>
      <c r="W163" s="258"/>
      <c r="X163" s="258"/>
      <c r="Y163" s="258"/>
      <c r="Z163" s="312"/>
      <c r="AA163" s="313"/>
      <c r="AB163" s="313"/>
      <c r="AC163" s="313"/>
      <c r="AD163" s="313"/>
      <c r="AE163" s="313"/>
      <c r="AF163" s="313"/>
      <c r="AG163" s="313"/>
      <c r="AH163" s="313"/>
      <c r="AI163" s="314"/>
      <c r="AJ163" s="254"/>
      <c r="AK163" s="254"/>
      <c r="AL163" s="254"/>
      <c r="AM163" s="296"/>
      <c r="AN163" s="297"/>
      <c r="AO163" s="253" t="s">
        <v>20</v>
      </c>
      <c r="AP163" s="254"/>
      <c r="AQ163" s="254"/>
      <c r="AR163" s="254"/>
      <c r="AU163" s="254"/>
      <c r="AV163" s="254"/>
      <c r="BC163" s="256"/>
      <c r="BD163" s="256"/>
    </row>
    <row r="164" spans="1:56" s="255" customFormat="1" ht="12" customHeight="1" x14ac:dyDescent="0.25">
      <c r="A164" s="202" t="s">
        <v>135</v>
      </c>
      <c r="B164" s="164"/>
      <c r="C164" s="167" t="s">
        <v>8</v>
      </c>
      <c r="D164" s="299" t="s">
        <v>134</v>
      </c>
      <c r="E164" s="299"/>
      <c r="F164" s="299"/>
      <c r="G164" s="299"/>
      <c r="H164" s="20"/>
      <c r="I164" s="257"/>
      <c r="J164" s="315"/>
      <c r="K164" s="316"/>
      <c r="L164" s="316"/>
      <c r="M164" s="316"/>
      <c r="N164" s="316"/>
      <c r="O164" s="316"/>
      <c r="P164" s="316"/>
      <c r="Q164" s="316"/>
      <c r="R164" s="317"/>
      <c r="S164" s="258"/>
      <c r="T164" s="258"/>
      <c r="U164" s="258"/>
      <c r="V164" s="258"/>
      <c r="W164" s="258"/>
      <c r="X164" s="258"/>
      <c r="Y164" s="258"/>
      <c r="Z164" s="315"/>
      <c r="AA164" s="316"/>
      <c r="AB164" s="316"/>
      <c r="AC164" s="316"/>
      <c r="AD164" s="316"/>
      <c r="AE164" s="316"/>
      <c r="AF164" s="316"/>
      <c r="AG164" s="316"/>
      <c r="AH164" s="316"/>
      <c r="AI164" s="317"/>
      <c r="AJ164" s="254"/>
      <c r="AK164" s="254"/>
      <c r="AL164" s="254"/>
      <c r="AM164" s="296"/>
      <c r="AN164" s="297"/>
      <c r="AO164" s="253" t="s">
        <v>24</v>
      </c>
      <c r="AP164" s="254"/>
      <c r="AQ164" s="254"/>
      <c r="AR164" s="254"/>
      <c r="AU164" s="254"/>
      <c r="AV164" s="254"/>
      <c r="BC164" s="256"/>
      <c r="BD164" s="256"/>
    </row>
    <row r="165" spans="1:56" s="255" customFormat="1" ht="12" customHeight="1" x14ac:dyDescent="0.25">
      <c r="A165" s="202" t="s">
        <v>99</v>
      </c>
      <c r="B165" s="164"/>
      <c r="C165" s="168" t="s">
        <v>6</v>
      </c>
      <c r="D165" s="299" t="s">
        <v>136</v>
      </c>
      <c r="E165" s="299"/>
      <c r="F165" s="299"/>
      <c r="G165" s="299"/>
      <c r="H165" s="20"/>
      <c r="I165" s="257"/>
      <c r="J165" s="315"/>
      <c r="K165" s="316"/>
      <c r="L165" s="316"/>
      <c r="M165" s="316"/>
      <c r="N165" s="316"/>
      <c r="O165" s="316"/>
      <c r="P165" s="316"/>
      <c r="Q165" s="316"/>
      <c r="R165" s="317"/>
      <c r="S165" s="258"/>
      <c r="T165" s="258"/>
      <c r="U165" s="258"/>
      <c r="V165" s="258"/>
      <c r="W165" s="258"/>
      <c r="X165" s="258"/>
      <c r="Y165" s="258"/>
      <c r="Z165" s="315"/>
      <c r="AA165" s="316"/>
      <c r="AB165" s="316"/>
      <c r="AC165" s="316"/>
      <c r="AD165" s="316"/>
      <c r="AE165" s="316"/>
      <c r="AF165" s="316"/>
      <c r="AG165" s="316"/>
      <c r="AH165" s="316"/>
      <c r="AI165" s="317"/>
      <c r="AJ165" s="254"/>
      <c r="AK165" s="254"/>
      <c r="AL165" s="254"/>
      <c r="AM165" s="296"/>
      <c r="AN165" s="297"/>
      <c r="AO165" s="253" t="s">
        <v>52</v>
      </c>
      <c r="AP165" s="254"/>
      <c r="AQ165" s="254"/>
      <c r="AR165" s="254"/>
      <c r="AU165" s="254"/>
      <c r="AV165" s="254"/>
      <c r="BC165" s="256"/>
      <c r="BD165" s="256"/>
    </row>
    <row r="166" spans="1:56" s="255" customFormat="1" ht="12" customHeight="1" thickBot="1" x14ac:dyDescent="0.3">
      <c r="A166" s="202" t="s">
        <v>8</v>
      </c>
      <c r="B166" s="164"/>
      <c r="C166" s="169" t="s">
        <v>73</v>
      </c>
      <c r="D166" s="299" t="s">
        <v>157</v>
      </c>
      <c r="E166" s="299"/>
      <c r="F166" s="299"/>
      <c r="G166" s="299"/>
      <c r="H166" s="20"/>
      <c r="I166" s="257"/>
      <c r="J166" s="315"/>
      <c r="K166" s="316"/>
      <c r="L166" s="316"/>
      <c r="M166" s="316"/>
      <c r="N166" s="316"/>
      <c r="O166" s="316"/>
      <c r="P166" s="316"/>
      <c r="Q166" s="316"/>
      <c r="R166" s="317"/>
      <c r="S166" s="258"/>
      <c r="T166" s="259"/>
      <c r="U166" s="258"/>
      <c r="V166" s="258"/>
      <c r="W166" s="258"/>
      <c r="X166" s="258"/>
      <c r="Y166" s="258"/>
      <c r="Z166" s="315"/>
      <c r="AA166" s="316"/>
      <c r="AB166" s="316"/>
      <c r="AC166" s="316"/>
      <c r="AD166" s="316"/>
      <c r="AE166" s="316"/>
      <c r="AF166" s="316"/>
      <c r="AG166" s="316"/>
      <c r="AH166" s="316"/>
      <c r="AI166" s="317"/>
      <c r="AJ166" s="254"/>
      <c r="AK166" s="254"/>
      <c r="AL166" s="254"/>
      <c r="AM166" s="258"/>
      <c r="AN166" s="260"/>
      <c r="AO166" s="258"/>
      <c r="AP166" s="258"/>
      <c r="AQ166" s="258"/>
      <c r="AR166" s="258"/>
      <c r="BC166" s="256"/>
      <c r="BD166" s="256"/>
    </row>
    <row r="167" spans="1:56" s="255" customFormat="1" ht="12" customHeight="1" thickTop="1" x14ac:dyDescent="0.25">
      <c r="A167" s="202" t="s">
        <v>97</v>
      </c>
      <c r="B167" s="164"/>
      <c r="C167" s="170"/>
      <c r="D167" s="299" t="s">
        <v>137</v>
      </c>
      <c r="E167" s="299"/>
      <c r="F167" s="299"/>
      <c r="G167" s="299"/>
      <c r="H167" s="20"/>
      <c r="I167" s="257"/>
      <c r="J167" s="315"/>
      <c r="K167" s="316"/>
      <c r="L167" s="316"/>
      <c r="M167" s="316"/>
      <c r="N167" s="316"/>
      <c r="O167" s="316"/>
      <c r="P167" s="316"/>
      <c r="Q167" s="316"/>
      <c r="R167" s="317"/>
      <c r="S167" s="258"/>
      <c r="T167" s="258"/>
      <c r="U167" s="258"/>
      <c r="V167" s="258"/>
      <c r="W167" s="258"/>
      <c r="X167" s="258"/>
      <c r="Y167" s="258"/>
      <c r="Z167" s="315"/>
      <c r="AA167" s="316"/>
      <c r="AB167" s="316"/>
      <c r="AC167" s="316"/>
      <c r="AD167" s="316"/>
      <c r="AE167" s="316"/>
      <c r="AF167" s="316"/>
      <c r="AG167" s="316"/>
      <c r="AH167" s="316"/>
      <c r="AI167" s="317"/>
      <c r="AJ167" s="258"/>
      <c r="AK167" s="258"/>
      <c r="AL167" s="258"/>
      <c r="AM167" s="258"/>
      <c r="AN167" s="260"/>
      <c r="AO167" s="258"/>
      <c r="AP167" s="258"/>
      <c r="AQ167" s="258"/>
      <c r="AR167" s="258"/>
      <c r="BC167" s="256"/>
      <c r="BD167" s="256"/>
    </row>
    <row r="168" spans="1:56" s="255" customFormat="1" ht="12" customHeight="1" x14ac:dyDescent="0.25">
      <c r="A168" s="202" t="s">
        <v>138</v>
      </c>
      <c r="B168" s="164"/>
      <c r="C168" s="170"/>
      <c r="D168" s="299" t="s">
        <v>139</v>
      </c>
      <c r="E168" s="299"/>
      <c r="F168" s="299"/>
      <c r="G168" s="299"/>
      <c r="H168" s="20"/>
      <c r="I168" s="257"/>
      <c r="J168" s="315"/>
      <c r="K168" s="316"/>
      <c r="L168" s="316"/>
      <c r="M168" s="316"/>
      <c r="N168" s="316"/>
      <c r="O168" s="316"/>
      <c r="P168" s="316"/>
      <c r="Q168" s="316"/>
      <c r="R168" s="317"/>
      <c r="S168" s="258"/>
      <c r="T168" s="258"/>
      <c r="U168" s="258"/>
      <c r="V168" s="258"/>
      <c r="W168" s="258"/>
      <c r="X168" s="258"/>
      <c r="Y168" s="258"/>
      <c r="Z168" s="315"/>
      <c r="AA168" s="316"/>
      <c r="AB168" s="316"/>
      <c r="AC168" s="316"/>
      <c r="AD168" s="316"/>
      <c r="AE168" s="316"/>
      <c r="AF168" s="316"/>
      <c r="AG168" s="316"/>
      <c r="AH168" s="316"/>
      <c r="AI168" s="317"/>
      <c r="AJ168" s="258"/>
      <c r="AK168" s="258"/>
      <c r="AL168" s="258"/>
      <c r="AM168" s="258"/>
      <c r="AN168" s="260"/>
      <c r="AO168" s="258"/>
      <c r="AP168" s="258"/>
      <c r="AQ168" s="258"/>
      <c r="AR168" s="258"/>
      <c r="BC168" s="256"/>
      <c r="BD168" s="256"/>
    </row>
    <row r="169" spans="1:56" s="255" customFormat="1" ht="12" customHeight="1" x14ac:dyDescent="0.25">
      <c r="A169" s="202" t="s">
        <v>140</v>
      </c>
      <c r="B169" s="170"/>
      <c r="C169" s="170"/>
      <c r="D169" s="299" t="s">
        <v>141</v>
      </c>
      <c r="E169" s="299"/>
      <c r="F169" s="299"/>
      <c r="G169" s="299"/>
      <c r="H169" s="20"/>
      <c r="I169" s="257"/>
      <c r="J169" s="315"/>
      <c r="K169" s="316"/>
      <c r="L169" s="316"/>
      <c r="M169" s="316"/>
      <c r="N169" s="316"/>
      <c r="O169" s="316"/>
      <c r="P169" s="316"/>
      <c r="Q169" s="316"/>
      <c r="R169" s="317"/>
      <c r="S169" s="258"/>
      <c r="T169" s="258"/>
      <c r="U169" s="258"/>
      <c r="V169" s="258"/>
      <c r="W169" s="258"/>
      <c r="X169" s="258"/>
      <c r="Y169" s="258"/>
      <c r="Z169" s="315"/>
      <c r="AA169" s="316"/>
      <c r="AB169" s="316"/>
      <c r="AC169" s="316"/>
      <c r="AD169" s="316"/>
      <c r="AE169" s="316"/>
      <c r="AF169" s="316"/>
      <c r="AG169" s="316"/>
      <c r="AH169" s="316"/>
      <c r="AI169" s="317"/>
      <c r="AJ169" s="258"/>
      <c r="AK169" s="258"/>
      <c r="AL169" s="258"/>
      <c r="AM169" s="258"/>
      <c r="AN169" s="260"/>
      <c r="AO169" s="258"/>
      <c r="AP169" s="258"/>
      <c r="AQ169" s="258"/>
      <c r="AR169" s="258"/>
      <c r="BC169" s="256"/>
      <c r="BD169" s="256"/>
    </row>
    <row r="170" spans="1:56" s="255" customFormat="1" ht="12" customHeight="1" thickBot="1" x14ac:dyDescent="0.3">
      <c r="A170" s="202" t="s">
        <v>98</v>
      </c>
      <c r="B170" s="170"/>
      <c r="C170" s="170"/>
      <c r="D170" s="299" t="s">
        <v>142</v>
      </c>
      <c r="E170" s="299"/>
      <c r="F170" s="299"/>
      <c r="G170" s="299"/>
      <c r="H170" s="20"/>
      <c r="I170" s="257"/>
      <c r="J170" s="318"/>
      <c r="K170" s="319"/>
      <c r="L170" s="319"/>
      <c r="M170" s="319"/>
      <c r="N170" s="319"/>
      <c r="O170" s="319"/>
      <c r="P170" s="319"/>
      <c r="Q170" s="319"/>
      <c r="R170" s="320"/>
      <c r="S170" s="258"/>
      <c r="T170" s="258"/>
      <c r="U170" s="258"/>
      <c r="V170" s="258"/>
      <c r="W170" s="258"/>
      <c r="X170" s="258"/>
      <c r="Y170" s="258"/>
      <c r="Z170" s="318"/>
      <c r="AA170" s="319"/>
      <c r="AB170" s="319"/>
      <c r="AC170" s="319"/>
      <c r="AD170" s="319"/>
      <c r="AE170" s="319"/>
      <c r="AF170" s="319"/>
      <c r="AG170" s="319"/>
      <c r="AH170" s="319"/>
      <c r="AI170" s="320"/>
      <c r="AJ170" s="258"/>
      <c r="AK170" s="258"/>
      <c r="AL170" s="258"/>
      <c r="AM170" s="258"/>
      <c r="AN170" s="260"/>
      <c r="AO170" s="258"/>
      <c r="AP170" s="258"/>
      <c r="AQ170" s="258"/>
      <c r="AR170" s="258"/>
      <c r="BC170" s="256"/>
      <c r="BD170" s="256"/>
    </row>
    <row r="171" spans="1:56" s="255" customFormat="1" ht="12" customHeight="1" x14ac:dyDescent="0.25">
      <c r="A171" s="202" t="s">
        <v>2</v>
      </c>
      <c r="B171" s="170"/>
      <c r="C171" s="170"/>
      <c r="D171" s="268" t="s">
        <v>936</v>
      </c>
      <c r="E171" s="268"/>
      <c r="F171" s="268"/>
      <c r="G171" s="268"/>
      <c r="H171" s="20"/>
      <c r="I171" s="257"/>
      <c r="J171" s="247"/>
      <c r="K171" s="247"/>
      <c r="L171" s="247"/>
      <c r="M171" s="247"/>
      <c r="N171" s="247"/>
      <c r="O171" s="247"/>
      <c r="P171" s="247"/>
      <c r="Q171" s="247"/>
      <c r="R171" s="247"/>
      <c r="S171" s="258"/>
      <c r="T171" s="258"/>
      <c r="U171" s="258"/>
      <c r="V171" s="258"/>
      <c r="W171" s="258"/>
      <c r="X171" s="258"/>
      <c r="Y171" s="258"/>
      <c r="Z171" s="247"/>
      <c r="AA171" s="247"/>
      <c r="AB171" s="247"/>
      <c r="AC171" s="247"/>
      <c r="AD171" s="247"/>
      <c r="AE171" s="247"/>
      <c r="AF171" s="247"/>
      <c r="AG171" s="247"/>
      <c r="AH171" s="247"/>
      <c r="AI171" s="247"/>
      <c r="AJ171" s="258"/>
      <c r="AK171" s="258"/>
      <c r="AL171" s="258"/>
      <c r="AM171" s="258"/>
      <c r="AN171" s="260"/>
      <c r="AO171" s="258"/>
      <c r="AP171" s="258"/>
      <c r="AQ171" s="258"/>
      <c r="AR171" s="258"/>
      <c r="BC171" s="256"/>
      <c r="BD171" s="256"/>
    </row>
    <row r="172" spans="1:56" ht="12" customHeight="1" x14ac:dyDescent="0.25">
      <c r="A172" s="202" t="s">
        <v>96</v>
      </c>
      <c r="B172" s="170"/>
      <c r="C172" s="170"/>
      <c r="D172" s="299" t="s">
        <v>143</v>
      </c>
      <c r="E172" s="299"/>
      <c r="F172" s="299"/>
      <c r="G172" s="299"/>
      <c r="I172" s="257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47"/>
      <c r="AB172" s="247"/>
      <c r="AC172" s="247"/>
      <c r="AD172" s="247"/>
      <c r="AE172" s="247"/>
      <c r="AF172" s="247"/>
      <c r="AG172" s="247"/>
      <c r="AH172" s="247"/>
      <c r="AI172" s="258"/>
      <c r="AJ172" s="258"/>
      <c r="AK172" s="258"/>
      <c r="AL172" s="258"/>
      <c r="AM172" s="258"/>
      <c r="AN172" s="260"/>
      <c r="BC172" s="197"/>
      <c r="BD172" s="197"/>
    </row>
    <row r="173" spans="1:56" ht="12" customHeight="1" thickBot="1" x14ac:dyDescent="0.3">
      <c r="A173" s="205" t="s">
        <v>73</v>
      </c>
      <c r="B173" s="140"/>
      <c r="C173" s="140"/>
      <c r="D173" s="310" t="s">
        <v>159</v>
      </c>
      <c r="E173" s="310"/>
      <c r="F173" s="310"/>
      <c r="G173" s="310"/>
      <c r="H173" s="20" t="s">
        <v>925</v>
      </c>
      <c r="I173" s="262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3"/>
      <c r="Y173" s="263"/>
      <c r="Z173" s="263"/>
      <c r="AA173" s="263"/>
      <c r="AB173" s="263"/>
      <c r="AC173" s="263"/>
      <c r="AD173" s="263"/>
      <c r="AE173" s="263"/>
      <c r="AF173" s="263"/>
      <c r="AG173" s="263"/>
      <c r="AH173" s="263"/>
      <c r="AI173" s="263"/>
      <c r="AJ173" s="263"/>
      <c r="AK173" s="263"/>
      <c r="AL173" s="263"/>
      <c r="AM173" s="264"/>
      <c r="AN173" s="265"/>
      <c r="BC173" s="197"/>
      <c r="BD173" s="197"/>
    </row>
    <row r="174" spans="1:56" hidden="1" x14ac:dyDescent="0.2">
      <c r="A174" s="139"/>
      <c r="B174" s="139"/>
      <c r="C174" s="139"/>
      <c r="D174" s="139"/>
      <c r="E174" s="139"/>
      <c r="F174" s="206"/>
    </row>
    <row r="175" spans="1:56" x14ac:dyDescent="0.2"/>
    <row r="176" spans="1:56" x14ac:dyDescent="0.2"/>
    <row r="177" x14ac:dyDescent="0.2"/>
    <row r="178" x14ac:dyDescent="0.2"/>
  </sheetData>
  <mergeCells count="44">
    <mergeCell ref="D170:G170"/>
    <mergeCell ref="D173:G173"/>
    <mergeCell ref="I10:AM10"/>
    <mergeCell ref="AM163:AN163"/>
    <mergeCell ref="F10:F12"/>
    <mergeCell ref="D168:G168"/>
    <mergeCell ref="D172:G172"/>
    <mergeCell ref="D169:G169"/>
    <mergeCell ref="J163:R170"/>
    <mergeCell ref="Z163:AI170"/>
    <mergeCell ref="D166:G166"/>
    <mergeCell ref="D167:G167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AM164:AN164"/>
    <mergeCell ref="Y160:AL160"/>
    <mergeCell ref="AM165:AN165"/>
    <mergeCell ref="D161:G161"/>
    <mergeCell ref="D163:G163"/>
    <mergeCell ref="D164:G164"/>
    <mergeCell ref="D165:G165"/>
    <mergeCell ref="AN11:AN12"/>
    <mergeCell ref="D162:G16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M12">
    <cfRule type="cellIs" dxfId="30" priority="47" operator="equal">
      <formula>"do."</formula>
    </cfRule>
    <cfRule type="cellIs" dxfId="29" priority="50" operator="equal">
      <formula>"D"</formula>
    </cfRule>
    <cfRule type="containsText" dxfId="28" priority="51" operator="containsText" text="S">
      <formula>NOT(ISERROR(SEARCH("S",I12)))</formula>
    </cfRule>
  </conditionalFormatting>
  <conditionalFormatting sqref="AM14:AN159 I13:AM159">
    <cfRule type="cellIs" dxfId="27" priority="132" operator="equal">
      <formula>$C$166</formula>
    </cfRule>
    <cfRule type="cellIs" dxfId="26" priority="133" operator="equal">
      <formula>$C$165</formula>
    </cfRule>
    <cfRule type="cellIs" dxfId="25" priority="134" operator="equal">
      <formula>$C$164</formula>
    </cfRule>
    <cfRule type="cellIs" dxfId="24" priority="135" operator="equal">
      <formula>$C$163</formula>
    </cfRule>
    <cfRule type="cellIs" dxfId="23" priority="136" operator="equal">
      <formula>$I$12="S"</formula>
    </cfRule>
    <cfRule type="cellIs" dxfId="22" priority="137" operator="equal">
      <formula>$G$163</formula>
    </cfRule>
  </conditionalFormatting>
  <conditionalFormatting sqref="I13:AN159">
    <cfRule type="cellIs" dxfId="21" priority="156" operator="equal">
      <formula>$C$161</formula>
    </cfRule>
    <cfRule type="cellIs" dxfId="20" priority="157" operator="equal">
      <formula>$C$161</formula>
    </cfRule>
  </conditionalFormatting>
  <conditionalFormatting sqref="I14:AN159">
    <cfRule type="cellIs" dxfId="19" priority="1" operator="equal">
      <formula>"F"</formula>
    </cfRule>
    <cfRule type="cellIs" dxfId="18" priority="2" operator="equal">
      <formula>"P"</formula>
    </cfRule>
    <cfRule type="cellIs" dxfId="17" priority="3" operator="equal">
      <formula>"LS"</formula>
    </cfRule>
    <cfRule type="cellIs" dxfId="16" priority="4" operator="equal">
      <formula>"T"</formula>
    </cfRule>
    <cfRule type="cellIs" dxfId="15" priority="5" operator="equal">
      <formula>"I"</formula>
    </cfRule>
  </conditionalFormatting>
  <conditionalFormatting sqref="N7:Z7 F8:H8">
    <cfRule type="cellIs" dxfId="14" priority="12" operator="equal">
      <formula>0</formula>
    </cfRule>
  </conditionalFormatting>
  <conditionalFormatting sqref="AC5:AI5">
    <cfRule type="cellIs" dxfId="13" priority="6" operator="equal">
      <formula>0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159 C160:D160" xr:uid="{00000000-0002-0000-0100-000001000000}">
      <formula1>$B$331:$B$342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59" xr:uid="{00000000-0002-0000-0100-000003000000}">
      <formula1>$BE$2:$BE$18</formula1>
    </dataValidation>
    <dataValidation type="list" allowBlank="1" showInputMessage="1" showErrorMessage="1" sqref="G14:G159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C174:D720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tabSelected="1" view="pageBreakPreview" zoomScaleNormal="100" zoomScaleSheetLayoutView="100" workbookViewId="0">
      <pane ySplit="12" topLeftCell="A13" activePane="bottomLeft" state="frozen"/>
      <selection pane="bottomLeft" activeCell="E13" sqref="E13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6.5703125" style="20" customWidth="1"/>
    <col min="6" max="6" width="10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70" t="s">
        <v>91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</row>
    <row r="2" spans="1:41" ht="13.15" customHeight="1" x14ac:dyDescent="0.2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</row>
    <row r="3" spans="1:41" ht="13.5" x14ac:dyDescent="0.25">
      <c r="A3" s="283" t="s">
        <v>102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69"/>
    </row>
    <row r="4" spans="1:41" ht="15.6" customHeight="1" x14ac:dyDescent="0.25">
      <c r="B4" s="175"/>
      <c r="C4" s="175"/>
      <c r="D4" s="175"/>
      <c r="E4" s="343" t="s">
        <v>103</v>
      </c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922</v>
      </c>
      <c r="F5" s="232" t="s">
        <v>38</v>
      </c>
      <c r="G5" s="332" t="str">
        <f>ASISTENCIA!G5</f>
        <v>JULIO</v>
      </c>
      <c r="H5" s="332"/>
      <c r="I5" s="332"/>
      <c r="J5" s="332"/>
      <c r="K5" s="332"/>
      <c r="L5" s="176">
        <f>VLOOKUP(G5,CALEND!$A$17:$B$28,2,FALSE)</f>
        <v>7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34" t="str">
        <f>IF(+ASISTENCIA!AC5="","",ASISTENCIA!AC5)</f>
        <v>Mañana</v>
      </c>
      <c r="AB5" s="334"/>
      <c r="AC5" s="334"/>
      <c r="AD5" s="334"/>
      <c r="AE5" s="334"/>
      <c r="AF5" s="334"/>
      <c r="AG5" s="334"/>
      <c r="AH5" s="334"/>
      <c r="AI5" s="158"/>
      <c r="AJ5" s="112"/>
      <c r="AK5" s="112"/>
      <c r="AL5" s="112"/>
    </row>
    <row r="6" spans="1:41" s="111" customFormat="1" ht="18.600000000000001" customHeight="1" x14ac:dyDescent="0.3">
      <c r="C6" s="69"/>
      <c r="D6" s="69"/>
      <c r="E6" s="231" t="s">
        <v>93</v>
      </c>
      <c r="F6" s="333" t="s">
        <v>937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82" t="str">
        <f>IF(+ASISTENCIA!F7="","",ASISTENCIA!F7)</f>
        <v xml:space="preserve">A2 - Inicial - Jardín              </v>
      </c>
      <c r="G7" s="282"/>
      <c r="H7" s="282"/>
      <c r="I7" s="177"/>
      <c r="J7" s="235" t="s">
        <v>927</v>
      </c>
      <c r="L7" s="342" t="s">
        <v>938</v>
      </c>
      <c r="M7" s="342"/>
      <c r="N7" s="342"/>
      <c r="O7" s="342"/>
      <c r="P7" s="342"/>
      <c r="Q7" s="342"/>
      <c r="R7" s="342"/>
      <c r="S7" s="342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82">
        <v>1710789</v>
      </c>
      <c r="G8" s="282"/>
      <c r="H8" s="282"/>
      <c r="I8" s="99"/>
      <c r="J8" s="235" t="s">
        <v>928</v>
      </c>
      <c r="L8" s="342" t="str">
        <f>IF(+ASISTENCIA!N8="","",ASISTENCIA!N8)</f>
        <v>ILAVE / SICATA</v>
      </c>
      <c r="M8" s="342"/>
      <c r="N8" s="342"/>
      <c r="O8" s="342"/>
      <c r="P8" s="342"/>
      <c r="Q8" s="342"/>
      <c r="R8" s="342"/>
      <c r="S8" s="342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95" t="s">
        <v>3</v>
      </c>
      <c r="B10" s="159"/>
      <c r="C10" s="159"/>
      <c r="D10" s="295" t="s">
        <v>1</v>
      </c>
      <c r="E10" s="295" t="s">
        <v>0</v>
      </c>
      <c r="F10" s="295" t="s">
        <v>92</v>
      </c>
      <c r="G10" s="309" t="s">
        <v>25</v>
      </c>
      <c r="H10" s="309" t="s">
        <v>113</v>
      </c>
      <c r="I10" s="32"/>
      <c r="J10" s="210" t="s">
        <v>923</v>
      </c>
      <c r="K10" s="211"/>
      <c r="L10" s="335" t="s">
        <v>144</v>
      </c>
      <c r="M10" s="335"/>
      <c r="N10" s="335"/>
      <c r="O10" s="211"/>
      <c r="P10" s="212" t="s">
        <v>149</v>
      </c>
      <c r="Q10" s="213"/>
      <c r="R10" s="241" t="s">
        <v>150</v>
      </c>
      <c r="S10" s="213"/>
      <c r="T10" s="325" t="s">
        <v>151</v>
      </c>
      <c r="U10" s="325"/>
      <c r="V10" s="211"/>
      <c r="W10" s="324" t="s">
        <v>153</v>
      </c>
      <c r="X10" s="324"/>
      <c r="Y10" s="214"/>
      <c r="Z10" s="212" t="s">
        <v>156</v>
      </c>
      <c r="AA10" s="215"/>
      <c r="AB10" s="336" t="s">
        <v>104</v>
      </c>
      <c r="AC10" s="337"/>
      <c r="AD10" s="337"/>
      <c r="AE10" s="337"/>
      <c r="AF10" s="337"/>
      <c r="AG10" s="337"/>
      <c r="AH10" s="337"/>
      <c r="AI10" s="337"/>
      <c r="AJ10" s="338"/>
      <c r="AK10" s="185"/>
      <c r="AL10" s="185"/>
      <c r="AM10" s="186"/>
      <c r="AN10" s="186"/>
      <c r="AO10" s="186"/>
    </row>
    <row r="11" spans="1:41" s="172" customFormat="1" ht="33" customHeight="1" x14ac:dyDescent="0.25">
      <c r="A11" s="295"/>
      <c r="B11" s="238" t="s">
        <v>37</v>
      </c>
      <c r="C11" s="240" t="s">
        <v>21</v>
      </c>
      <c r="D11" s="295"/>
      <c r="E11" s="295"/>
      <c r="F11" s="295"/>
      <c r="G11" s="309"/>
      <c r="H11" s="309"/>
      <c r="I11" s="117"/>
      <c r="J11" s="242" t="s">
        <v>146</v>
      </c>
      <c r="K11" s="137"/>
      <c r="L11" s="242" t="s">
        <v>145</v>
      </c>
      <c r="M11" s="242" t="s">
        <v>147</v>
      </c>
      <c r="N11" s="242" t="s">
        <v>148</v>
      </c>
      <c r="O11" s="137"/>
      <c r="P11" s="242" t="s">
        <v>930</v>
      </c>
      <c r="Q11" s="137"/>
      <c r="R11" s="242" t="s">
        <v>146</v>
      </c>
      <c r="S11" s="137"/>
      <c r="T11" s="242" t="s">
        <v>924</v>
      </c>
      <c r="U11" s="242" t="s">
        <v>152</v>
      </c>
      <c r="V11" s="138"/>
      <c r="W11" s="171" t="s">
        <v>154</v>
      </c>
      <c r="X11" s="171" t="s">
        <v>155</v>
      </c>
      <c r="Y11" s="138"/>
      <c r="Z11" s="242" t="s">
        <v>146</v>
      </c>
      <c r="AA11" s="160"/>
      <c r="AB11" s="339"/>
      <c r="AC11" s="340"/>
      <c r="AD11" s="340"/>
      <c r="AE11" s="340"/>
      <c r="AF11" s="340"/>
      <c r="AG11" s="340"/>
      <c r="AH11" s="340"/>
      <c r="AI11" s="340"/>
      <c r="AJ11" s="341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57" si="1">IF(OR(COUNTIF($I12:$AJ12,"X")&gt;0,COUNTIF($I12:$AJ12,"L")&gt;0),COUNTIF($I12:$AJ12,"X")+COUNTIF($I12:$AJ12,"L"),"")</f>
        <v/>
      </c>
      <c r="AL12" s="194"/>
    </row>
    <row r="13" spans="1:41" s="197" customFormat="1" ht="15.75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JULIO</v>
      </c>
      <c r="D13" s="207" t="s">
        <v>939</v>
      </c>
      <c r="E13" s="124" t="s">
        <v>940</v>
      </c>
      <c r="F13" s="135" t="s">
        <v>129</v>
      </c>
      <c r="G13" s="134" t="s">
        <v>105</v>
      </c>
      <c r="H13" s="125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/>
      <c r="V13" s="220"/>
      <c r="W13" s="19">
        <v>0</v>
      </c>
      <c r="X13" s="19">
        <v>0</v>
      </c>
      <c r="Y13" s="220"/>
      <c r="Z13" s="19">
        <v>0</v>
      </c>
      <c r="AA13" s="220"/>
      <c r="AB13" s="326"/>
      <c r="AC13" s="327"/>
      <c r="AD13" s="327"/>
      <c r="AE13" s="327"/>
      <c r="AF13" s="327"/>
      <c r="AG13" s="327"/>
      <c r="AH13" s="327"/>
      <c r="AI13" s="327"/>
      <c r="AJ13" s="328"/>
      <c r="AK13" s="128" t="str">
        <f t="shared" si="1"/>
        <v/>
      </c>
      <c r="AL13" s="194"/>
    </row>
    <row r="14" spans="1:41" s="197" customFormat="1" ht="15.75" customHeight="1" x14ac:dyDescent="0.25">
      <c r="A14" s="163" t="str">
        <f>IF(+ASISTENCIA!A15="","",ASISTENCIA!A15)</f>
        <v/>
      </c>
      <c r="B14" s="12" t="str">
        <f>IF(LEN(C14)&gt;0,VLOOKUP($F$6,DATA!$A:$S,2,FALSE),"")</f>
        <v/>
      </c>
      <c r="C14" s="11" t="str">
        <f t="shared" ref="C14:C144" si="2">IF(LEN(E14)&gt;0,$G$5,"")</f>
        <v/>
      </c>
      <c r="D14" s="207"/>
      <c r="E14" s="124"/>
      <c r="F14" s="135"/>
      <c r="G14" s="134"/>
      <c r="H14" s="125"/>
      <c r="I14" s="217"/>
      <c r="J14" s="219">
        <f>ASISTENCIA!AQ15</f>
        <v>0</v>
      </c>
      <c r="K14" s="217"/>
      <c r="L14" s="129">
        <f>ASISTENCIA!AR15</f>
        <v>0</v>
      </c>
      <c r="M14" s="129">
        <f>ASISTENCIA!AS15</f>
        <v>0</v>
      </c>
      <c r="N14" s="129">
        <f>ASISTENCIA!AU15</f>
        <v>0</v>
      </c>
      <c r="O14" s="217"/>
      <c r="P14" s="129">
        <f>ASISTENCIA!AV15</f>
        <v>0</v>
      </c>
      <c r="Q14" s="217"/>
      <c r="R14" s="129">
        <f>ASISTENCIA!AT15</f>
        <v>0</v>
      </c>
      <c r="S14" s="220"/>
      <c r="T14" s="129">
        <f>ASISTENCIA!AW15</f>
        <v>0</v>
      </c>
      <c r="U14" s="19"/>
      <c r="V14" s="220"/>
      <c r="W14" s="19"/>
      <c r="X14" s="19"/>
      <c r="Y14" s="220"/>
      <c r="Z14" s="19"/>
      <c r="AA14" s="220"/>
      <c r="AB14" s="326"/>
      <c r="AC14" s="327"/>
      <c r="AD14" s="327"/>
      <c r="AE14" s="327"/>
      <c r="AF14" s="327"/>
      <c r="AG14" s="327"/>
      <c r="AH14" s="327"/>
      <c r="AI14" s="327"/>
      <c r="AJ14" s="328"/>
      <c r="AK14" s="128" t="str">
        <f t="shared" si="1"/>
        <v/>
      </c>
      <c r="AL14" s="194"/>
    </row>
    <row r="15" spans="1:41" s="197" customFormat="1" ht="15.75" customHeight="1" x14ac:dyDescent="0.25">
      <c r="A15" s="163" t="str">
        <f>IF(+ASISTENCIA!A16="","",ASISTENCIA!A16)</f>
        <v/>
      </c>
      <c r="B15" s="12" t="str">
        <f>IF(LEN(C15)&gt;0,VLOOKUP($F$6,DATA!$A:$S,2,FALSE),"")</f>
        <v/>
      </c>
      <c r="C15" s="11" t="str">
        <f t="shared" si="2"/>
        <v/>
      </c>
      <c r="D15" s="207"/>
      <c r="E15" s="124"/>
      <c r="F15" s="135"/>
      <c r="G15" s="134"/>
      <c r="H15" s="129"/>
      <c r="I15" s="217"/>
      <c r="J15" s="219">
        <f>ASISTENCIA!AQ16</f>
        <v>0</v>
      </c>
      <c r="K15" s="217"/>
      <c r="L15" s="129">
        <f>ASISTENCIA!AR16</f>
        <v>0</v>
      </c>
      <c r="M15" s="129">
        <f>ASISTENCIA!AS16</f>
        <v>0</v>
      </c>
      <c r="N15" s="129">
        <f>ASISTENCIA!AU16</f>
        <v>0</v>
      </c>
      <c r="O15" s="217"/>
      <c r="P15" s="129">
        <f>ASISTENCIA!AV16</f>
        <v>0</v>
      </c>
      <c r="Q15" s="217"/>
      <c r="R15" s="129">
        <f>ASISTENCIA!AT16</f>
        <v>0</v>
      </c>
      <c r="S15" s="220"/>
      <c r="T15" s="129">
        <f>ASISTENCIA!AW16</f>
        <v>0</v>
      </c>
      <c r="U15" s="19"/>
      <c r="V15" s="220"/>
      <c r="W15" s="19"/>
      <c r="X15" s="19"/>
      <c r="Y15" s="220"/>
      <c r="Z15" s="19"/>
      <c r="AA15" s="220"/>
      <c r="AB15" s="326"/>
      <c r="AC15" s="327"/>
      <c r="AD15" s="327"/>
      <c r="AE15" s="327"/>
      <c r="AF15" s="327"/>
      <c r="AG15" s="327"/>
      <c r="AH15" s="327"/>
      <c r="AI15" s="327"/>
      <c r="AJ15" s="328"/>
      <c r="AK15" s="128" t="str">
        <f t="shared" si="1"/>
        <v/>
      </c>
      <c r="AL15" s="194"/>
    </row>
    <row r="16" spans="1:41" s="197" customFormat="1" ht="15.75" customHeight="1" x14ac:dyDescent="0.25">
      <c r="A16" s="163" t="str">
        <f>IF(+ASISTENCIA!A17="","",ASISTENCIA!A17)</f>
        <v/>
      </c>
      <c r="B16" s="12" t="str">
        <f>IF(LEN(C16)&gt;0,VLOOKUP($F$6,DATA!$A:$S,2,FALSE),"")</f>
        <v/>
      </c>
      <c r="C16" s="11" t="str">
        <f t="shared" si="2"/>
        <v/>
      </c>
      <c r="D16" s="133"/>
      <c r="E16" s="128"/>
      <c r="F16" s="136"/>
      <c r="G16" s="136"/>
      <c r="H16" s="129"/>
      <c r="I16" s="217"/>
      <c r="J16" s="219">
        <f>ASISTENCIA!AQ17</f>
        <v>0</v>
      </c>
      <c r="K16" s="217"/>
      <c r="L16" s="129">
        <f>ASISTENCIA!AR17</f>
        <v>0</v>
      </c>
      <c r="M16" s="129">
        <f>ASISTENCIA!AS17</f>
        <v>0</v>
      </c>
      <c r="N16" s="129">
        <f>ASISTENCIA!AU17</f>
        <v>0</v>
      </c>
      <c r="O16" s="217"/>
      <c r="P16" s="129">
        <f>ASISTENCIA!AV17</f>
        <v>0</v>
      </c>
      <c r="Q16" s="217"/>
      <c r="R16" s="129">
        <f>ASISTENCIA!AT17</f>
        <v>0</v>
      </c>
      <c r="S16" s="220"/>
      <c r="T16" s="129">
        <f>ASISTENCIA!AW17</f>
        <v>0</v>
      </c>
      <c r="U16" s="19"/>
      <c r="V16" s="220"/>
      <c r="W16" s="19"/>
      <c r="X16" s="19"/>
      <c r="Y16" s="220"/>
      <c r="Z16" s="19"/>
      <c r="AA16" s="220"/>
      <c r="AB16" s="326"/>
      <c r="AC16" s="327"/>
      <c r="AD16" s="327"/>
      <c r="AE16" s="327"/>
      <c r="AF16" s="327"/>
      <c r="AG16" s="327"/>
      <c r="AH16" s="327"/>
      <c r="AI16" s="327"/>
      <c r="AJ16" s="328"/>
      <c r="AK16" s="128" t="str">
        <f t="shared" si="1"/>
        <v/>
      </c>
      <c r="AL16" s="194"/>
    </row>
    <row r="17" spans="1:38" s="197" customFormat="1" ht="15.75" customHeight="1" x14ac:dyDescent="0.25">
      <c r="A17" s="163" t="str">
        <f>IF(+ASISTENCIA!A18="","",ASISTENCIA!A18)</f>
        <v/>
      </c>
      <c r="B17" s="12" t="str">
        <f>IF(LEN(C17)&gt;0,VLOOKUP($F$6,DATA!$A:$S,2,FALSE),"")</f>
        <v/>
      </c>
      <c r="C17" s="11" t="str">
        <f t="shared" si="2"/>
        <v/>
      </c>
      <c r="D17" s="133"/>
      <c r="E17" s="128"/>
      <c r="F17" s="136"/>
      <c r="G17" s="136"/>
      <c r="H17" s="129"/>
      <c r="I17" s="217"/>
      <c r="J17" s="219">
        <f>ASISTENCIA!AQ18</f>
        <v>0</v>
      </c>
      <c r="K17" s="217"/>
      <c r="L17" s="129">
        <f>ASISTENCIA!AR18</f>
        <v>0</v>
      </c>
      <c r="M17" s="129">
        <f>ASISTENCIA!AS18</f>
        <v>0</v>
      </c>
      <c r="N17" s="129">
        <f>ASISTENCIA!AU18</f>
        <v>0</v>
      </c>
      <c r="O17" s="217"/>
      <c r="P17" s="129">
        <f>ASISTENCIA!AV18</f>
        <v>0</v>
      </c>
      <c r="Q17" s="217"/>
      <c r="R17" s="129">
        <f>ASISTENCIA!AT18</f>
        <v>0</v>
      </c>
      <c r="S17" s="220"/>
      <c r="T17" s="129">
        <f>ASISTENCIA!AW18</f>
        <v>0</v>
      </c>
      <c r="U17" s="19"/>
      <c r="V17" s="220"/>
      <c r="W17" s="19"/>
      <c r="X17" s="19"/>
      <c r="Y17" s="220"/>
      <c r="Z17" s="19"/>
      <c r="AA17" s="220"/>
      <c r="AB17" s="326"/>
      <c r="AC17" s="327"/>
      <c r="AD17" s="327"/>
      <c r="AE17" s="327"/>
      <c r="AF17" s="327"/>
      <c r="AG17" s="327"/>
      <c r="AH17" s="327"/>
      <c r="AI17" s="327"/>
      <c r="AJ17" s="328"/>
      <c r="AK17" s="128" t="str">
        <f t="shared" si="1"/>
        <v/>
      </c>
      <c r="AL17" s="194"/>
    </row>
    <row r="18" spans="1:38" s="197" customFormat="1" ht="15.75" customHeight="1" x14ac:dyDescent="0.25">
      <c r="A18" s="163" t="str">
        <f>IF(+ASISTENCIA!A19="","",ASISTENCIA!A19)</f>
        <v/>
      </c>
      <c r="B18" s="12" t="str">
        <f>IF(LEN(C18)&gt;0,VLOOKUP($F$6,DATA!$A:$S,2,FALSE),"")</f>
        <v/>
      </c>
      <c r="C18" s="11" t="str">
        <f t="shared" si="2"/>
        <v/>
      </c>
      <c r="D18" s="133"/>
      <c r="E18" s="128"/>
      <c r="F18" s="136"/>
      <c r="G18" s="136"/>
      <c r="H18" s="129"/>
      <c r="I18" s="217"/>
      <c r="J18" s="219">
        <f>ASISTENCIA!AQ19</f>
        <v>0</v>
      </c>
      <c r="K18" s="217"/>
      <c r="L18" s="129">
        <f>ASISTENCIA!AR19</f>
        <v>0</v>
      </c>
      <c r="M18" s="129">
        <f>ASISTENCIA!AS19</f>
        <v>0</v>
      </c>
      <c r="N18" s="129">
        <f>ASISTENCIA!AU19</f>
        <v>0</v>
      </c>
      <c r="O18" s="217"/>
      <c r="P18" s="129">
        <f>ASISTENCIA!AV19</f>
        <v>0</v>
      </c>
      <c r="Q18" s="217"/>
      <c r="R18" s="129">
        <f>ASISTENCIA!AT19</f>
        <v>0</v>
      </c>
      <c r="S18" s="220"/>
      <c r="T18" s="129">
        <f>ASISTENCIA!AW19</f>
        <v>0</v>
      </c>
      <c r="U18" s="19"/>
      <c r="V18" s="220"/>
      <c r="W18" s="19"/>
      <c r="X18" s="19"/>
      <c r="Y18" s="220"/>
      <c r="Z18" s="19"/>
      <c r="AA18" s="220"/>
      <c r="AB18" s="326"/>
      <c r="AC18" s="327"/>
      <c r="AD18" s="327"/>
      <c r="AE18" s="327"/>
      <c r="AF18" s="327"/>
      <c r="AG18" s="327"/>
      <c r="AH18" s="327"/>
      <c r="AI18" s="327"/>
      <c r="AJ18" s="328"/>
      <c r="AK18" s="128" t="str">
        <f t="shared" si="1"/>
        <v/>
      </c>
      <c r="AL18" s="194"/>
    </row>
    <row r="19" spans="1:38" s="197" customFormat="1" ht="15.75" customHeight="1" x14ac:dyDescent="0.25">
      <c r="A19" s="163" t="str">
        <f>IF(+ASISTENCIA!A20="","",ASISTENCIA!A20)</f>
        <v/>
      </c>
      <c r="B19" s="12" t="str">
        <f>IF(LEN(C19)&gt;0,VLOOKUP($F$6,DATA!$A:$S,2,FALSE),"")</f>
        <v/>
      </c>
      <c r="C19" s="11" t="str">
        <f t="shared" si="2"/>
        <v/>
      </c>
      <c r="D19" s="133"/>
      <c r="E19" s="128"/>
      <c r="F19" s="136"/>
      <c r="G19" s="136"/>
      <c r="H19" s="129"/>
      <c r="I19" s="217"/>
      <c r="J19" s="219">
        <f>ASISTENCIA!AQ20</f>
        <v>0</v>
      </c>
      <c r="K19" s="217"/>
      <c r="L19" s="129">
        <f>ASISTENCIA!AR20</f>
        <v>0</v>
      </c>
      <c r="M19" s="129">
        <f>ASISTENCIA!AS20</f>
        <v>0</v>
      </c>
      <c r="N19" s="129">
        <f>ASISTENCIA!AU20</f>
        <v>0</v>
      </c>
      <c r="O19" s="217"/>
      <c r="P19" s="129">
        <f>ASISTENCIA!AV20</f>
        <v>0</v>
      </c>
      <c r="Q19" s="217"/>
      <c r="R19" s="129">
        <f>ASISTENCIA!AT20</f>
        <v>0</v>
      </c>
      <c r="S19" s="220"/>
      <c r="T19" s="129">
        <f>ASISTENCIA!AW20</f>
        <v>0</v>
      </c>
      <c r="U19" s="19"/>
      <c r="V19" s="220"/>
      <c r="W19" s="19"/>
      <c r="X19" s="19"/>
      <c r="Y19" s="220"/>
      <c r="Z19" s="19"/>
      <c r="AA19" s="220"/>
      <c r="AB19" s="326"/>
      <c r="AC19" s="327"/>
      <c r="AD19" s="327"/>
      <c r="AE19" s="327"/>
      <c r="AF19" s="327"/>
      <c r="AG19" s="327"/>
      <c r="AH19" s="327"/>
      <c r="AI19" s="327"/>
      <c r="AJ19" s="328"/>
      <c r="AK19" s="128" t="str">
        <f t="shared" si="1"/>
        <v/>
      </c>
      <c r="AL19" s="194"/>
    </row>
    <row r="20" spans="1:38" s="197" customFormat="1" ht="15.75" customHeight="1" x14ac:dyDescent="0.25">
      <c r="A20" s="163" t="str">
        <f>IF(+ASISTENCIA!A21="","",ASISTENCIA!A21)</f>
        <v/>
      </c>
      <c r="B20" s="12" t="str">
        <f>IF(LEN(C20)&gt;0,VLOOKUP($F$6,DATA!$A:$S,2,FALSE),"")</f>
        <v/>
      </c>
      <c r="C20" s="11" t="str">
        <f t="shared" si="2"/>
        <v/>
      </c>
      <c r="D20" s="133"/>
      <c r="E20" s="128"/>
      <c r="F20" s="136"/>
      <c r="G20" s="136"/>
      <c r="H20" s="129"/>
      <c r="I20" s="217"/>
      <c r="J20" s="219">
        <f>ASISTENCIA!AQ21</f>
        <v>0</v>
      </c>
      <c r="K20" s="217"/>
      <c r="L20" s="129">
        <f>ASISTENCIA!AR21</f>
        <v>0</v>
      </c>
      <c r="M20" s="129">
        <f>ASISTENCIA!AS21</f>
        <v>0</v>
      </c>
      <c r="N20" s="129">
        <f>ASISTENCIA!AU21</f>
        <v>0</v>
      </c>
      <c r="O20" s="217"/>
      <c r="P20" s="129">
        <f>ASISTENCIA!AV21</f>
        <v>0</v>
      </c>
      <c r="Q20" s="217"/>
      <c r="R20" s="129">
        <f>ASISTENCIA!AT21</f>
        <v>0</v>
      </c>
      <c r="S20" s="220"/>
      <c r="T20" s="129">
        <f>ASISTENCIA!AW21</f>
        <v>0</v>
      </c>
      <c r="U20" s="19"/>
      <c r="V20" s="220"/>
      <c r="W20" s="19"/>
      <c r="X20" s="19"/>
      <c r="Y20" s="220"/>
      <c r="Z20" s="19"/>
      <c r="AA20" s="220"/>
      <c r="AB20" s="326"/>
      <c r="AC20" s="327"/>
      <c r="AD20" s="327"/>
      <c r="AE20" s="327"/>
      <c r="AF20" s="327"/>
      <c r="AG20" s="327"/>
      <c r="AH20" s="327"/>
      <c r="AI20" s="327"/>
      <c r="AJ20" s="328"/>
      <c r="AK20" s="128" t="str">
        <f t="shared" si="1"/>
        <v/>
      </c>
      <c r="AL20" s="194"/>
    </row>
    <row r="21" spans="1:38" s="197" customFormat="1" ht="15.75" customHeight="1" x14ac:dyDescent="0.25">
      <c r="A21" s="163" t="str">
        <f>IF(+ASISTENCIA!A22="","",ASISTENCIA!A22)</f>
        <v/>
      </c>
      <c r="B21" s="12" t="str">
        <f>IF(LEN(C21)&gt;0,VLOOKUP($F$6,DATA!$A:$S,2,FALSE),"")</f>
        <v/>
      </c>
      <c r="C21" s="11" t="str">
        <f t="shared" si="2"/>
        <v/>
      </c>
      <c r="D21" s="133"/>
      <c r="E21" s="128"/>
      <c r="F21" s="136"/>
      <c r="G21" s="136"/>
      <c r="H21" s="129"/>
      <c r="I21" s="217"/>
      <c r="J21" s="219">
        <f>ASISTENCIA!AQ22</f>
        <v>0</v>
      </c>
      <c r="K21" s="217"/>
      <c r="L21" s="129">
        <f>ASISTENCIA!AR22</f>
        <v>0</v>
      </c>
      <c r="M21" s="129">
        <f>ASISTENCIA!AS22</f>
        <v>0</v>
      </c>
      <c r="N21" s="129">
        <f>ASISTENCIA!AU22</f>
        <v>0</v>
      </c>
      <c r="O21" s="217"/>
      <c r="P21" s="129">
        <f>ASISTENCIA!AV22</f>
        <v>0</v>
      </c>
      <c r="Q21" s="217"/>
      <c r="R21" s="129">
        <f>ASISTENCIA!AT22</f>
        <v>0</v>
      </c>
      <c r="S21" s="220"/>
      <c r="T21" s="129">
        <f>ASISTENCIA!AW22</f>
        <v>0</v>
      </c>
      <c r="U21" s="19"/>
      <c r="V21" s="220"/>
      <c r="W21" s="19"/>
      <c r="X21" s="19"/>
      <c r="Y21" s="220"/>
      <c r="Z21" s="19"/>
      <c r="AA21" s="220"/>
      <c r="AB21" s="326"/>
      <c r="AC21" s="327"/>
      <c r="AD21" s="327"/>
      <c r="AE21" s="327"/>
      <c r="AF21" s="327"/>
      <c r="AG21" s="327"/>
      <c r="AH21" s="327"/>
      <c r="AI21" s="327"/>
      <c r="AJ21" s="328"/>
      <c r="AK21" s="128" t="str">
        <f t="shared" si="1"/>
        <v/>
      </c>
      <c r="AL21" s="194"/>
    </row>
    <row r="22" spans="1:38" s="197" customFormat="1" ht="15.75" customHeight="1" x14ac:dyDescent="0.25">
      <c r="A22" s="163" t="str">
        <f>IF(+ASISTENCIA!A23="","",ASISTENCIA!A23)</f>
        <v/>
      </c>
      <c r="B22" s="12" t="str">
        <f>IF(LEN(C22)&gt;0,VLOOKUP($F$6,DATA!$A:$S,2,FALSE),"")</f>
        <v/>
      </c>
      <c r="C22" s="11" t="str">
        <f t="shared" si="2"/>
        <v/>
      </c>
      <c r="D22" s="133" t="str">
        <f>IF(+ASISTENCIA!D23="","",ASISTENCIA!D23)</f>
        <v/>
      </c>
      <c r="E22" s="128" t="str">
        <f>IF(+ASISTENCIA!E23="","",ASISTENCIA!E23)</f>
        <v/>
      </c>
      <c r="F22" s="136" t="str">
        <f>IF(+ASISTENCIA!F23="","",ASISTENCIA!F23)</f>
        <v/>
      </c>
      <c r="G22" s="136" t="str">
        <f>IF(+ASISTENCIA!G23="","",ASISTENCIA!G23)</f>
        <v/>
      </c>
      <c r="H22" s="129" t="str">
        <f>IF(+ASISTENCIA!H23="","",ASISTENCIA!H23)</f>
        <v/>
      </c>
      <c r="I22" s="217"/>
      <c r="J22" s="219">
        <f>ASISTENCIA!AQ23</f>
        <v>0</v>
      </c>
      <c r="K22" s="217"/>
      <c r="L22" s="129">
        <f>ASISTENCIA!AR23</f>
        <v>0</v>
      </c>
      <c r="M22" s="129">
        <f>ASISTENCIA!AS23</f>
        <v>0</v>
      </c>
      <c r="N22" s="129">
        <f>ASISTENCIA!AU23</f>
        <v>0</v>
      </c>
      <c r="O22" s="217"/>
      <c r="P22" s="129">
        <f>ASISTENCIA!AV23</f>
        <v>0</v>
      </c>
      <c r="Q22" s="217"/>
      <c r="R22" s="129">
        <f>ASISTENCIA!AT23</f>
        <v>0</v>
      </c>
      <c r="S22" s="220"/>
      <c r="T22" s="129">
        <f>ASISTENCIA!AW23</f>
        <v>0</v>
      </c>
      <c r="U22" s="19"/>
      <c r="V22" s="220"/>
      <c r="W22" s="19"/>
      <c r="X22" s="19"/>
      <c r="Y22" s="220"/>
      <c r="Z22" s="19"/>
      <c r="AA22" s="220"/>
      <c r="AB22" s="326"/>
      <c r="AC22" s="327"/>
      <c r="AD22" s="327"/>
      <c r="AE22" s="327"/>
      <c r="AF22" s="327"/>
      <c r="AG22" s="327"/>
      <c r="AH22" s="327"/>
      <c r="AI22" s="327"/>
      <c r="AJ22" s="328"/>
      <c r="AK22" s="128" t="str">
        <f t="shared" si="1"/>
        <v/>
      </c>
      <c r="AL22" s="194"/>
    </row>
    <row r="23" spans="1:38" s="197" customFormat="1" ht="15.75" customHeight="1" x14ac:dyDescent="0.25">
      <c r="A23" s="163" t="str">
        <f>IF(+ASISTENCIA!A24="","",ASISTENCIA!A24)</f>
        <v/>
      </c>
      <c r="B23" s="12" t="str">
        <f>IF(LEN(C23)&gt;0,VLOOKUP($F$6,DATA!$A:$S,2,FALSE),"")</f>
        <v/>
      </c>
      <c r="C23" s="11" t="str">
        <f t="shared" si="2"/>
        <v/>
      </c>
      <c r="D23" s="133" t="str">
        <f>IF(+ASISTENCIA!D24="","",ASISTENCIA!D24)</f>
        <v/>
      </c>
      <c r="E23" s="128" t="str">
        <f>IF(+ASISTENCIA!E24="","",ASISTENCIA!E24)</f>
        <v/>
      </c>
      <c r="F23" s="136" t="str">
        <f>IF(+ASISTENCIA!F24="","",ASISTENCIA!F24)</f>
        <v/>
      </c>
      <c r="G23" s="136" t="str">
        <f>IF(+ASISTENCIA!G24="","",ASISTENCIA!G24)</f>
        <v/>
      </c>
      <c r="H23" s="129" t="str">
        <f>IF(+ASISTENCIA!H24="","",ASISTENCIA!H24)</f>
        <v/>
      </c>
      <c r="I23" s="217"/>
      <c r="J23" s="219">
        <f>ASISTENCIA!AQ24</f>
        <v>0</v>
      </c>
      <c r="K23" s="217"/>
      <c r="L23" s="129">
        <f>ASISTENCIA!AR24</f>
        <v>0</v>
      </c>
      <c r="M23" s="129">
        <f>ASISTENCIA!AS24</f>
        <v>0</v>
      </c>
      <c r="N23" s="129">
        <f>ASISTENCIA!AU24</f>
        <v>0</v>
      </c>
      <c r="O23" s="217"/>
      <c r="P23" s="129">
        <f>ASISTENCIA!AV24</f>
        <v>0</v>
      </c>
      <c r="Q23" s="217"/>
      <c r="R23" s="129">
        <f>ASISTENCIA!AT24</f>
        <v>0</v>
      </c>
      <c r="S23" s="220"/>
      <c r="T23" s="129">
        <f>ASISTENCIA!AW24</f>
        <v>0</v>
      </c>
      <c r="U23" s="19"/>
      <c r="V23" s="220"/>
      <c r="W23" s="19"/>
      <c r="X23" s="19"/>
      <c r="Y23" s="220"/>
      <c r="Z23" s="19"/>
      <c r="AA23" s="220"/>
      <c r="AB23" s="326"/>
      <c r="AC23" s="327"/>
      <c r="AD23" s="327"/>
      <c r="AE23" s="327"/>
      <c r="AF23" s="327"/>
      <c r="AG23" s="327"/>
      <c r="AH23" s="327"/>
      <c r="AI23" s="327"/>
      <c r="AJ23" s="328"/>
      <c r="AK23" s="128" t="str">
        <f t="shared" si="1"/>
        <v/>
      </c>
      <c r="AL23" s="194"/>
    </row>
    <row r="24" spans="1:38" s="197" customFormat="1" ht="15.75" customHeight="1" x14ac:dyDescent="0.25">
      <c r="A24" s="163" t="str">
        <f>IF(+ASISTENCIA!A25="","",ASISTENCIA!A25)</f>
        <v/>
      </c>
      <c r="B24" s="12" t="str">
        <f>IF(LEN(C24)&gt;0,VLOOKUP($F$6,DATA!$A:$S,2,FALSE),"")</f>
        <v/>
      </c>
      <c r="C24" s="11" t="str">
        <f t="shared" si="2"/>
        <v/>
      </c>
      <c r="D24" s="133" t="str">
        <f>IF(+ASISTENCIA!D25="","",ASISTENCIA!D25)</f>
        <v/>
      </c>
      <c r="E24" s="128" t="str">
        <f>IF(+ASISTENCIA!E25="","",ASISTENCIA!E25)</f>
        <v/>
      </c>
      <c r="F24" s="136" t="str">
        <f>IF(+ASISTENCIA!F25="","",ASISTENCIA!F25)</f>
        <v/>
      </c>
      <c r="G24" s="136" t="str">
        <f>IF(+ASISTENCIA!G25="","",ASISTENCIA!G25)</f>
        <v/>
      </c>
      <c r="H24" s="129" t="str">
        <f>IF(+ASISTENCIA!H25="","",ASISTENCIA!H25)</f>
        <v/>
      </c>
      <c r="I24" s="217"/>
      <c r="J24" s="219">
        <f>ASISTENCIA!AQ25</f>
        <v>0</v>
      </c>
      <c r="K24" s="217"/>
      <c r="L24" s="129">
        <f>ASISTENCIA!AR25</f>
        <v>0</v>
      </c>
      <c r="M24" s="129">
        <f>ASISTENCIA!AS25</f>
        <v>0</v>
      </c>
      <c r="N24" s="129">
        <f>ASISTENCIA!AU25</f>
        <v>0</v>
      </c>
      <c r="O24" s="217"/>
      <c r="P24" s="129">
        <f>ASISTENCIA!AV25</f>
        <v>0</v>
      </c>
      <c r="Q24" s="217"/>
      <c r="R24" s="129">
        <f>ASISTENCIA!AT25</f>
        <v>0</v>
      </c>
      <c r="S24" s="220"/>
      <c r="T24" s="129">
        <f>ASISTENCIA!AW25</f>
        <v>0</v>
      </c>
      <c r="U24" s="19"/>
      <c r="V24" s="220"/>
      <c r="W24" s="19"/>
      <c r="X24" s="19"/>
      <c r="Y24" s="220"/>
      <c r="Z24" s="19"/>
      <c r="AA24" s="220"/>
      <c r="AB24" s="326"/>
      <c r="AC24" s="327"/>
      <c r="AD24" s="327"/>
      <c r="AE24" s="327"/>
      <c r="AF24" s="327"/>
      <c r="AG24" s="327"/>
      <c r="AH24" s="327"/>
      <c r="AI24" s="327"/>
      <c r="AJ24" s="328"/>
      <c r="AK24" s="128" t="str">
        <f t="shared" si="1"/>
        <v/>
      </c>
      <c r="AL24" s="194"/>
    </row>
    <row r="25" spans="1:38" s="197" customFormat="1" ht="15.75" customHeight="1" x14ac:dyDescent="0.25">
      <c r="A25" s="163" t="str">
        <f>IF(+ASISTENCIA!A26="","",ASISTENCIA!A26)</f>
        <v/>
      </c>
      <c r="B25" s="12" t="str">
        <f>IF(LEN(C25)&gt;0,VLOOKUP($F$6,DATA!$A:$S,2,FALSE),"")</f>
        <v/>
      </c>
      <c r="C25" s="11" t="str">
        <f t="shared" si="2"/>
        <v/>
      </c>
      <c r="D25" s="133" t="str">
        <f>IF(+ASISTENCIA!D26="","",ASISTENCIA!D26)</f>
        <v/>
      </c>
      <c r="E25" s="128" t="str">
        <f>IF(+ASISTENCIA!E26="","",ASISTENCIA!E26)</f>
        <v/>
      </c>
      <c r="F25" s="136" t="str">
        <f>IF(+ASISTENCIA!F26="","",ASISTENCIA!F26)</f>
        <v/>
      </c>
      <c r="G25" s="136" t="str">
        <f>IF(+ASISTENCIA!G26="","",ASISTENCIA!G26)</f>
        <v/>
      </c>
      <c r="H25" s="129" t="str">
        <f>IF(+ASISTENCIA!H26="","",ASISTENCIA!H26)</f>
        <v/>
      </c>
      <c r="I25" s="217"/>
      <c r="J25" s="219">
        <f>ASISTENCIA!AQ26</f>
        <v>0</v>
      </c>
      <c r="K25" s="217"/>
      <c r="L25" s="129">
        <f>ASISTENCIA!AR26</f>
        <v>0</v>
      </c>
      <c r="M25" s="129">
        <f>ASISTENCIA!AS26</f>
        <v>0</v>
      </c>
      <c r="N25" s="129">
        <f>ASISTENCIA!AU26</f>
        <v>0</v>
      </c>
      <c r="O25" s="217"/>
      <c r="P25" s="129">
        <f>ASISTENCIA!AV26</f>
        <v>0</v>
      </c>
      <c r="Q25" s="217"/>
      <c r="R25" s="129">
        <f>ASISTENCIA!AT26</f>
        <v>0</v>
      </c>
      <c r="S25" s="220"/>
      <c r="T25" s="129">
        <f>ASISTENCIA!AW26</f>
        <v>0</v>
      </c>
      <c r="U25" s="19"/>
      <c r="V25" s="220"/>
      <c r="W25" s="19"/>
      <c r="X25" s="19"/>
      <c r="Y25" s="220"/>
      <c r="Z25" s="19"/>
      <c r="AA25" s="220"/>
      <c r="AB25" s="326"/>
      <c r="AC25" s="327"/>
      <c r="AD25" s="327"/>
      <c r="AE25" s="327"/>
      <c r="AF25" s="327"/>
      <c r="AG25" s="327"/>
      <c r="AH25" s="327"/>
      <c r="AI25" s="327"/>
      <c r="AJ25" s="328"/>
      <c r="AK25" s="128" t="str">
        <f t="shared" si="1"/>
        <v/>
      </c>
      <c r="AL25" s="194"/>
    </row>
    <row r="26" spans="1:38" s="197" customFormat="1" ht="15.75" customHeight="1" x14ac:dyDescent="0.25">
      <c r="A26" s="163" t="str">
        <f>IF(+ASISTENCIA!A27="","",ASISTENCIA!A27)</f>
        <v/>
      </c>
      <c r="B26" s="12" t="str">
        <f>IF(LEN(C26)&gt;0,VLOOKUP($F$6,DATA!$A:$S,2,FALSE),"")</f>
        <v/>
      </c>
      <c r="C26" s="11" t="str">
        <f t="shared" si="2"/>
        <v/>
      </c>
      <c r="D26" s="133" t="str">
        <f>IF(+ASISTENCIA!D27="","",ASISTENCIA!D27)</f>
        <v/>
      </c>
      <c r="E26" s="128" t="str">
        <f>IF(+ASISTENCIA!E27="","",ASISTENCIA!E27)</f>
        <v/>
      </c>
      <c r="F26" s="136" t="str">
        <f>IF(+ASISTENCIA!F27="","",ASISTENCIA!F27)</f>
        <v/>
      </c>
      <c r="G26" s="136" t="str">
        <f>IF(+ASISTENCIA!G27="","",ASISTENCIA!G27)</f>
        <v/>
      </c>
      <c r="H26" s="129" t="str">
        <f>IF(+ASISTENCIA!H27="","",ASISTENCIA!H27)</f>
        <v/>
      </c>
      <c r="I26" s="217"/>
      <c r="J26" s="219">
        <f>ASISTENCIA!AQ27</f>
        <v>0</v>
      </c>
      <c r="K26" s="217"/>
      <c r="L26" s="129">
        <f>ASISTENCIA!AR27</f>
        <v>0</v>
      </c>
      <c r="M26" s="129">
        <f>ASISTENCIA!AS27</f>
        <v>0</v>
      </c>
      <c r="N26" s="129">
        <f>ASISTENCIA!AU27</f>
        <v>0</v>
      </c>
      <c r="O26" s="217"/>
      <c r="P26" s="129">
        <f>ASISTENCIA!AV27</f>
        <v>0</v>
      </c>
      <c r="Q26" s="217"/>
      <c r="R26" s="129">
        <f>ASISTENCIA!AT27</f>
        <v>0</v>
      </c>
      <c r="S26" s="220"/>
      <c r="T26" s="129">
        <f>ASISTENCIA!AW27</f>
        <v>0</v>
      </c>
      <c r="U26" s="19"/>
      <c r="V26" s="220"/>
      <c r="W26" s="19"/>
      <c r="X26" s="19"/>
      <c r="Y26" s="220"/>
      <c r="Z26" s="19"/>
      <c r="AA26" s="220"/>
      <c r="AB26" s="326"/>
      <c r="AC26" s="327"/>
      <c r="AD26" s="327"/>
      <c r="AE26" s="327"/>
      <c r="AF26" s="327"/>
      <c r="AG26" s="327"/>
      <c r="AH26" s="327"/>
      <c r="AI26" s="327"/>
      <c r="AJ26" s="328"/>
      <c r="AK26" s="128" t="str">
        <f t="shared" si="1"/>
        <v/>
      </c>
      <c r="AL26" s="194"/>
    </row>
    <row r="27" spans="1:38" s="197" customFormat="1" ht="15.75" customHeight="1" x14ac:dyDescent="0.25">
      <c r="A27" s="163" t="str">
        <f>IF(+ASISTENCIA!A28="","",ASISTENCIA!A28)</f>
        <v/>
      </c>
      <c r="B27" s="12" t="str">
        <f>IF(LEN(C27)&gt;0,VLOOKUP($F$6,DATA!$A:$S,2,FALSE),"")</f>
        <v/>
      </c>
      <c r="C27" s="11" t="str">
        <f t="shared" si="2"/>
        <v/>
      </c>
      <c r="D27" s="133" t="str">
        <f>IF(+ASISTENCIA!D28="","",ASISTENCIA!D28)</f>
        <v/>
      </c>
      <c r="E27" s="128" t="str">
        <f>IF(+ASISTENCIA!E28="","",ASISTENCIA!E28)</f>
        <v/>
      </c>
      <c r="F27" s="136" t="str">
        <f>IF(+ASISTENCIA!F28="","",ASISTENCIA!F28)</f>
        <v/>
      </c>
      <c r="G27" s="136" t="str">
        <f>IF(+ASISTENCIA!G28="","",ASISTENCIA!G28)</f>
        <v/>
      </c>
      <c r="H27" s="129" t="str">
        <f>IF(+ASISTENCIA!H28="","",ASISTENCIA!H28)</f>
        <v/>
      </c>
      <c r="I27" s="217"/>
      <c r="J27" s="219">
        <f>ASISTENCIA!AQ28</f>
        <v>0</v>
      </c>
      <c r="K27" s="217"/>
      <c r="L27" s="129">
        <f>ASISTENCIA!AR28</f>
        <v>0</v>
      </c>
      <c r="M27" s="129">
        <f>ASISTENCIA!AS28</f>
        <v>0</v>
      </c>
      <c r="N27" s="129">
        <f>ASISTENCIA!AU28</f>
        <v>0</v>
      </c>
      <c r="O27" s="217"/>
      <c r="P27" s="129">
        <f>ASISTENCIA!AV28</f>
        <v>0</v>
      </c>
      <c r="Q27" s="217"/>
      <c r="R27" s="129">
        <f>ASISTENCIA!AT28</f>
        <v>0</v>
      </c>
      <c r="S27" s="220"/>
      <c r="T27" s="129">
        <f>ASISTENCIA!AW28</f>
        <v>0</v>
      </c>
      <c r="U27" s="19"/>
      <c r="V27" s="220"/>
      <c r="W27" s="19"/>
      <c r="X27" s="19"/>
      <c r="Y27" s="220"/>
      <c r="Z27" s="19"/>
      <c r="AA27" s="220"/>
      <c r="AB27" s="326"/>
      <c r="AC27" s="327"/>
      <c r="AD27" s="327"/>
      <c r="AE27" s="327"/>
      <c r="AF27" s="327"/>
      <c r="AG27" s="327"/>
      <c r="AH27" s="327"/>
      <c r="AI27" s="327"/>
      <c r="AJ27" s="328"/>
      <c r="AK27" s="128" t="str">
        <f t="shared" si="1"/>
        <v/>
      </c>
      <c r="AL27" s="194"/>
    </row>
    <row r="28" spans="1:38" s="197" customFormat="1" ht="15.75" hidden="1" customHeight="1" x14ac:dyDescent="0.25">
      <c r="A28" s="163" t="str">
        <f>IF(+ASISTENCIA!A43="","",ASISTENCIA!A43)</f>
        <v/>
      </c>
      <c r="B28" s="12"/>
      <c r="C28" s="11"/>
      <c r="D28" s="133" t="str">
        <f>IF(+ASISTENCIA!D43="","",ASISTENCIA!D43)</f>
        <v/>
      </c>
      <c r="E28" s="128" t="str">
        <f>IF(+ASISTENCIA!E43="","",ASISTENCIA!E43)</f>
        <v/>
      </c>
      <c r="F28" s="136" t="str">
        <f>IF(+ASISTENCIA!F43="","",ASISTENCIA!F43)</f>
        <v/>
      </c>
      <c r="G28" s="136" t="str">
        <f>IF(+ASISTENCIA!G43="","",ASISTENCIA!G43)</f>
        <v/>
      </c>
      <c r="H28" s="129" t="str">
        <f>IF(+ASISTENCIA!H43="","",ASISTENCIA!H43)</f>
        <v/>
      </c>
      <c r="I28" s="217"/>
      <c r="J28" s="219">
        <f>ASISTENCIA!AQ43</f>
        <v>0</v>
      </c>
      <c r="K28" s="217"/>
      <c r="L28" s="129">
        <f>ASISTENCIA!AR43</f>
        <v>0</v>
      </c>
      <c r="M28" s="129">
        <f>ASISTENCIA!AS43</f>
        <v>0</v>
      </c>
      <c r="N28" s="129">
        <f>ASISTENCIA!AU43</f>
        <v>0</v>
      </c>
      <c r="O28" s="217"/>
      <c r="P28" s="129">
        <f>ASISTENCIA!AV43</f>
        <v>0</v>
      </c>
      <c r="Q28" s="217"/>
      <c r="R28" s="129">
        <f>ASISTENCIA!AT43</f>
        <v>0</v>
      </c>
      <c r="S28" s="220"/>
      <c r="T28" s="129">
        <f>ASISTENCIA!AW43</f>
        <v>0</v>
      </c>
      <c r="U28" s="129"/>
      <c r="V28" s="220"/>
      <c r="W28" s="129"/>
      <c r="X28" s="129"/>
      <c r="Y28" s="220"/>
      <c r="Z28" s="129"/>
      <c r="AA28" s="220"/>
      <c r="AB28" s="321"/>
      <c r="AC28" s="322"/>
      <c r="AD28" s="322"/>
      <c r="AE28" s="322"/>
      <c r="AF28" s="322"/>
      <c r="AG28" s="322"/>
      <c r="AH28" s="322"/>
      <c r="AI28" s="322"/>
      <c r="AJ28" s="323"/>
      <c r="AK28" s="128" t="str">
        <f t="shared" si="1"/>
        <v/>
      </c>
      <c r="AL28" s="194"/>
    </row>
    <row r="29" spans="1:38" s="197" customFormat="1" ht="15.75" hidden="1" customHeight="1" x14ac:dyDescent="0.25">
      <c r="A29" s="163" t="str">
        <f>IF(+ASISTENCIA!A44="","",ASISTENCIA!A44)</f>
        <v/>
      </c>
      <c r="B29" s="12"/>
      <c r="C29" s="11"/>
      <c r="D29" s="133" t="str">
        <f>IF(+ASISTENCIA!D44="","",ASISTENCIA!D44)</f>
        <v/>
      </c>
      <c r="E29" s="128" t="str">
        <f>IF(+ASISTENCIA!E44="","",ASISTENCIA!E44)</f>
        <v/>
      </c>
      <c r="F29" s="136" t="str">
        <f>IF(+ASISTENCIA!F44="","",ASISTENCIA!F44)</f>
        <v/>
      </c>
      <c r="G29" s="136" t="str">
        <f>IF(+ASISTENCIA!G44="","",ASISTENCIA!G44)</f>
        <v/>
      </c>
      <c r="H29" s="129" t="str">
        <f>IF(+ASISTENCIA!H44="","",ASISTENCIA!H44)</f>
        <v/>
      </c>
      <c r="I29" s="217"/>
      <c r="J29" s="219">
        <f>ASISTENCIA!AQ44</f>
        <v>0</v>
      </c>
      <c r="K29" s="217"/>
      <c r="L29" s="129">
        <f>ASISTENCIA!AR44</f>
        <v>0</v>
      </c>
      <c r="M29" s="129">
        <f>ASISTENCIA!AS44</f>
        <v>0</v>
      </c>
      <c r="N29" s="129">
        <f>ASISTENCIA!AU44</f>
        <v>0</v>
      </c>
      <c r="O29" s="217"/>
      <c r="P29" s="129">
        <f>ASISTENCIA!AV44</f>
        <v>0</v>
      </c>
      <c r="Q29" s="217"/>
      <c r="R29" s="129">
        <f>ASISTENCIA!AT44</f>
        <v>0</v>
      </c>
      <c r="S29" s="220"/>
      <c r="T29" s="129">
        <f>ASISTENCIA!AW44</f>
        <v>0</v>
      </c>
      <c r="U29" s="129"/>
      <c r="V29" s="220"/>
      <c r="W29" s="129"/>
      <c r="X29" s="129"/>
      <c r="Y29" s="220"/>
      <c r="Z29" s="129"/>
      <c r="AA29" s="220"/>
      <c r="AB29" s="321"/>
      <c r="AC29" s="322"/>
      <c r="AD29" s="322"/>
      <c r="AE29" s="322"/>
      <c r="AF29" s="322"/>
      <c r="AG29" s="322"/>
      <c r="AH29" s="322"/>
      <c r="AI29" s="322"/>
      <c r="AJ29" s="323"/>
      <c r="AK29" s="128" t="str">
        <f t="shared" si="1"/>
        <v/>
      </c>
      <c r="AL29" s="194"/>
    </row>
    <row r="30" spans="1:38" s="197" customFormat="1" ht="15.75" hidden="1" customHeight="1" x14ac:dyDescent="0.25">
      <c r="A30" s="163" t="str">
        <f>IF(+ASISTENCIA!A45="","",ASISTENCIA!A45)</f>
        <v/>
      </c>
      <c r="B30" s="12"/>
      <c r="C30" s="11"/>
      <c r="D30" s="133" t="str">
        <f>IF(+ASISTENCIA!D45="","",ASISTENCIA!D45)</f>
        <v/>
      </c>
      <c r="E30" s="128" t="str">
        <f>IF(+ASISTENCIA!E45="","",ASISTENCIA!E45)</f>
        <v/>
      </c>
      <c r="F30" s="136" t="str">
        <f>IF(+ASISTENCIA!F45="","",ASISTENCIA!F45)</f>
        <v/>
      </c>
      <c r="G30" s="136" t="str">
        <f>IF(+ASISTENCIA!G45="","",ASISTENCIA!G45)</f>
        <v/>
      </c>
      <c r="H30" s="129" t="str">
        <f>IF(+ASISTENCIA!H45="","",ASISTENCIA!H45)</f>
        <v/>
      </c>
      <c r="I30" s="217"/>
      <c r="J30" s="219">
        <f>ASISTENCIA!AQ45</f>
        <v>0</v>
      </c>
      <c r="K30" s="217"/>
      <c r="L30" s="129">
        <f>ASISTENCIA!AR45</f>
        <v>0</v>
      </c>
      <c r="M30" s="129">
        <f>ASISTENCIA!AS45</f>
        <v>0</v>
      </c>
      <c r="N30" s="129">
        <f>ASISTENCIA!AU45</f>
        <v>0</v>
      </c>
      <c r="O30" s="217"/>
      <c r="P30" s="129">
        <f>ASISTENCIA!AV45</f>
        <v>0</v>
      </c>
      <c r="Q30" s="217"/>
      <c r="R30" s="129">
        <f>ASISTENCIA!AT45</f>
        <v>0</v>
      </c>
      <c r="S30" s="220"/>
      <c r="T30" s="129">
        <f>ASISTENCIA!AW45</f>
        <v>0</v>
      </c>
      <c r="U30" s="129"/>
      <c r="V30" s="220"/>
      <c r="W30" s="129"/>
      <c r="X30" s="129"/>
      <c r="Y30" s="220"/>
      <c r="Z30" s="129"/>
      <c r="AA30" s="220"/>
      <c r="AB30" s="321"/>
      <c r="AC30" s="322"/>
      <c r="AD30" s="322"/>
      <c r="AE30" s="322"/>
      <c r="AF30" s="322"/>
      <c r="AG30" s="322"/>
      <c r="AH30" s="322"/>
      <c r="AI30" s="322"/>
      <c r="AJ30" s="323"/>
      <c r="AK30" s="128" t="str">
        <f t="shared" si="1"/>
        <v/>
      </c>
      <c r="AL30" s="194"/>
    </row>
    <row r="31" spans="1:38" s="197" customFormat="1" ht="15.75" hidden="1" customHeight="1" x14ac:dyDescent="0.25">
      <c r="A31" s="163" t="str">
        <f>IF(+ASISTENCIA!A46="","",ASISTENCIA!A46)</f>
        <v/>
      </c>
      <c r="B31" s="12"/>
      <c r="C31" s="11"/>
      <c r="D31" s="133" t="str">
        <f>IF(+ASISTENCIA!D46="","",ASISTENCIA!D46)</f>
        <v/>
      </c>
      <c r="E31" s="128" t="str">
        <f>IF(+ASISTENCIA!E46="","",ASISTENCIA!E46)</f>
        <v/>
      </c>
      <c r="F31" s="136" t="str">
        <f>IF(+ASISTENCIA!F46="","",ASISTENCIA!F46)</f>
        <v/>
      </c>
      <c r="G31" s="136" t="str">
        <f>IF(+ASISTENCIA!G46="","",ASISTENCIA!G46)</f>
        <v/>
      </c>
      <c r="H31" s="129" t="str">
        <f>IF(+ASISTENCIA!H46="","",ASISTENCIA!H46)</f>
        <v/>
      </c>
      <c r="I31" s="217"/>
      <c r="J31" s="219">
        <f>ASISTENCIA!AQ46</f>
        <v>0</v>
      </c>
      <c r="K31" s="217"/>
      <c r="L31" s="129">
        <f>ASISTENCIA!AR46</f>
        <v>0</v>
      </c>
      <c r="M31" s="129">
        <f>ASISTENCIA!AS46</f>
        <v>0</v>
      </c>
      <c r="N31" s="129">
        <f>ASISTENCIA!AU46</f>
        <v>0</v>
      </c>
      <c r="O31" s="217"/>
      <c r="P31" s="129">
        <f>ASISTENCIA!AV46</f>
        <v>0</v>
      </c>
      <c r="Q31" s="217"/>
      <c r="R31" s="129">
        <f>ASISTENCIA!AT46</f>
        <v>0</v>
      </c>
      <c r="S31" s="220"/>
      <c r="T31" s="129">
        <f>ASISTENCIA!AW46</f>
        <v>0</v>
      </c>
      <c r="U31" s="129"/>
      <c r="V31" s="220"/>
      <c r="W31" s="129"/>
      <c r="X31" s="129"/>
      <c r="Y31" s="220"/>
      <c r="Z31" s="129"/>
      <c r="AA31" s="220"/>
      <c r="AB31" s="321"/>
      <c r="AC31" s="322"/>
      <c r="AD31" s="322"/>
      <c r="AE31" s="322"/>
      <c r="AF31" s="322"/>
      <c r="AG31" s="322"/>
      <c r="AH31" s="322"/>
      <c r="AI31" s="322"/>
      <c r="AJ31" s="323"/>
      <c r="AK31" s="128" t="str">
        <f t="shared" si="1"/>
        <v/>
      </c>
      <c r="AL31" s="194"/>
    </row>
    <row r="32" spans="1:38" s="197" customFormat="1" ht="15.75" hidden="1" customHeight="1" x14ac:dyDescent="0.25">
      <c r="A32" s="163" t="str">
        <f>IF(+ASISTENCIA!A47="","",ASISTENCIA!A47)</f>
        <v/>
      </c>
      <c r="B32" s="12"/>
      <c r="C32" s="11"/>
      <c r="D32" s="133" t="str">
        <f>IF(+ASISTENCIA!D47="","",ASISTENCIA!D47)</f>
        <v/>
      </c>
      <c r="E32" s="128" t="str">
        <f>IF(+ASISTENCIA!E47="","",ASISTENCIA!E47)</f>
        <v/>
      </c>
      <c r="F32" s="136" t="str">
        <f>IF(+ASISTENCIA!F47="","",ASISTENCIA!F47)</f>
        <v/>
      </c>
      <c r="G32" s="136" t="str">
        <f>IF(+ASISTENCIA!G47="","",ASISTENCIA!G47)</f>
        <v/>
      </c>
      <c r="H32" s="129" t="str">
        <f>IF(+ASISTENCIA!H47="","",ASISTENCIA!H47)</f>
        <v/>
      </c>
      <c r="I32" s="217"/>
      <c r="J32" s="219">
        <f>ASISTENCIA!AQ47</f>
        <v>0</v>
      </c>
      <c r="K32" s="217"/>
      <c r="L32" s="129">
        <f>ASISTENCIA!AR47</f>
        <v>0</v>
      </c>
      <c r="M32" s="129">
        <f>ASISTENCIA!AS47</f>
        <v>0</v>
      </c>
      <c r="N32" s="129">
        <f>ASISTENCIA!AU47</f>
        <v>0</v>
      </c>
      <c r="O32" s="217"/>
      <c r="P32" s="129">
        <f>ASISTENCIA!AV47</f>
        <v>0</v>
      </c>
      <c r="Q32" s="217"/>
      <c r="R32" s="129">
        <f>ASISTENCIA!AT47</f>
        <v>0</v>
      </c>
      <c r="S32" s="220"/>
      <c r="T32" s="129">
        <f>ASISTENCIA!AW47</f>
        <v>0</v>
      </c>
      <c r="U32" s="129"/>
      <c r="V32" s="220"/>
      <c r="W32" s="129"/>
      <c r="X32" s="129"/>
      <c r="Y32" s="220"/>
      <c r="Z32" s="129"/>
      <c r="AA32" s="220"/>
      <c r="AB32" s="321"/>
      <c r="AC32" s="322"/>
      <c r="AD32" s="322"/>
      <c r="AE32" s="322"/>
      <c r="AF32" s="322"/>
      <c r="AG32" s="322"/>
      <c r="AH32" s="322"/>
      <c r="AI32" s="322"/>
      <c r="AJ32" s="323"/>
      <c r="AK32" s="128" t="str">
        <f t="shared" si="1"/>
        <v/>
      </c>
      <c r="AL32" s="194"/>
    </row>
    <row r="33" spans="1:38" s="197" customFormat="1" ht="15.75" hidden="1" customHeight="1" x14ac:dyDescent="0.25">
      <c r="A33" s="163" t="str">
        <f>IF(+ASISTENCIA!A48="","",ASISTENCIA!A48)</f>
        <v/>
      </c>
      <c r="B33" s="12"/>
      <c r="C33" s="11"/>
      <c r="D33" s="133" t="str">
        <f>IF(+ASISTENCIA!D48="","",ASISTENCIA!D48)</f>
        <v/>
      </c>
      <c r="E33" s="128" t="str">
        <f>IF(+ASISTENCIA!E48="","",ASISTENCIA!E48)</f>
        <v/>
      </c>
      <c r="F33" s="136" t="str">
        <f>IF(+ASISTENCIA!F48="","",ASISTENCIA!F48)</f>
        <v/>
      </c>
      <c r="G33" s="136" t="str">
        <f>IF(+ASISTENCIA!G48="","",ASISTENCIA!G48)</f>
        <v/>
      </c>
      <c r="H33" s="129" t="str">
        <f>IF(+ASISTENCIA!H48="","",ASISTENCIA!H48)</f>
        <v/>
      </c>
      <c r="I33" s="217"/>
      <c r="J33" s="219">
        <f>ASISTENCIA!AQ48</f>
        <v>0</v>
      </c>
      <c r="K33" s="217"/>
      <c r="L33" s="129">
        <f>ASISTENCIA!AR48</f>
        <v>0</v>
      </c>
      <c r="M33" s="129">
        <f>ASISTENCIA!AS48</f>
        <v>0</v>
      </c>
      <c r="N33" s="129">
        <f>ASISTENCIA!AU48</f>
        <v>0</v>
      </c>
      <c r="O33" s="217"/>
      <c r="P33" s="129">
        <f>ASISTENCIA!AV48</f>
        <v>0</v>
      </c>
      <c r="Q33" s="217"/>
      <c r="R33" s="129">
        <f>ASISTENCIA!AT48</f>
        <v>0</v>
      </c>
      <c r="S33" s="220"/>
      <c r="T33" s="129">
        <f>ASISTENCIA!AW48</f>
        <v>0</v>
      </c>
      <c r="U33" s="129"/>
      <c r="V33" s="220"/>
      <c r="W33" s="129"/>
      <c r="X33" s="129"/>
      <c r="Y33" s="220"/>
      <c r="Z33" s="129"/>
      <c r="AA33" s="220"/>
      <c r="AB33" s="321"/>
      <c r="AC33" s="322"/>
      <c r="AD33" s="322"/>
      <c r="AE33" s="322"/>
      <c r="AF33" s="322"/>
      <c r="AG33" s="322"/>
      <c r="AH33" s="322"/>
      <c r="AI33" s="322"/>
      <c r="AJ33" s="323"/>
      <c r="AK33" s="128" t="str">
        <f t="shared" si="1"/>
        <v/>
      </c>
      <c r="AL33" s="194"/>
    </row>
    <row r="34" spans="1:38" s="197" customFormat="1" ht="15.75" hidden="1" customHeight="1" x14ac:dyDescent="0.25">
      <c r="A34" s="163" t="str">
        <f>IF(+ASISTENCIA!A49="","",ASISTENCIA!A49)</f>
        <v/>
      </c>
      <c r="B34" s="12"/>
      <c r="C34" s="11"/>
      <c r="D34" s="133" t="str">
        <f>IF(+ASISTENCIA!D49="","",ASISTENCIA!D49)</f>
        <v/>
      </c>
      <c r="E34" s="128" t="str">
        <f>IF(+ASISTENCIA!E49="","",ASISTENCIA!E49)</f>
        <v/>
      </c>
      <c r="F34" s="136" t="str">
        <f>IF(+ASISTENCIA!F49="","",ASISTENCIA!F49)</f>
        <v/>
      </c>
      <c r="G34" s="136" t="str">
        <f>IF(+ASISTENCIA!G49="","",ASISTENCIA!G49)</f>
        <v/>
      </c>
      <c r="H34" s="129" t="str">
        <f>IF(+ASISTENCIA!H49="","",ASISTENCIA!H49)</f>
        <v/>
      </c>
      <c r="I34" s="217"/>
      <c r="J34" s="219">
        <f>ASISTENCIA!AQ49</f>
        <v>0</v>
      </c>
      <c r="K34" s="217"/>
      <c r="L34" s="129">
        <f>ASISTENCIA!AR49</f>
        <v>0</v>
      </c>
      <c r="M34" s="129">
        <f>ASISTENCIA!AS49</f>
        <v>0</v>
      </c>
      <c r="N34" s="129">
        <f>ASISTENCIA!AU49</f>
        <v>0</v>
      </c>
      <c r="O34" s="217"/>
      <c r="P34" s="129">
        <f>ASISTENCIA!AV49</f>
        <v>0</v>
      </c>
      <c r="Q34" s="217"/>
      <c r="R34" s="129">
        <f>ASISTENCIA!AT49</f>
        <v>0</v>
      </c>
      <c r="S34" s="220"/>
      <c r="T34" s="129">
        <f>ASISTENCIA!AW49</f>
        <v>0</v>
      </c>
      <c r="U34" s="129"/>
      <c r="V34" s="220"/>
      <c r="W34" s="129"/>
      <c r="X34" s="129"/>
      <c r="Y34" s="220"/>
      <c r="Z34" s="129"/>
      <c r="AA34" s="220"/>
      <c r="AB34" s="321"/>
      <c r="AC34" s="322"/>
      <c r="AD34" s="322"/>
      <c r="AE34" s="322"/>
      <c r="AF34" s="322"/>
      <c r="AG34" s="322"/>
      <c r="AH34" s="322"/>
      <c r="AI34" s="322"/>
      <c r="AJ34" s="323"/>
      <c r="AK34" s="128" t="str">
        <f t="shared" si="1"/>
        <v/>
      </c>
      <c r="AL34" s="194"/>
    </row>
    <row r="35" spans="1:38" s="197" customFormat="1" ht="15.75" hidden="1" customHeight="1" x14ac:dyDescent="0.25">
      <c r="A35" s="163" t="str">
        <f>IF(+ASISTENCIA!A50="","",ASISTENCIA!A50)</f>
        <v/>
      </c>
      <c r="B35" s="12"/>
      <c r="C35" s="11"/>
      <c r="D35" s="133" t="str">
        <f>IF(+ASISTENCIA!D50="","",ASISTENCIA!D50)</f>
        <v/>
      </c>
      <c r="E35" s="128" t="str">
        <f>IF(+ASISTENCIA!E50="","",ASISTENCIA!E50)</f>
        <v/>
      </c>
      <c r="F35" s="136" t="str">
        <f>IF(+ASISTENCIA!F50="","",ASISTENCIA!F50)</f>
        <v/>
      </c>
      <c r="G35" s="136" t="str">
        <f>IF(+ASISTENCIA!G50="","",ASISTENCIA!G50)</f>
        <v/>
      </c>
      <c r="H35" s="129" t="str">
        <f>IF(+ASISTENCIA!H50="","",ASISTENCIA!H50)</f>
        <v/>
      </c>
      <c r="I35" s="217"/>
      <c r="J35" s="219">
        <f>ASISTENCIA!AQ50</f>
        <v>0</v>
      </c>
      <c r="K35" s="217"/>
      <c r="L35" s="129">
        <f>ASISTENCIA!AR50</f>
        <v>0</v>
      </c>
      <c r="M35" s="129">
        <f>ASISTENCIA!AS50</f>
        <v>0</v>
      </c>
      <c r="N35" s="129">
        <f>ASISTENCIA!AU50</f>
        <v>0</v>
      </c>
      <c r="O35" s="217"/>
      <c r="P35" s="129">
        <f>ASISTENCIA!AV50</f>
        <v>0</v>
      </c>
      <c r="Q35" s="217"/>
      <c r="R35" s="129">
        <f>ASISTENCIA!AT50</f>
        <v>0</v>
      </c>
      <c r="S35" s="220"/>
      <c r="T35" s="129">
        <f>ASISTENCIA!AW50</f>
        <v>0</v>
      </c>
      <c r="U35" s="129"/>
      <c r="V35" s="220"/>
      <c r="W35" s="129"/>
      <c r="X35" s="129"/>
      <c r="Y35" s="220"/>
      <c r="Z35" s="129"/>
      <c r="AA35" s="220"/>
      <c r="AB35" s="321"/>
      <c r="AC35" s="322"/>
      <c r="AD35" s="322"/>
      <c r="AE35" s="322"/>
      <c r="AF35" s="322"/>
      <c r="AG35" s="322"/>
      <c r="AH35" s="322"/>
      <c r="AI35" s="322"/>
      <c r="AJ35" s="323"/>
      <c r="AK35" s="128" t="str">
        <f t="shared" si="1"/>
        <v/>
      </c>
      <c r="AL35" s="194"/>
    </row>
    <row r="36" spans="1:38" s="197" customFormat="1" ht="15.75" hidden="1" customHeight="1" x14ac:dyDescent="0.25">
      <c r="A36" s="163" t="str">
        <f>IF(+ASISTENCIA!A51="","",ASISTENCIA!A51)</f>
        <v/>
      </c>
      <c r="B36" s="12"/>
      <c r="C36" s="11"/>
      <c r="D36" s="133" t="str">
        <f>IF(+ASISTENCIA!D51="","",ASISTENCIA!D51)</f>
        <v/>
      </c>
      <c r="E36" s="128" t="str">
        <f>IF(+ASISTENCIA!E51="","",ASISTENCIA!E51)</f>
        <v/>
      </c>
      <c r="F36" s="136" t="str">
        <f>IF(+ASISTENCIA!F51="","",ASISTENCIA!F51)</f>
        <v/>
      </c>
      <c r="G36" s="136" t="str">
        <f>IF(+ASISTENCIA!G51="","",ASISTENCIA!G51)</f>
        <v/>
      </c>
      <c r="H36" s="129" t="str">
        <f>IF(+ASISTENCIA!H51="","",ASISTENCIA!H51)</f>
        <v/>
      </c>
      <c r="I36" s="217"/>
      <c r="J36" s="219">
        <f>ASISTENCIA!AQ51</f>
        <v>0</v>
      </c>
      <c r="K36" s="217"/>
      <c r="L36" s="129">
        <f>ASISTENCIA!AR51</f>
        <v>0</v>
      </c>
      <c r="M36" s="129">
        <f>ASISTENCIA!AS51</f>
        <v>0</v>
      </c>
      <c r="N36" s="129">
        <f>ASISTENCIA!AU51</f>
        <v>0</v>
      </c>
      <c r="O36" s="217"/>
      <c r="P36" s="129">
        <f>ASISTENCIA!AV51</f>
        <v>0</v>
      </c>
      <c r="Q36" s="217"/>
      <c r="R36" s="129">
        <f>ASISTENCIA!AT51</f>
        <v>0</v>
      </c>
      <c r="S36" s="220"/>
      <c r="T36" s="129">
        <f>ASISTENCIA!AW51</f>
        <v>0</v>
      </c>
      <c r="U36" s="129"/>
      <c r="V36" s="220"/>
      <c r="W36" s="129"/>
      <c r="X36" s="129"/>
      <c r="Y36" s="220"/>
      <c r="Z36" s="129"/>
      <c r="AA36" s="220"/>
      <c r="AB36" s="321"/>
      <c r="AC36" s="322"/>
      <c r="AD36" s="322"/>
      <c r="AE36" s="322"/>
      <c r="AF36" s="322"/>
      <c r="AG36" s="322"/>
      <c r="AH36" s="322"/>
      <c r="AI36" s="322"/>
      <c r="AJ36" s="323"/>
      <c r="AK36" s="128" t="str">
        <f t="shared" si="1"/>
        <v/>
      </c>
      <c r="AL36" s="194"/>
    </row>
    <row r="37" spans="1:38" s="197" customFormat="1" ht="15.75" hidden="1" customHeight="1" x14ac:dyDescent="0.25">
      <c r="A37" s="163" t="str">
        <f>IF(+ASISTENCIA!A52="","",ASISTENCIA!A52)</f>
        <v/>
      </c>
      <c r="B37" s="12"/>
      <c r="C37" s="11"/>
      <c r="D37" s="133" t="str">
        <f>IF(+ASISTENCIA!D52="","",ASISTENCIA!D52)</f>
        <v/>
      </c>
      <c r="E37" s="128" t="str">
        <f>IF(+ASISTENCIA!E52="","",ASISTENCIA!E52)</f>
        <v/>
      </c>
      <c r="F37" s="136" t="str">
        <f>IF(+ASISTENCIA!F52="","",ASISTENCIA!F52)</f>
        <v/>
      </c>
      <c r="G37" s="136" t="str">
        <f>IF(+ASISTENCIA!G52="","",ASISTENCIA!G52)</f>
        <v/>
      </c>
      <c r="H37" s="129" t="str">
        <f>IF(+ASISTENCIA!H52="","",ASISTENCIA!H52)</f>
        <v/>
      </c>
      <c r="I37" s="217"/>
      <c r="J37" s="219">
        <f>ASISTENCIA!AQ52</f>
        <v>0</v>
      </c>
      <c r="K37" s="217"/>
      <c r="L37" s="129">
        <f>ASISTENCIA!AR52</f>
        <v>0</v>
      </c>
      <c r="M37" s="129">
        <f>ASISTENCIA!AS52</f>
        <v>0</v>
      </c>
      <c r="N37" s="129">
        <f>ASISTENCIA!AU52</f>
        <v>0</v>
      </c>
      <c r="O37" s="217"/>
      <c r="P37" s="129">
        <f>ASISTENCIA!AV52</f>
        <v>0</v>
      </c>
      <c r="Q37" s="217"/>
      <c r="R37" s="129">
        <f>ASISTENCIA!AT52</f>
        <v>0</v>
      </c>
      <c r="S37" s="220"/>
      <c r="T37" s="129">
        <f>ASISTENCIA!AW52</f>
        <v>0</v>
      </c>
      <c r="U37" s="129"/>
      <c r="V37" s="220"/>
      <c r="W37" s="129"/>
      <c r="X37" s="129"/>
      <c r="Y37" s="220"/>
      <c r="Z37" s="129"/>
      <c r="AA37" s="220"/>
      <c r="AB37" s="321"/>
      <c r="AC37" s="322"/>
      <c r="AD37" s="322"/>
      <c r="AE37" s="322"/>
      <c r="AF37" s="322"/>
      <c r="AG37" s="322"/>
      <c r="AH37" s="322"/>
      <c r="AI37" s="322"/>
      <c r="AJ37" s="323"/>
      <c r="AK37" s="128" t="str">
        <f t="shared" si="1"/>
        <v/>
      </c>
      <c r="AL37" s="194"/>
    </row>
    <row r="38" spans="1:38" s="197" customFormat="1" ht="15.75" hidden="1" customHeight="1" x14ac:dyDescent="0.25">
      <c r="A38" s="163" t="str">
        <f>IF(+ASISTENCIA!A53="","",ASISTENCIA!A53)</f>
        <v/>
      </c>
      <c r="B38" s="12"/>
      <c r="C38" s="11"/>
      <c r="D38" s="133" t="str">
        <f>IF(+ASISTENCIA!D53="","",ASISTENCIA!D53)</f>
        <v/>
      </c>
      <c r="E38" s="128" t="str">
        <f>IF(+ASISTENCIA!E53="","",ASISTENCIA!E53)</f>
        <v/>
      </c>
      <c r="F38" s="136" t="str">
        <f>IF(+ASISTENCIA!F53="","",ASISTENCIA!F53)</f>
        <v/>
      </c>
      <c r="G38" s="136" t="str">
        <f>IF(+ASISTENCIA!G53="","",ASISTENCIA!G53)</f>
        <v/>
      </c>
      <c r="H38" s="129" t="str">
        <f>IF(+ASISTENCIA!H53="","",ASISTENCIA!H53)</f>
        <v/>
      </c>
      <c r="I38" s="217"/>
      <c r="J38" s="219">
        <f>ASISTENCIA!AQ53</f>
        <v>0</v>
      </c>
      <c r="K38" s="217"/>
      <c r="L38" s="129">
        <f>ASISTENCIA!AR53</f>
        <v>0</v>
      </c>
      <c r="M38" s="129">
        <f>ASISTENCIA!AS53</f>
        <v>0</v>
      </c>
      <c r="N38" s="129">
        <f>ASISTENCIA!AU53</f>
        <v>0</v>
      </c>
      <c r="O38" s="217"/>
      <c r="P38" s="129">
        <f>ASISTENCIA!AV53</f>
        <v>0</v>
      </c>
      <c r="Q38" s="217"/>
      <c r="R38" s="129">
        <f>ASISTENCIA!AT53</f>
        <v>0</v>
      </c>
      <c r="S38" s="220"/>
      <c r="T38" s="129">
        <f>ASISTENCIA!AW53</f>
        <v>0</v>
      </c>
      <c r="U38" s="129"/>
      <c r="V38" s="220"/>
      <c r="W38" s="129"/>
      <c r="X38" s="129"/>
      <c r="Y38" s="220"/>
      <c r="Z38" s="129"/>
      <c r="AA38" s="220"/>
      <c r="AB38" s="321"/>
      <c r="AC38" s="322"/>
      <c r="AD38" s="322"/>
      <c r="AE38" s="322"/>
      <c r="AF38" s="322"/>
      <c r="AG38" s="322"/>
      <c r="AH38" s="322"/>
      <c r="AI38" s="322"/>
      <c r="AJ38" s="323"/>
      <c r="AK38" s="128" t="str">
        <f t="shared" si="1"/>
        <v/>
      </c>
      <c r="AL38" s="194"/>
    </row>
    <row r="39" spans="1:38" s="197" customFormat="1" ht="15.75" hidden="1" customHeight="1" x14ac:dyDescent="0.25">
      <c r="A39" s="163" t="str">
        <f>IF(+ASISTENCIA!A54="","",ASISTENCIA!A54)</f>
        <v/>
      </c>
      <c r="B39" s="12"/>
      <c r="C39" s="11"/>
      <c r="D39" s="133" t="str">
        <f>IF(+ASISTENCIA!D54="","",ASISTENCIA!D54)</f>
        <v/>
      </c>
      <c r="E39" s="128" t="str">
        <f>IF(+ASISTENCIA!E54="","",ASISTENCIA!E54)</f>
        <v/>
      </c>
      <c r="F39" s="136" t="str">
        <f>IF(+ASISTENCIA!F54="","",ASISTENCIA!F54)</f>
        <v/>
      </c>
      <c r="G39" s="136" t="str">
        <f>IF(+ASISTENCIA!G54="","",ASISTENCIA!G54)</f>
        <v/>
      </c>
      <c r="H39" s="129" t="str">
        <f>IF(+ASISTENCIA!H54="","",ASISTENCIA!H54)</f>
        <v/>
      </c>
      <c r="I39" s="217"/>
      <c r="J39" s="219">
        <f>ASISTENCIA!AQ54</f>
        <v>0</v>
      </c>
      <c r="K39" s="217"/>
      <c r="L39" s="129">
        <f>ASISTENCIA!AR54</f>
        <v>0</v>
      </c>
      <c r="M39" s="129">
        <f>ASISTENCIA!AS54</f>
        <v>0</v>
      </c>
      <c r="N39" s="129">
        <f>ASISTENCIA!AU54</f>
        <v>0</v>
      </c>
      <c r="O39" s="217"/>
      <c r="P39" s="129">
        <f>ASISTENCIA!AV54</f>
        <v>0</v>
      </c>
      <c r="Q39" s="217"/>
      <c r="R39" s="129">
        <f>ASISTENCIA!AT54</f>
        <v>0</v>
      </c>
      <c r="S39" s="220"/>
      <c r="T39" s="129">
        <f>ASISTENCIA!AW54</f>
        <v>0</v>
      </c>
      <c r="U39" s="129"/>
      <c r="V39" s="220"/>
      <c r="W39" s="129"/>
      <c r="X39" s="129"/>
      <c r="Y39" s="220"/>
      <c r="Z39" s="129"/>
      <c r="AA39" s="220"/>
      <c r="AB39" s="321"/>
      <c r="AC39" s="322"/>
      <c r="AD39" s="322"/>
      <c r="AE39" s="322"/>
      <c r="AF39" s="322"/>
      <c r="AG39" s="322"/>
      <c r="AH39" s="322"/>
      <c r="AI39" s="322"/>
      <c r="AJ39" s="323"/>
      <c r="AK39" s="128" t="str">
        <f t="shared" si="1"/>
        <v/>
      </c>
      <c r="AL39" s="194"/>
    </row>
    <row r="40" spans="1:38" s="197" customFormat="1" ht="15.75" hidden="1" customHeight="1" x14ac:dyDescent="0.25">
      <c r="A40" s="163" t="str">
        <f>IF(+ASISTENCIA!A55="","",ASISTENCIA!A55)</f>
        <v/>
      </c>
      <c r="B40" s="12"/>
      <c r="C40" s="11"/>
      <c r="D40" s="133" t="str">
        <f>IF(+ASISTENCIA!D55="","",ASISTENCIA!D55)</f>
        <v/>
      </c>
      <c r="E40" s="128" t="str">
        <f>IF(+ASISTENCIA!E55="","",ASISTENCIA!E55)</f>
        <v/>
      </c>
      <c r="F40" s="136" t="str">
        <f>IF(+ASISTENCIA!F55="","",ASISTENCIA!F55)</f>
        <v/>
      </c>
      <c r="G40" s="136" t="str">
        <f>IF(+ASISTENCIA!G55="","",ASISTENCIA!G55)</f>
        <v/>
      </c>
      <c r="H40" s="129" t="str">
        <f>IF(+ASISTENCIA!H55="","",ASISTENCIA!H55)</f>
        <v/>
      </c>
      <c r="I40" s="217"/>
      <c r="J40" s="219">
        <f>ASISTENCIA!AQ55</f>
        <v>0</v>
      </c>
      <c r="K40" s="217"/>
      <c r="L40" s="129">
        <f>ASISTENCIA!AR55</f>
        <v>0</v>
      </c>
      <c r="M40" s="129">
        <f>ASISTENCIA!AS55</f>
        <v>0</v>
      </c>
      <c r="N40" s="129">
        <f>ASISTENCIA!AU55</f>
        <v>0</v>
      </c>
      <c r="O40" s="217"/>
      <c r="P40" s="129">
        <f>ASISTENCIA!AV55</f>
        <v>0</v>
      </c>
      <c r="Q40" s="217"/>
      <c r="R40" s="129">
        <f>ASISTENCIA!AT55</f>
        <v>0</v>
      </c>
      <c r="S40" s="220"/>
      <c r="T40" s="129">
        <f>ASISTENCIA!AW55</f>
        <v>0</v>
      </c>
      <c r="U40" s="129"/>
      <c r="V40" s="220"/>
      <c r="W40" s="129"/>
      <c r="X40" s="129"/>
      <c r="Y40" s="220"/>
      <c r="Z40" s="129"/>
      <c r="AA40" s="220"/>
      <c r="AB40" s="321"/>
      <c r="AC40" s="322"/>
      <c r="AD40" s="322"/>
      <c r="AE40" s="322"/>
      <c r="AF40" s="322"/>
      <c r="AG40" s="322"/>
      <c r="AH40" s="322"/>
      <c r="AI40" s="322"/>
      <c r="AJ40" s="323"/>
      <c r="AK40" s="128" t="str">
        <f t="shared" si="1"/>
        <v/>
      </c>
      <c r="AL40" s="194"/>
    </row>
    <row r="41" spans="1:38" s="197" customFormat="1" ht="15.75" hidden="1" customHeight="1" x14ac:dyDescent="0.25">
      <c r="A41" s="163" t="str">
        <f>IF(+ASISTENCIA!A56="","",ASISTENCIA!A56)</f>
        <v/>
      </c>
      <c r="B41" s="12"/>
      <c r="C41" s="11"/>
      <c r="D41" s="133" t="str">
        <f>IF(+ASISTENCIA!D56="","",ASISTENCIA!D56)</f>
        <v/>
      </c>
      <c r="E41" s="128" t="str">
        <f>IF(+ASISTENCIA!E56="","",ASISTENCIA!E56)</f>
        <v/>
      </c>
      <c r="F41" s="136" t="str">
        <f>IF(+ASISTENCIA!F56="","",ASISTENCIA!F56)</f>
        <v/>
      </c>
      <c r="G41" s="136" t="str">
        <f>IF(+ASISTENCIA!G56="","",ASISTENCIA!G56)</f>
        <v/>
      </c>
      <c r="H41" s="129" t="str">
        <f>IF(+ASISTENCIA!H56="","",ASISTENCIA!H56)</f>
        <v/>
      </c>
      <c r="I41" s="217"/>
      <c r="J41" s="219">
        <f>ASISTENCIA!AQ56</f>
        <v>0</v>
      </c>
      <c r="K41" s="217"/>
      <c r="L41" s="129">
        <f>ASISTENCIA!AR56</f>
        <v>0</v>
      </c>
      <c r="M41" s="129">
        <f>ASISTENCIA!AS56</f>
        <v>0</v>
      </c>
      <c r="N41" s="129">
        <f>ASISTENCIA!AU56</f>
        <v>0</v>
      </c>
      <c r="O41" s="217"/>
      <c r="P41" s="129">
        <f>ASISTENCIA!AV56</f>
        <v>0</v>
      </c>
      <c r="Q41" s="217"/>
      <c r="R41" s="129">
        <f>ASISTENCIA!AT56</f>
        <v>0</v>
      </c>
      <c r="S41" s="220"/>
      <c r="T41" s="129">
        <f>ASISTENCIA!AW56</f>
        <v>0</v>
      </c>
      <c r="U41" s="129"/>
      <c r="V41" s="220"/>
      <c r="W41" s="129"/>
      <c r="X41" s="129"/>
      <c r="Y41" s="220"/>
      <c r="Z41" s="129"/>
      <c r="AA41" s="220"/>
      <c r="AB41" s="321"/>
      <c r="AC41" s="322"/>
      <c r="AD41" s="322"/>
      <c r="AE41" s="322"/>
      <c r="AF41" s="322"/>
      <c r="AG41" s="322"/>
      <c r="AH41" s="322"/>
      <c r="AI41" s="322"/>
      <c r="AJ41" s="323"/>
      <c r="AK41" s="128" t="str">
        <f t="shared" si="1"/>
        <v/>
      </c>
      <c r="AL41" s="194"/>
    </row>
    <row r="42" spans="1:38" s="197" customFormat="1" ht="15.75" hidden="1" customHeight="1" x14ac:dyDescent="0.25">
      <c r="A42" s="163" t="str">
        <f>IF(+ASISTENCIA!A57="","",ASISTENCIA!A57)</f>
        <v/>
      </c>
      <c r="B42" s="12"/>
      <c r="C42" s="11"/>
      <c r="D42" s="133" t="str">
        <f>IF(+ASISTENCIA!D57="","",ASISTENCIA!D57)</f>
        <v/>
      </c>
      <c r="E42" s="128" t="str">
        <f>IF(+ASISTENCIA!E57="","",ASISTENCIA!E57)</f>
        <v/>
      </c>
      <c r="F42" s="136" t="str">
        <f>IF(+ASISTENCIA!F57="","",ASISTENCIA!F57)</f>
        <v/>
      </c>
      <c r="G42" s="136" t="str">
        <f>IF(+ASISTENCIA!G57="","",ASISTENCIA!G57)</f>
        <v/>
      </c>
      <c r="H42" s="129" t="str">
        <f>IF(+ASISTENCIA!H57="","",ASISTENCIA!H57)</f>
        <v/>
      </c>
      <c r="I42" s="217"/>
      <c r="J42" s="219">
        <f>ASISTENCIA!AQ57</f>
        <v>0</v>
      </c>
      <c r="K42" s="217"/>
      <c r="L42" s="129">
        <f>ASISTENCIA!AR57</f>
        <v>0</v>
      </c>
      <c r="M42" s="129">
        <f>ASISTENCIA!AS57</f>
        <v>0</v>
      </c>
      <c r="N42" s="129">
        <f>ASISTENCIA!AU57</f>
        <v>0</v>
      </c>
      <c r="O42" s="217"/>
      <c r="P42" s="129">
        <f>ASISTENCIA!AV57</f>
        <v>0</v>
      </c>
      <c r="Q42" s="217"/>
      <c r="R42" s="129">
        <f>ASISTENCIA!AT57</f>
        <v>0</v>
      </c>
      <c r="S42" s="220"/>
      <c r="T42" s="129">
        <f>ASISTENCIA!AW57</f>
        <v>0</v>
      </c>
      <c r="U42" s="129"/>
      <c r="V42" s="220"/>
      <c r="W42" s="129"/>
      <c r="X42" s="129"/>
      <c r="Y42" s="220"/>
      <c r="Z42" s="129"/>
      <c r="AA42" s="220"/>
      <c r="AB42" s="321"/>
      <c r="AC42" s="322"/>
      <c r="AD42" s="322"/>
      <c r="AE42" s="322"/>
      <c r="AF42" s="322"/>
      <c r="AG42" s="322"/>
      <c r="AH42" s="322"/>
      <c r="AI42" s="322"/>
      <c r="AJ42" s="323"/>
      <c r="AK42" s="128" t="str">
        <f t="shared" si="1"/>
        <v/>
      </c>
      <c r="AL42" s="194"/>
    </row>
    <row r="43" spans="1:38" s="197" customFormat="1" ht="15.75" hidden="1" customHeight="1" x14ac:dyDescent="0.25">
      <c r="A43" s="163" t="str">
        <f>IF(+ASISTENCIA!A58="","",ASISTENCIA!A58)</f>
        <v/>
      </c>
      <c r="B43" s="12"/>
      <c r="C43" s="11"/>
      <c r="D43" s="133" t="str">
        <f>IF(+ASISTENCIA!D58="","",ASISTENCIA!D58)</f>
        <v/>
      </c>
      <c r="E43" s="128" t="str">
        <f>IF(+ASISTENCIA!E58="","",ASISTENCIA!E58)</f>
        <v/>
      </c>
      <c r="F43" s="136" t="str">
        <f>IF(+ASISTENCIA!F58="","",ASISTENCIA!F58)</f>
        <v/>
      </c>
      <c r="G43" s="136" t="str">
        <f>IF(+ASISTENCIA!G58="","",ASISTENCIA!G58)</f>
        <v/>
      </c>
      <c r="H43" s="129" t="str">
        <f>IF(+ASISTENCIA!H58="","",ASISTENCIA!H58)</f>
        <v/>
      </c>
      <c r="I43" s="217"/>
      <c r="J43" s="219">
        <f>ASISTENCIA!AQ58</f>
        <v>0</v>
      </c>
      <c r="K43" s="217"/>
      <c r="L43" s="129">
        <f>ASISTENCIA!AR58</f>
        <v>0</v>
      </c>
      <c r="M43" s="129">
        <f>ASISTENCIA!AS58</f>
        <v>0</v>
      </c>
      <c r="N43" s="129">
        <f>ASISTENCIA!AU58</f>
        <v>0</v>
      </c>
      <c r="O43" s="217"/>
      <c r="P43" s="129">
        <f>ASISTENCIA!AV58</f>
        <v>0</v>
      </c>
      <c r="Q43" s="217"/>
      <c r="R43" s="129">
        <f>ASISTENCIA!AT58</f>
        <v>0</v>
      </c>
      <c r="S43" s="220"/>
      <c r="T43" s="129">
        <f>ASISTENCIA!AW58</f>
        <v>0</v>
      </c>
      <c r="U43" s="129"/>
      <c r="V43" s="220"/>
      <c r="W43" s="129"/>
      <c r="X43" s="129"/>
      <c r="Y43" s="220"/>
      <c r="Z43" s="129"/>
      <c r="AA43" s="220"/>
      <c r="AB43" s="321"/>
      <c r="AC43" s="322"/>
      <c r="AD43" s="322"/>
      <c r="AE43" s="322"/>
      <c r="AF43" s="322"/>
      <c r="AG43" s="322"/>
      <c r="AH43" s="322"/>
      <c r="AI43" s="322"/>
      <c r="AJ43" s="323"/>
      <c r="AK43" s="128" t="str">
        <f t="shared" si="1"/>
        <v/>
      </c>
      <c r="AL43" s="194"/>
    </row>
    <row r="44" spans="1:38" s="197" customFormat="1" ht="15.75" hidden="1" customHeight="1" x14ac:dyDescent="0.25">
      <c r="A44" s="163" t="str">
        <f>IF(+ASISTENCIA!A59="","",ASISTENCIA!A59)</f>
        <v/>
      </c>
      <c r="B44" s="12"/>
      <c r="C44" s="11"/>
      <c r="D44" s="133" t="str">
        <f>IF(+ASISTENCIA!D59="","",ASISTENCIA!D59)</f>
        <v/>
      </c>
      <c r="E44" s="128" t="str">
        <f>IF(+ASISTENCIA!E59="","",ASISTENCIA!E59)</f>
        <v/>
      </c>
      <c r="F44" s="136" t="str">
        <f>IF(+ASISTENCIA!F59="","",ASISTENCIA!F59)</f>
        <v/>
      </c>
      <c r="G44" s="136" t="str">
        <f>IF(+ASISTENCIA!G59="","",ASISTENCIA!G59)</f>
        <v/>
      </c>
      <c r="H44" s="129" t="str">
        <f>IF(+ASISTENCIA!H59="","",ASISTENCIA!H59)</f>
        <v/>
      </c>
      <c r="I44" s="217"/>
      <c r="J44" s="219">
        <f>ASISTENCIA!AQ59</f>
        <v>0</v>
      </c>
      <c r="K44" s="217"/>
      <c r="L44" s="129">
        <f>ASISTENCIA!AR59</f>
        <v>0</v>
      </c>
      <c r="M44" s="129">
        <f>ASISTENCIA!AS59</f>
        <v>0</v>
      </c>
      <c r="N44" s="129">
        <f>ASISTENCIA!AU59</f>
        <v>0</v>
      </c>
      <c r="O44" s="217"/>
      <c r="P44" s="129">
        <f>ASISTENCIA!AV59</f>
        <v>0</v>
      </c>
      <c r="Q44" s="217"/>
      <c r="R44" s="129">
        <f>ASISTENCIA!AT59</f>
        <v>0</v>
      </c>
      <c r="S44" s="220"/>
      <c r="T44" s="129">
        <f>ASISTENCIA!AW59</f>
        <v>0</v>
      </c>
      <c r="U44" s="129"/>
      <c r="V44" s="220"/>
      <c r="W44" s="129"/>
      <c r="X44" s="129"/>
      <c r="Y44" s="220"/>
      <c r="Z44" s="129"/>
      <c r="AA44" s="220"/>
      <c r="AB44" s="321"/>
      <c r="AC44" s="322"/>
      <c r="AD44" s="322"/>
      <c r="AE44" s="322"/>
      <c r="AF44" s="322"/>
      <c r="AG44" s="322"/>
      <c r="AH44" s="322"/>
      <c r="AI44" s="322"/>
      <c r="AJ44" s="323"/>
      <c r="AK44" s="128" t="str">
        <f t="shared" si="1"/>
        <v/>
      </c>
      <c r="AL44" s="194"/>
    </row>
    <row r="45" spans="1:38" s="197" customFormat="1" ht="15.75" hidden="1" customHeight="1" x14ac:dyDescent="0.25">
      <c r="A45" s="163" t="str">
        <f>IF(+ASISTENCIA!A60="","",ASISTENCIA!A60)</f>
        <v/>
      </c>
      <c r="B45" s="12"/>
      <c r="C45" s="11"/>
      <c r="D45" s="133" t="str">
        <f>IF(+ASISTENCIA!D60="","",ASISTENCIA!D60)</f>
        <v/>
      </c>
      <c r="E45" s="128" t="str">
        <f>IF(+ASISTENCIA!E60="","",ASISTENCIA!E60)</f>
        <v/>
      </c>
      <c r="F45" s="136" t="str">
        <f>IF(+ASISTENCIA!F60="","",ASISTENCIA!F60)</f>
        <v/>
      </c>
      <c r="G45" s="136" t="str">
        <f>IF(+ASISTENCIA!G60="","",ASISTENCIA!G60)</f>
        <v/>
      </c>
      <c r="H45" s="129" t="str">
        <f>IF(+ASISTENCIA!H60="","",ASISTENCIA!H60)</f>
        <v/>
      </c>
      <c r="I45" s="217"/>
      <c r="J45" s="219">
        <f>ASISTENCIA!AQ60</f>
        <v>0</v>
      </c>
      <c r="K45" s="217"/>
      <c r="L45" s="129">
        <f>ASISTENCIA!AR60</f>
        <v>0</v>
      </c>
      <c r="M45" s="129">
        <f>ASISTENCIA!AS60</f>
        <v>0</v>
      </c>
      <c r="N45" s="129">
        <f>ASISTENCIA!AU60</f>
        <v>0</v>
      </c>
      <c r="O45" s="217"/>
      <c r="P45" s="129">
        <f>ASISTENCIA!AV60</f>
        <v>0</v>
      </c>
      <c r="Q45" s="217"/>
      <c r="R45" s="129">
        <f>ASISTENCIA!AT60</f>
        <v>0</v>
      </c>
      <c r="S45" s="220"/>
      <c r="T45" s="129">
        <f>ASISTENCIA!AW60</f>
        <v>0</v>
      </c>
      <c r="U45" s="129"/>
      <c r="V45" s="220"/>
      <c r="W45" s="129"/>
      <c r="X45" s="129"/>
      <c r="Y45" s="220"/>
      <c r="Z45" s="129"/>
      <c r="AA45" s="220"/>
      <c r="AB45" s="321"/>
      <c r="AC45" s="322"/>
      <c r="AD45" s="322"/>
      <c r="AE45" s="322"/>
      <c r="AF45" s="322"/>
      <c r="AG45" s="322"/>
      <c r="AH45" s="322"/>
      <c r="AI45" s="322"/>
      <c r="AJ45" s="323"/>
      <c r="AK45" s="128" t="str">
        <f t="shared" si="1"/>
        <v/>
      </c>
      <c r="AL45" s="194"/>
    </row>
    <row r="46" spans="1:38" s="197" customFormat="1" ht="15.75" hidden="1" customHeight="1" x14ac:dyDescent="0.25">
      <c r="A46" s="163" t="str">
        <f>IF(+ASISTENCIA!A61="","",ASISTENCIA!A61)</f>
        <v/>
      </c>
      <c r="B46" s="12"/>
      <c r="C46" s="11"/>
      <c r="D46" s="133" t="str">
        <f>IF(+ASISTENCIA!D61="","",ASISTENCIA!D61)</f>
        <v/>
      </c>
      <c r="E46" s="128" t="str">
        <f>IF(+ASISTENCIA!E61="","",ASISTENCIA!E61)</f>
        <v/>
      </c>
      <c r="F46" s="136" t="str">
        <f>IF(+ASISTENCIA!F61="","",ASISTENCIA!F61)</f>
        <v/>
      </c>
      <c r="G46" s="136" t="str">
        <f>IF(+ASISTENCIA!G61="","",ASISTENCIA!G61)</f>
        <v/>
      </c>
      <c r="H46" s="129" t="str">
        <f>IF(+ASISTENCIA!H61="","",ASISTENCIA!H61)</f>
        <v/>
      </c>
      <c r="I46" s="217"/>
      <c r="J46" s="219">
        <f>ASISTENCIA!AQ61</f>
        <v>0</v>
      </c>
      <c r="K46" s="217"/>
      <c r="L46" s="129">
        <f>ASISTENCIA!AR61</f>
        <v>0</v>
      </c>
      <c r="M46" s="129">
        <f>ASISTENCIA!AS61</f>
        <v>0</v>
      </c>
      <c r="N46" s="129">
        <f>ASISTENCIA!AU61</f>
        <v>0</v>
      </c>
      <c r="O46" s="217"/>
      <c r="P46" s="129">
        <f>ASISTENCIA!AV61</f>
        <v>0</v>
      </c>
      <c r="Q46" s="217"/>
      <c r="R46" s="129">
        <f>ASISTENCIA!AT61</f>
        <v>0</v>
      </c>
      <c r="S46" s="220"/>
      <c r="T46" s="129">
        <f>ASISTENCIA!AW61</f>
        <v>0</v>
      </c>
      <c r="U46" s="129"/>
      <c r="V46" s="220"/>
      <c r="W46" s="129"/>
      <c r="X46" s="129"/>
      <c r="Y46" s="220"/>
      <c r="Z46" s="129"/>
      <c r="AA46" s="220"/>
      <c r="AB46" s="321"/>
      <c r="AC46" s="322"/>
      <c r="AD46" s="322"/>
      <c r="AE46" s="322"/>
      <c r="AF46" s="322"/>
      <c r="AG46" s="322"/>
      <c r="AH46" s="322"/>
      <c r="AI46" s="322"/>
      <c r="AJ46" s="323"/>
      <c r="AK46" s="128" t="str">
        <f t="shared" si="1"/>
        <v/>
      </c>
      <c r="AL46" s="194"/>
    </row>
    <row r="47" spans="1:38" s="197" customFormat="1" ht="15.75" hidden="1" customHeight="1" x14ac:dyDescent="0.25">
      <c r="A47" s="163" t="str">
        <f>IF(+ASISTENCIA!A62="","",ASISTENCIA!A62)</f>
        <v/>
      </c>
      <c r="B47" s="12"/>
      <c r="C47" s="11"/>
      <c r="D47" s="133" t="str">
        <f>IF(+ASISTENCIA!D62="","",ASISTENCIA!D62)</f>
        <v/>
      </c>
      <c r="E47" s="128" t="str">
        <f>IF(+ASISTENCIA!E62="","",ASISTENCIA!E62)</f>
        <v/>
      </c>
      <c r="F47" s="136" t="str">
        <f>IF(+ASISTENCIA!F62="","",ASISTENCIA!F62)</f>
        <v/>
      </c>
      <c r="G47" s="136" t="str">
        <f>IF(+ASISTENCIA!G62="","",ASISTENCIA!G62)</f>
        <v/>
      </c>
      <c r="H47" s="129" t="str">
        <f>IF(+ASISTENCIA!H62="","",ASISTENCIA!H62)</f>
        <v/>
      </c>
      <c r="I47" s="217"/>
      <c r="J47" s="219">
        <f>ASISTENCIA!AQ62</f>
        <v>0</v>
      </c>
      <c r="K47" s="217"/>
      <c r="L47" s="129">
        <f>ASISTENCIA!AR62</f>
        <v>0</v>
      </c>
      <c r="M47" s="129">
        <f>ASISTENCIA!AS62</f>
        <v>0</v>
      </c>
      <c r="N47" s="129">
        <f>ASISTENCIA!AU62</f>
        <v>0</v>
      </c>
      <c r="O47" s="217"/>
      <c r="P47" s="129">
        <f>ASISTENCIA!AV62</f>
        <v>0</v>
      </c>
      <c r="Q47" s="217"/>
      <c r="R47" s="129">
        <f>ASISTENCIA!AT62</f>
        <v>0</v>
      </c>
      <c r="S47" s="220"/>
      <c r="T47" s="129">
        <f>ASISTENCIA!AW62</f>
        <v>0</v>
      </c>
      <c r="U47" s="129"/>
      <c r="V47" s="220"/>
      <c r="W47" s="129"/>
      <c r="X47" s="129"/>
      <c r="Y47" s="220"/>
      <c r="Z47" s="129"/>
      <c r="AA47" s="220"/>
      <c r="AB47" s="321"/>
      <c r="AC47" s="322"/>
      <c r="AD47" s="322"/>
      <c r="AE47" s="322"/>
      <c r="AF47" s="322"/>
      <c r="AG47" s="322"/>
      <c r="AH47" s="322"/>
      <c r="AI47" s="322"/>
      <c r="AJ47" s="323"/>
      <c r="AK47" s="128" t="str">
        <f t="shared" si="1"/>
        <v/>
      </c>
      <c r="AL47" s="194"/>
    </row>
    <row r="48" spans="1:38" s="197" customFormat="1" ht="15.75" hidden="1" customHeight="1" x14ac:dyDescent="0.25">
      <c r="A48" s="163" t="str">
        <f>IF(+ASISTENCIA!A63="","",ASISTENCIA!A63)</f>
        <v/>
      </c>
      <c r="B48" s="12"/>
      <c r="C48" s="11"/>
      <c r="D48" s="133" t="str">
        <f>IF(+ASISTENCIA!D63="","",ASISTENCIA!D63)</f>
        <v/>
      </c>
      <c r="E48" s="128" t="str">
        <f>IF(+ASISTENCIA!E63="","",ASISTENCIA!E63)</f>
        <v/>
      </c>
      <c r="F48" s="136" t="str">
        <f>IF(+ASISTENCIA!F63="","",ASISTENCIA!F63)</f>
        <v/>
      </c>
      <c r="G48" s="136" t="str">
        <f>IF(+ASISTENCIA!G63="","",ASISTENCIA!G63)</f>
        <v/>
      </c>
      <c r="H48" s="129" t="str">
        <f>IF(+ASISTENCIA!H63="","",ASISTENCIA!H63)</f>
        <v/>
      </c>
      <c r="I48" s="217"/>
      <c r="J48" s="219">
        <f>ASISTENCIA!AQ63</f>
        <v>0</v>
      </c>
      <c r="K48" s="217"/>
      <c r="L48" s="129">
        <f>ASISTENCIA!AR63</f>
        <v>0</v>
      </c>
      <c r="M48" s="129">
        <f>ASISTENCIA!AS63</f>
        <v>0</v>
      </c>
      <c r="N48" s="129">
        <f>ASISTENCIA!AU63</f>
        <v>0</v>
      </c>
      <c r="O48" s="217"/>
      <c r="P48" s="129">
        <f>ASISTENCIA!AV63</f>
        <v>0</v>
      </c>
      <c r="Q48" s="217"/>
      <c r="R48" s="129">
        <f>ASISTENCIA!AT63</f>
        <v>0</v>
      </c>
      <c r="S48" s="220"/>
      <c r="T48" s="129">
        <f>ASISTENCIA!AW63</f>
        <v>0</v>
      </c>
      <c r="U48" s="129"/>
      <c r="V48" s="220"/>
      <c r="W48" s="129"/>
      <c r="X48" s="129"/>
      <c r="Y48" s="220"/>
      <c r="Z48" s="129"/>
      <c r="AA48" s="220"/>
      <c r="AB48" s="321"/>
      <c r="AC48" s="322"/>
      <c r="AD48" s="322"/>
      <c r="AE48" s="322"/>
      <c r="AF48" s="322"/>
      <c r="AG48" s="322"/>
      <c r="AH48" s="322"/>
      <c r="AI48" s="322"/>
      <c r="AJ48" s="323"/>
      <c r="AK48" s="128" t="str">
        <f t="shared" si="1"/>
        <v/>
      </c>
      <c r="AL48" s="194"/>
    </row>
    <row r="49" spans="1:38" s="197" customFormat="1" ht="15.75" hidden="1" customHeight="1" x14ac:dyDescent="0.25">
      <c r="A49" s="163" t="str">
        <f>IF(+ASISTENCIA!A64="","",ASISTENCIA!A64)</f>
        <v/>
      </c>
      <c r="B49" s="12"/>
      <c r="C49" s="11"/>
      <c r="D49" s="133" t="str">
        <f>IF(+ASISTENCIA!D64="","",ASISTENCIA!D64)</f>
        <v/>
      </c>
      <c r="E49" s="128" t="str">
        <f>IF(+ASISTENCIA!E64="","",ASISTENCIA!E64)</f>
        <v/>
      </c>
      <c r="F49" s="136" t="str">
        <f>IF(+ASISTENCIA!F64="","",ASISTENCIA!F64)</f>
        <v/>
      </c>
      <c r="G49" s="136" t="str">
        <f>IF(+ASISTENCIA!G64="","",ASISTENCIA!G64)</f>
        <v/>
      </c>
      <c r="H49" s="129" t="str">
        <f>IF(+ASISTENCIA!H64="","",ASISTENCIA!H64)</f>
        <v/>
      </c>
      <c r="I49" s="217"/>
      <c r="J49" s="219">
        <f>ASISTENCIA!AQ64</f>
        <v>0</v>
      </c>
      <c r="K49" s="217"/>
      <c r="L49" s="129">
        <f>ASISTENCIA!AR64</f>
        <v>0</v>
      </c>
      <c r="M49" s="129">
        <f>ASISTENCIA!AS64</f>
        <v>0</v>
      </c>
      <c r="N49" s="129">
        <f>ASISTENCIA!AU64</f>
        <v>0</v>
      </c>
      <c r="O49" s="217"/>
      <c r="P49" s="129">
        <f>ASISTENCIA!AV64</f>
        <v>0</v>
      </c>
      <c r="Q49" s="217"/>
      <c r="R49" s="129">
        <f>ASISTENCIA!AT64</f>
        <v>0</v>
      </c>
      <c r="S49" s="220"/>
      <c r="T49" s="129">
        <f>ASISTENCIA!AW64</f>
        <v>0</v>
      </c>
      <c r="U49" s="129"/>
      <c r="V49" s="220"/>
      <c r="W49" s="129"/>
      <c r="X49" s="129"/>
      <c r="Y49" s="220"/>
      <c r="Z49" s="129"/>
      <c r="AA49" s="220"/>
      <c r="AB49" s="321"/>
      <c r="AC49" s="322"/>
      <c r="AD49" s="322"/>
      <c r="AE49" s="322"/>
      <c r="AF49" s="322"/>
      <c r="AG49" s="322"/>
      <c r="AH49" s="322"/>
      <c r="AI49" s="322"/>
      <c r="AJ49" s="323"/>
      <c r="AK49" s="128" t="str">
        <f t="shared" si="1"/>
        <v/>
      </c>
      <c r="AL49" s="194"/>
    </row>
    <row r="50" spans="1:38" s="197" customFormat="1" ht="15.75" hidden="1" customHeight="1" x14ac:dyDescent="0.25">
      <c r="A50" s="163" t="str">
        <f>IF(+ASISTENCIA!A65="","",ASISTENCIA!A65)</f>
        <v/>
      </c>
      <c r="B50" s="12"/>
      <c r="C50" s="11"/>
      <c r="D50" s="133" t="str">
        <f>IF(+ASISTENCIA!D65="","",ASISTENCIA!D65)</f>
        <v/>
      </c>
      <c r="E50" s="128" t="str">
        <f>IF(+ASISTENCIA!E65="","",ASISTENCIA!E65)</f>
        <v/>
      </c>
      <c r="F50" s="136" t="str">
        <f>IF(+ASISTENCIA!F65="","",ASISTENCIA!F65)</f>
        <v/>
      </c>
      <c r="G50" s="136" t="str">
        <f>IF(+ASISTENCIA!G65="","",ASISTENCIA!G65)</f>
        <v/>
      </c>
      <c r="H50" s="129" t="str">
        <f>IF(+ASISTENCIA!H65="","",ASISTENCIA!H65)</f>
        <v/>
      </c>
      <c r="I50" s="217"/>
      <c r="J50" s="219">
        <f>ASISTENCIA!AQ65</f>
        <v>0</v>
      </c>
      <c r="K50" s="217"/>
      <c r="L50" s="129">
        <f>ASISTENCIA!AR65</f>
        <v>0</v>
      </c>
      <c r="M50" s="129">
        <f>ASISTENCIA!AS65</f>
        <v>0</v>
      </c>
      <c r="N50" s="129">
        <f>ASISTENCIA!AU65</f>
        <v>0</v>
      </c>
      <c r="O50" s="217"/>
      <c r="P50" s="129">
        <f>ASISTENCIA!AV65</f>
        <v>0</v>
      </c>
      <c r="Q50" s="217"/>
      <c r="R50" s="129">
        <f>ASISTENCIA!AT65</f>
        <v>0</v>
      </c>
      <c r="S50" s="220"/>
      <c r="T50" s="129">
        <f>ASISTENCIA!AW65</f>
        <v>0</v>
      </c>
      <c r="U50" s="129"/>
      <c r="V50" s="220"/>
      <c r="W50" s="129"/>
      <c r="X50" s="129"/>
      <c r="Y50" s="220"/>
      <c r="Z50" s="129"/>
      <c r="AA50" s="220"/>
      <c r="AB50" s="321"/>
      <c r="AC50" s="322"/>
      <c r="AD50" s="322"/>
      <c r="AE50" s="322"/>
      <c r="AF50" s="322"/>
      <c r="AG50" s="322"/>
      <c r="AH50" s="322"/>
      <c r="AI50" s="322"/>
      <c r="AJ50" s="323"/>
      <c r="AK50" s="128" t="str">
        <f t="shared" si="1"/>
        <v/>
      </c>
      <c r="AL50" s="194"/>
    </row>
    <row r="51" spans="1:38" s="197" customFormat="1" ht="15.75" hidden="1" customHeight="1" x14ac:dyDescent="0.25">
      <c r="A51" s="163" t="str">
        <f>IF(+ASISTENCIA!A66="","",ASISTENCIA!A66)</f>
        <v/>
      </c>
      <c r="B51" s="12"/>
      <c r="C51" s="11"/>
      <c r="D51" s="133" t="str">
        <f>IF(+ASISTENCIA!D66="","",ASISTENCIA!D66)</f>
        <v/>
      </c>
      <c r="E51" s="128" t="str">
        <f>IF(+ASISTENCIA!E66="","",ASISTENCIA!E66)</f>
        <v/>
      </c>
      <c r="F51" s="136" t="str">
        <f>IF(+ASISTENCIA!F66="","",ASISTENCIA!F66)</f>
        <v/>
      </c>
      <c r="G51" s="136" t="str">
        <f>IF(+ASISTENCIA!G66="","",ASISTENCIA!G66)</f>
        <v/>
      </c>
      <c r="H51" s="129" t="str">
        <f>IF(+ASISTENCIA!H66="","",ASISTENCIA!H66)</f>
        <v/>
      </c>
      <c r="I51" s="217"/>
      <c r="J51" s="219">
        <f>ASISTENCIA!AQ66</f>
        <v>0</v>
      </c>
      <c r="K51" s="217"/>
      <c r="L51" s="129">
        <f>ASISTENCIA!AR66</f>
        <v>0</v>
      </c>
      <c r="M51" s="129">
        <f>ASISTENCIA!AS66</f>
        <v>0</v>
      </c>
      <c r="N51" s="129">
        <f>ASISTENCIA!AU66</f>
        <v>0</v>
      </c>
      <c r="O51" s="217"/>
      <c r="P51" s="129">
        <f>ASISTENCIA!AV66</f>
        <v>0</v>
      </c>
      <c r="Q51" s="217"/>
      <c r="R51" s="129">
        <f>ASISTENCIA!AT66</f>
        <v>0</v>
      </c>
      <c r="S51" s="220"/>
      <c r="T51" s="129">
        <f>ASISTENCIA!AW66</f>
        <v>0</v>
      </c>
      <c r="U51" s="129"/>
      <c r="V51" s="220"/>
      <c r="W51" s="129"/>
      <c r="X51" s="129"/>
      <c r="Y51" s="220"/>
      <c r="Z51" s="129"/>
      <c r="AA51" s="220"/>
      <c r="AB51" s="321"/>
      <c r="AC51" s="322"/>
      <c r="AD51" s="322"/>
      <c r="AE51" s="322"/>
      <c r="AF51" s="322"/>
      <c r="AG51" s="322"/>
      <c r="AH51" s="322"/>
      <c r="AI51" s="322"/>
      <c r="AJ51" s="323"/>
      <c r="AK51" s="128" t="str">
        <f t="shared" si="1"/>
        <v/>
      </c>
      <c r="AL51" s="194"/>
    </row>
    <row r="52" spans="1:38" s="197" customFormat="1" ht="15.75" hidden="1" customHeight="1" x14ac:dyDescent="0.25">
      <c r="A52" s="163" t="str">
        <f>IF(+ASISTENCIA!A67="","",ASISTENCIA!A67)</f>
        <v/>
      </c>
      <c r="B52" s="12"/>
      <c r="C52" s="11"/>
      <c r="D52" s="133" t="str">
        <f>IF(+ASISTENCIA!D67="","",ASISTENCIA!D67)</f>
        <v/>
      </c>
      <c r="E52" s="128" t="str">
        <f>IF(+ASISTENCIA!E67="","",ASISTENCIA!E67)</f>
        <v/>
      </c>
      <c r="F52" s="136" t="str">
        <f>IF(+ASISTENCIA!F67="","",ASISTENCIA!F67)</f>
        <v/>
      </c>
      <c r="G52" s="136" t="str">
        <f>IF(+ASISTENCIA!G67="","",ASISTENCIA!G67)</f>
        <v/>
      </c>
      <c r="H52" s="129" t="str">
        <f>IF(+ASISTENCIA!H67="","",ASISTENCIA!H67)</f>
        <v/>
      </c>
      <c r="I52" s="217"/>
      <c r="J52" s="219">
        <f>ASISTENCIA!AQ67</f>
        <v>0</v>
      </c>
      <c r="K52" s="217"/>
      <c r="L52" s="129">
        <f>ASISTENCIA!AR67</f>
        <v>0</v>
      </c>
      <c r="M52" s="129">
        <f>ASISTENCIA!AS67</f>
        <v>0</v>
      </c>
      <c r="N52" s="129">
        <f>ASISTENCIA!AU67</f>
        <v>0</v>
      </c>
      <c r="O52" s="217"/>
      <c r="P52" s="129">
        <f>ASISTENCIA!AV67</f>
        <v>0</v>
      </c>
      <c r="Q52" s="217"/>
      <c r="R52" s="129">
        <f>ASISTENCIA!AT67</f>
        <v>0</v>
      </c>
      <c r="S52" s="220"/>
      <c r="T52" s="129">
        <f>ASISTENCIA!AW67</f>
        <v>0</v>
      </c>
      <c r="U52" s="129"/>
      <c r="V52" s="220"/>
      <c r="W52" s="129"/>
      <c r="X52" s="129"/>
      <c r="Y52" s="220"/>
      <c r="Z52" s="129"/>
      <c r="AA52" s="220"/>
      <c r="AB52" s="321"/>
      <c r="AC52" s="322"/>
      <c r="AD52" s="322"/>
      <c r="AE52" s="322"/>
      <c r="AF52" s="322"/>
      <c r="AG52" s="322"/>
      <c r="AH52" s="322"/>
      <c r="AI52" s="322"/>
      <c r="AJ52" s="323"/>
      <c r="AK52" s="128" t="str">
        <f t="shared" si="1"/>
        <v/>
      </c>
      <c r="AL52" s="194"/>
    </row>
    <row r="53" spans="1:38" s="197" customFormat="1" ht="15.75" hidden="1" customHeight="1" x14ac:dyDescent="0.25">
      <c r="A53" s="163" t="str">
        <f>IF(+ASISTENCIA!A68="","",ASISTENCIA!A68)</f>
        <v/>
      </c>
      <c r="B53" s="12"/>
      <c r="C53" s="11"/>
      <c r="D53" s="133" t="str">
        <f>IF(+ASISTENCIA!D68="","",ASISTENCIA!D68)</f>
        <v/>
      </c>
      <c r="E53" s="128" t="str">
        <f>IF(+ASISTENCIA!E68="","",ASISTENCIA!E68)</f>
        <v/>
      </c>
      <c r="F53" s="136" t="str">
        <f>IF(+ASISTENCIA!F68="","",ASISTENCIA!F68)</f>
        <v/>
      </c>
      <c r="G53" s="136" t="str">
        <f>IF(+ASISTENCIA!G68="","",ASISTENCIA!G68)</f>
        <v/>
      </c>
      <c r="H53" s="129" t="str">
        <f>IF(+ASISTENCIA!H68="","",ASISTENCIA!H68)</f>
        <v/>
      </c>
      <c r="I53" s="217"/>
      <c r="J53" s="219">
        <f>ASISTENCIA!AQ68</f>
        <v>0</v>
      </c>
      <c r="K53" s="217"/>
      <c r="L53" s="129">
        <f>ASISTENCIA!AR68</f>
        <v>0</v>
      </c>
      <c r="M53" s="129">
        <f>ASISTENCIA!AS68</f>
        <v>0</v>
      </c>
      <c r="N53" s="129">
        <f>ASISTENCIA!AU68</f>
        <v>0</v>
      </c>
      <c r="O53" s="217"/>
      <c r="P53" s="129">
        <f>ASISTENCIA!AV68</f>
        <v>0</v>
      </c>
      <c r="Q53" s="217"/>
      <c r="R53" s="129">
        <f>ASISTENCIA!AT68</f>
        <v>0</v>
      </c>
      <c r="S53" s="220"/>
      <c r="T53" s="129">
        <f>ASISTENCIA!AW68</f>
        <v>0</v>
      </c>
      <c r="U53" s="129"/>
      <c r="V53" s="220"/>
      <c r="W53" s="129"/>
      <c r="X53" s="129"/>
      <c r="Y53" s="220"/>
      <c r="Z53" s="129"/>
      <c r="AA53" s="220"/>
      <c r="AB53" s="321"/>
      <c r="AC53" s="322"/>
      <c r="AD53" s="322"/>
      <c r="AE53" s="322"/>
      <c r="AF53" s="322"/>
      <c r="AG53" s="322"/>
      <c r="AH53" s="322"/>
      <c r="AI53" s="322"/>
      <c r="AJ53" s="323"/>
      <c r="AK53" s="128" t="str">
        <f t="shared" si="1"/>
        <v/>
      </c>
      <c r="AL53" s="194"/>
    </row>
    <row r="54" spans="1:38" s="197" customFormat="1" ht="15.75" hidden="1" customHeight="1" x14ac:dyDescent="0.25">
      <c r="A54" s="163" t="str">
        <f>IF(+ASISTENCIA!A69="","",ASISTENCIA!A69)</f>
        <v/>
      </c>
      <c r="B54" s="12"/>
      <c r="C54" s="11"/>
      <c r="D54" s="133" t="str">
        <f>IF(+ASISTENCIA!D69="","",ASISTENCIA!D69)</f>
        <v/>
      </c>
      <c r="E54" s="128" t="str">
        <f>IF(+ASISTENCIA!E69="","",ASISTENCIA!E69)</f>
        <v/>
      </c>
      <c r="F54" s="136" t="str">
        <f>IF(+ASISTENCIA!F69="","",ASISTENCIA!F69)</f>
        <v/>
      </c>
      <c r="G54" s="136" t="str">
        <f>IF(+ASISTENCIA!G69="","",ASISTENCIA!G69)</f>
        <v/>
      </c>
      <c r="H54" s="129" t="str">
        <f>IF(+ASISTENCIA!H69="","",ASISTENCIA!H69)</f>
        <v/>
      </c>
      <c r="I54" s="217"/>
      <c r="J54" s="219">
        <f>ASISTENCIA!AQ69</f>
        <v>0</v>
      </c>
      <c r="K54" s="217"/>
      <c r="L54" s="129">
        <f>ASISTENCIA!AR69</f>
        <v>0</v>
      </c>
      <c r="M54" s="129">
        <f>ASISTENCIA!AS69</f>
        <v>0</v>
      </c>
      <c r="N54" s="129">
        <f>ASISTENCIA!AU69</f>
        <v>0</v>
      </c>
      <c r="O54" s="217"/>
      <c r="P54" s="129">
        <f>ASISTENCIA!AV69</f>
        <v>0</v>
      </c>
      <c r="Q54" s="217"/>
      <c r="R54" s="129">
        <f>ASISTENCIA!AT69</f>
        <v>0</v>
      </c>
      <c r="S54" s="220"/>
      <c r="T54" s="129">
        <f>ASISTENCIA!AW69</f>
        <v>0</v>
      </c>
      <c r="U54" s="129"/>
      <c r="V54" s="220"/>
      <c r="W54" s="129"/>
      <c r="X54" s="129"/>
      <c r="Y54" s="220"/>
      <c r="Z54" s="129"/>
      <c r="AA54" s="220"/>
      <c r="AB54" s="321"/>
      <c r="AC54" s="322"/>
      <c r="AD54" s="322"/>
      <c r="AE54" s="322"/>
      <c r="AF54" s="322"/>
      <c r="AG54" s="322"/>
      <c r="AH54" s="322"/>
      <c r="AI54" s="322"/>
      <c r="AJ54" s="323"/>
      <c r="AK54" s="128" t="str">
        <f t="shared" si="1"/>
        <v/>
      </c>
      <c r="AL54" s="194"/>
    </row>
    <row r="55" spans="1:38" s="197" customFormat="1" ht="15.75" hidden="1" customHeight="1" x14ac:dyDescent="0.25">
      <c r="A55" s="163" t="str">
        <f>IF(+ASISTENCIA!A70="","",ASISTENCIA!A70)</f>
        <v/>
      </c>
      <c r="B55" s="12"/>
      <c r="C55" s="11"/>
      <c r="D55" s="133" t="str">
        <f>IF(+ASISTENCIA!D70="","",ASISTENCIA!D70)</f>
        <v/>
      </c>
      <c r="E55" s="128" t="str">
        <f>IF(+ASISTENCIA!E70="","",ASISTENCIA!E70)</f>
        <v/>
      </c>
      <c r="F55" s="136" t="str">
        <f>IF(+ASISTENCIA!F70="","",ASISTENCIA!F70)</f>
        <v/>
      </c>
      <c r="G55" s="136" t="str">
        <f>IF(+ASISTENCIA!G70="","",ASISTENCIA!G70)</f>
        <v/>
      </c>
      <c r="H55" s="129" t="str">
        <f>IF(+ASISTENCIA!H70="","",ASISTENCIA!H70)</f>
        <v/>
      </c>
      <c r="I55" s="217"/>
      <c r="J55" s="219">
        <f>ASISTENCIA!AQ70</f>
        <v>0</v>
      </c>
      <c r="K55" s="217"/>
      <c r="L55" s="129">
        <f>ASISTENCIA!AR70</f>
        <v>0</v>
      </c>
      <c r="M55" s="129">
        <f>ASISTENCIA!AS70</f>
        <v>0</v>
      </c>
      <c r="N55" s="129">
        <f>ASISTENCIA!AU70</f>
        <v>0</v>
      </c>
      <c r="O55" s="217"/>
      <c r="P55" s="129">
        <f>ASISTENCIA!AV70</f>
        <v>0</v>
      </c>
      <c r="Q55" s="217"/>
      <c r="R55" s="129">
        <f>ASISTENCIA!AT70</f>
        <v>0</v>
      </c>
      <c r="S55" s="220"/>
      <c r="T55" s="129">
        <f>ASISTENCIA!AW70</f>
        <v>0</v>
      </c>
      <c r="U55" s="129"/>
      <c r="V55" s="220"/>
      <c r="W55" s="129"/>
      <c r="X55" s="129"/>
      <c r="Y55" s="220"/>
      <c r="Z55" s="129"/>
      <c r="AA55" s="220"/>
      <c r="AB55" s="321"/>
      <c r="AC55" s="322"/>
      <c r="AD55" s="322"/>
      <c r="AE55" s="322"/>
      <c r="AF55" s="322"/>
      <c r="AG55" s="322"/>
      <c r="AH55" s="322"/>
      <c r="AI55" s="322"/>
      <c r="AJ55" s="323"/>
      <c r="AK55" s="128" t="str">
        <f t="shared" si="1"/>
        <v/>
      </c>
      <c r="AL55" s="194"/>
    </row>
    <row r="56" spans="1:38" s="197" customFormat="1" ht="15.75" hidden="1" customHeight="1" x14ac:dyDescent="0.25">
      <c r="A56" s="163" t="str">
        <f>IF(+ASISTENCIA!A71="","",ASISTENCIA!A71)</f>
        <v/>
      </c>
      <c r="B56" s="12"/>
      <c r="C56" s="11"/>
      <c r="D56" s="133" t="str">
        <f>IF(+ASISTENCIA!D71="","",ASISTENCIA!D71)</f>
        <v/>
      </c>
      <c r="E56" s="128" t="str">
        <f>IF(+ASISTENCIA!E71="","",ASISTENCIA!E71)</f>
        <v/>
      </c>
      <c r="F56" s="136" t="str">
        <f>IF(+ASISTENCIA!F71="","",ASISTENCIA!F71)</f>
        <v/>
      </c>
      <c r="G56" s="136" t="str">
        <f>IF(+ASISTENCIA!G71="","",ASISTENCIA!G71)</f>
        <v/>
      </c>
      <c r="H56" s="129" t="str">
        <f>IF(+ASISTENCIA!H71="","",ASISTENCIA!H71)</f>
        <v/>
      </c>
      <c r="I56" s="217"/>
      <c r="J56" s="219">
        <f>ASISTENCIA!AQ71</f>
        <v>0</v>
      </c>
      <c r="K56" s="217"/>
      <c r="L56" s="129">
        <f>ASISTENCIA!AR71</f>
        <v>0</v>
      </c>
      <c r="M56" s="129">
        <f>ASISTENCIA!AS71</f>
        <v>0</v>
      </c>
      <c r="N56" s="129">
        <f>ASISTENCIA!AU71</f>
        <v>0</v>
      </c>
      <c r="O56" s="217"/>
      <c r="P56" s="129">
        <f>ASISTENCIA!AV71</f>
        <v>0</v>
      </c>
      <c r="Q56" s="217"/>
      <c r="R56" s="129">
        <f>ASISTENCIA!AT71</f>
        <v>0</v>
      </c>
      <c r="S56" s="220"/>
      <c r="T56" s="129">
        <f>ASISTENCIA!AW71</f>
        <v>0</v>
      </c>
      <c r="U56" s="129"/>
      <c r="V56" s="220"/>
      <c r="W56" s="129"/>
      <c r="X56" s="129"/>
      <c r="Y56" s="220"/>
      <c r="Z56" s="129"/>
      <c r="AA56" s="220"/>
      <c r="AB56" s="321"/>
      <c r="AC56" s="322"/>
      <c r="AD56" s="322"/>
      <c r="AE56" s="322"/>
      <c r="AF56" s="322"/>
      <c r="AG56" s="322"/>
      <c r="AH56" s="322"/>
      <c r="AI56" s="322"/>
      <c r="AJ56" s="323"/>
      <c r="AK56" s="128" t="str">
        <f t="shared" si="1"/>
        <v/>
      </c>
      <c r="AL56" s="194"/>
    </row>
    <row r="57" spans="1:38" s="197" customFormat="1" ht="15.75" hidden="1" customHeight="1" x14ac:dyDescent="0.25">
      <c r="A57" s="163" t="str">
        <f>IF(+ASISTENCIA!A72="","",ASISTENCIA!A72)</f>
        <v/>
      </c>
      <c r="B57" s="12"/>
      <c r="C57" s="11"/>
      <c r="D57" s="133" t="str">
        <f>IF(+ASISTENCIA!D72="","",ASISTENCIA!D72)</f>
        <v/>
      </c>
      <c r="E57" s="128" t="str">
        <f>IF(+ASISTENCIA!E72="","",ASISTENCIA!E72)</f>
        <v/>
      </c>
      <c r="F57" s="136" t="str">
        <f>IF(+ASISTENCIA!F72="","",ASISTENCIA!F72)</f>
        <v/>
      </c>
      <c r="G57" s="136" t="str">
        <f>IF(+ASISTENCIA!G72="","",ASISTENCIA!G72)</f>
        <v/>
      </c>
      <c r="H57" s="129" t="str">
        <f>IF(+ASISTENCIA!H72="","",ASISTENCIA!H72)</f>
        <v/>
      </c>
      <c r="I57" s="217"/>
      <c r="J57" s="219">
        <f>ASISTENCIA!AQ72</f>
        <v>0</v>
      </c>
      <c r="K57" s="217"/>
      <c r="L57" s="129">
        <f>ASISTENCIA!AR72</f>
        <v>0</v>
      </c>
      <c r="M57" s="129">
        <f>ASISTENCIA!AS72</f>
        <v>0</v>
      </c>
      <c r="N57" s="129">
        <f>ASISTENCIA!AU72</f>
        <v>0</v>
      </c>
      <c r="O57" s="217"/>
      <c r="P57" s="129">
        <f>ASISTENCIA!AV72</f>
        <v>0</v>
      </c>
      <c r="Q57" s="217"/>
      <c r="R57" s="129">
        <f>ASISTENCIA!AT72</f>
        <v>0</v>
      </c>
      <c r="S57" s="220"/>
      <c r="T57" s="129">
        <f>ASISTENCIA!AW72</f>
        <v>0</v>
      </c>
      <c r="U57" s="129"/>
      <c r="V57" s="220"/>
      <c r="W57" s="129"/>
      <c r="X57" s="129"/>
      <c r="Y57" s="220"/>
      <c r="Z57" s="129"/>
      <c r="AA57" s="220"/>
      <c r="AB57" s="321"/>
      <c r="AC57" s="322"/>
      <c r="AD57" s="322"/>
      <c r="AE57" s="322"/>
      <c r="AF57" s="322"/>
      <c r="AG57" s="322"/>
      <c r="AH57" s="322"/>
      <c r="AI57" s="322"/>
      <c r="AJ57" s="323"/>
      <c r="AK57" s="128" t="str">
        <f t="shared" si="1"/>
        <v/>
      </c>
      <c r="AL57" s="194"/>
    </row>
    <row r="58" spans="1:38" s="197" customFormat="1" ht="15.75" hidden="1" customHeight="1" x14ac:dyDescent="0.25">
      <c r="A58" s="163" t="str">
        <f>IF(+ASISTENCIA!A73="","",ASISTENCIA!A73)</f>
        <v/>
      </c>
      <c r="B58" s="12"/>
      <c r="C58" s="11"/>
      <c r="D58" s="133" t="str">
        <f>IF(+ASISTENCIA!D73="","",ASISTENCIA!D73)</f>
        <v/>
      </c>
      <c r="E58" s="128" t="str">
        <f>IF(+ASISTENCIA!E73="","",ASISTENCIA!E73)</f>
        <v/>
      </c>
      <c r="F58" s="136" t="str">
        <f>IF(+ASISTENCIA!F73="","",ASISTENCIA!F73)</f>
        <v/>
      </c>
      <c r="G58" s="136" t="str">
        <f>IF(+ASISTENCIA!G73="","",ASISTENCIA!G73)</f>
        <v/>
      </c>
      <c r="H58" s="129" t="str">
        <f>IF(+ASISTENCIA!H73="","",ASISTENCIA!H73)</f>
        <v/>
      </c>
      <c r="I58" s="217"/>
      <c r="J58" s="219">
        <f>ASISTENCIA!AQ73</f>
        <v>0</v>
      </c>
      <c r="K58" s="217"/>
      <c r="L58" s="129">
        <f>ASISTENCIA!AR73</f>
        <v>0</v>
      </c>
      <c r="M58" s="129">
        <f>ASISTENCIA!AS73</f>
        <v>0</v>
      </c>
      <c r="N58" s="129">
        <f>ASISTENCIA!AU73</f>
        <v>0</v>
      </c>
      <c r="O58" s="217"/>
      <c r="P58" s="129">
        <f>ASISTENCIA!AV73</f>
        <v>0</v>
      </c>
      <c r="Q58" s="217"/>
      <c r="R58" s="129">
        <f>ASISTENCIA!AT73</f>
        <v>0</v>
      </c>
      <c r="S58" s="220"/>
      <c r="T58" s="129">
        <f>ASISTENCIA!AW73</f>
        <v>0</v>
      </c>
      <c r="U58" s="129"/>
      <c r="V58" s="220"/>
      <c r="W58" s="129"/>
      <c r="X58" s="129"/>
      <c r="Y58" s="220"/>
      <c r="Z58" s="129"/>
      <c r="AA58" s="220"/>
      <c r="AB58" s="321"/>
      <c r="AC58" s="322"/>
      <c r="AD58" s="322"/>
      <c r="AE58" s="322"/>
      <c r="AF58" s="322"/>
      <c r="AG58" s="322"/>
      <c r="AH58" s="322"/>
      <c r="AI58" s="322"/>
      <c r="AJ58" s="323"/>
      <c r="AK58" s="128" t="str">
        <f t="shared" ref="AK58:AK121" si="3">IF(OR(COUNTIF($I58:$AJ58,"X")&gt;0,COUNTIF($I58:$AJ58,"L")&gt;0),COUNTIF($I58:$AJ58,"X")+COUNTIF($I58:$AJ58,"L"),"")</f>
        <v/>
      </c>
      <c r="AL58" s="194"/>
    </row>
    <row r="59" spans="1:38" s="197" customFormat="1" ht="15.75" hidden="1" customHeight="1" x14ac:dyDescent="0.25">
      <c r="A59" s="163" t="str">
        <f>IF(+ASISTENCIA!A74="","",ASISTENCIA!A74)</f>
        <v/>
      </c>
      <c r="B59" s="12"/>
      <c r="C59" s="11"/>
      <c r="D59" s="133" t="str">
        <f>IF(+ASISTENCIA!D74="","",ASISTENCIA!D74)</f>
        <v/>
      </c>
      <c r="E59" s="128" t="str">
        <f>IF(+ASISTENCIA!E74="","",ASISTENCIA!E74)</f>
        <v/>
      </c>
      <c r="F59" s="136" t="str">
        <f>IF(+ASISTENCIA!F74="","",ASISTENCIA!F74)</f>
        <v/>
      </c>
      <c r="G59" s="136" t="str">
        <f>IF(+ASISTENCIA!G74="","",ASISTENCIA!G74)</f>
        <v/>
      </c>
      <c r="H59" s="129" t="str">
        <f>IF(+ASISTENCIA!H74="","",ASISTENCIA!H74)</f>
        <v/>
      </c>
      <c r="I59" s="217"/>
      <c r="J59" s="219">
        <f>ASISTENCIA!AQ74</f>
        <v>0</v>
      </c>
      <c r="K59" s="217"/>
      <c r="L59" s="129">
        <f>ASISTENCIA!AR74</f>
        <v>0</v>
      </c>
      <c r="M59" s="129">
        <f>ASISTENCIA!AS74</f>
        <v>0</v>
      </c>
      <c r="N59" s="129">
        <f>ASISTENCIA!AU74</f>
        <v>0</v>
      </c>
      <c r="O59" s="217"/>
      <c r="P59" s="129">
        <f>ASISTENCIA!AV74</f>
        <v>0</v>
      </c>
      <c r="Q59" s="217"/>
      <c r="R59" s="129">
        <f>ASISTENCIA!AT74</f>
        <v>0</v>
      </c>
      <c r="S59" s="220"/>
      <c r="T59" s="129">
        <f>ASISTENCIA!AW74</f>
        <v>0</v>
      </c>
      <c r="U59" s="129"/>
      <c r="V59" s="220"/>
      <c r="W59" s="129"/>
      <c r="X59" s="129"/>
      <c r="Y59" s="220"/>
      <c r="Z59" s="129"/>
      <c r="AA59" s="220"/>
      <c r="AB59" s="321"/>
      <c r="AC59" s="322"/>
      <c r="AD59" s="322"/>
      <c r="AE59" s="322"/>
      <c r="AF59" s="322"/>
      <c r="AG59" s="322"/>
      <c r="AH59" s="322"/>
      <c r="AI59" s="322"/>
      <c r="AJ59" s="323"/>
      <c r="AK59" s="128" t="str">
        <f t="shared" si="3"/>
        <v/>
      </c>
      <c r="AL59" s="194"/>
    </row>
    <row r="60" spans="1:38" s="197" customFormat="1" ht="15.75" hidden="1" customHeight="1" x14ac:dyDescent="0.25">
      <c r="A60" s="163" t="str">
        <f>IF(+ASISTENCIA!A75="","",ASISTENCIA!A75)</f>
        <v/>
      </c>
      <c r="B60" s="12"/>
      <c r="C60" s="11"/>
      <c r="D60" s="133" t="str">
        <f>IF(+ASISTENCIA!D75="","",ASISTENCIA!D75)</f>
        <v/>
      </c>
      <c r="E60" s="128" t="str">
        <f>IF(+ASISTENCIA!E75="","",ASISTENCIA!E75)</f>
        <v/>
      </c>
      <c r="F60" s="136" t="str">
        <f>IF(+ASISTENCIA!F75="","",ASISTENCIA!F75)</f>
        <v/>
      </c>
      <c r="G60" s="136" t="str">
        <f>IF(+ASISTENCIA!G75="","",ASISTENCIA!G75)</f>
        <v/>
      </c>
      <c r="H60" s="129" t="str">
        <f>IF(+ASISTENCIA!H75="","",ASISTENCIA!H75)</f>
        <v/>
      </c>
      <c r="I60" s="217"/>
      <c r="J60" s="219">
        <f>ASISTENCIA!AQ75</f>
        <v>0</v>
      </c>
      <c r="K60" s="217"/>
      <c r="L60" s="129">
        <f>ASISTENCIA!AR75</f>
        <v>0</v>
      </c>
      <c r="M60" s="129">
        <f>ASISTENCIA!AS75</f>
        <v>0</v>
      </c>
      <c r="N60" s="129">
        <f>ASISTENCIA!AU75</f>
        <v>0</v>
      </c>
      <c r="O60" s="217"/>
      <c r="P60" s="129">
        <f>ASISTENCIA!AV75</f>
        <v>0</v>
      </c>
      <c r="Q60" s="217"/>
      <c r="R60" s="129">
        <f>ASISTENCIA!AT75</f>
        <v>0</v>
      </c>
      <c r="S60" s="220"/>
      <c r="T60" s="129">
        <f>ASISTENCIA!AW75</f>
        <v>0</v>
      </c>
      <c r="U60" s="129"/>
      <c r="V60" s="220"/>
      <c r="W60" s="129"/>
      <c r="X60" s="129"/>
      <c r="Y60" s="220"/>
      <c r="Z60" s="129"/>
      <c r="AA60" s="220"/>
      <c r="AB60" s="321"/>
      <c r="AC60" s="322"/>
      <c r="AD60" s="322"/>
      <c r="AE60" s="322"/>
      <c r="AF60" s="322"/>
      <c r="AG60" s="322"/>
      <c r="AH60" s="322"/>
      <c r="AI60" s="322"/>
      <c r="AJ60" s="323"/>
      <c r="AK60" s="128" t="str">
        <f t="shared" si="3"/>
        <v/>
      </c>
      <c r="AL60" s="194"/>
    </row>
    <row r="61" spans="1:38" s="197" customFormat="1" ht="15.75" hidden="1" customHeight="1" x14ac:dyDescent="0.25">
      <c r="A61" s="163" t="str">
        <f>IF(+ASISTENCIA!A76="","",ASISTENCIA!A76)</f>
        <v/>
      </c>
      <c r="B61" s="12"/>
      <c r="C61" s="11"/>
      <c r="D61" s="133" t="str">
        <f>IF(+ASISTENCIA!D76="","",ASISTENCIA!D76)</f>
        <v/>
      </c>
      <c r="E61" s="128" t="str">
        <f>IF(+ASISTENCIA!E76="","",ASISTENCIA!E76)</f>
        <v/>
      </c>
      <c r="F61" s="136" t="str">
        <f>IF(+ASISTENCIA!F76="","",ASISTENCIA!F76)</f>
        <v/>
      </c>
      <c r="G61" s="136" t="str">
        <f>IF(+ASISTENCIA!G76="","",ASISTENCIA!G76)</f>
        <v/>
      </c>
      <c r="H61" s="129" t="str">
        <f>IF(+ASISTENCIA!H76="","",ASISTENCIA!H76)</f>
        <v/>
      </c>
      <c r="I61" s="217"/>
      <c r="J61" s="219">
        <f>ASISTENCIA!AQ76</f>
        <v>0</v>
      </c>
      <c r="K61" s="217"/>
      <c r="L61" s="129">
        <f>ASISTENCIA!AR76</f>
        <v>0</v>
      </c>
      <c r="M61" s="129">
        <f>ASISTENCIA!AS76</f>
        <v>0</v>
      </c>
      <c r="N61" s="129">
        <f>ASISTENCIA!AU76</f>
        <v>0</v>
      </c>
      <c r="O61" s="217"/>
      <c r="P61" s="129">
        <f>ASISTENCIA!AV76</f>
        <v>0</v>
      </c>
      <c r="Q61" s="217"/>
      <c r="R61" s="129">
        <f>ASISTENCIA!AT76</f>
        <v>0</v>
      </c>
      <c r="S61" s="220"/>
      <c r="T61" s="129">
        <f>ASISTENCIA!AW76</f>
        <v>0</v>
      </c>
      <c r="U61" s="129"/>
      <c r="V61" s="220"/>
      <c r="W61" s="129"/>
      <c r="X61" s="129"/>
      <c r="Y61" s="220"/>
      <c r="Z61" s="129"/>
      <c r="AA61" s="220"/>
      <c r="AB61" s="321"/>
      <c r="AC61" s="322"/>
      <c r="AD61" s="322"/>
      <c r="AE61" s="322"/>
      <c r="AF61" s="322"/>
      <c r="AG61" s="322"/>
      <c r="AH61" s="322"/>
      <c r="AI61" s="322"/>
      <c r="AJ61" s="323"/>
      <c r="AK61" s="128" t="str">
        <f t="shared" si="3"/>
        <v/>
      </c>
      <c r="AL61" s="194"/>
    </row>
    <row r="62" spans="1:38" s="197" customFormat="1" ht="15.75" hidden="1" customHeight="1" x14ac:dyDescent="0.25">
      <c r="A62" s="163" t="str">
        <f>IF(+ASISTENCIA!A77="","",ASISTENCIA!A77)</f>
        <v/>
      </c>
      <c r="B62" s="12"/>
      <c r="C62" s="11"/>
      <c r="D62" s="133" t="str">
        <f>IF(+ASISTENCIA!D77="","",ASISTENCIA!D77)</f>
        <v/>
      </c>
      <c r="E62" s="128" t="str">
        <f>IF(+ASISTENCIA!E77="","",ASISTENCIA!E77)</f>
        <v/>
      </c>
      <c r="F62" s="136" t="str">
        <f>IF(+ASISTENCIA!F77="","",ASISTENCIA!F77)</f>
        <v/>
      </c>
      <c r="G62" s="136" t="str">
        <f>IF(+ASISTENCIA!G77="","",ASISTENCIA!G77)</f>
        <v/>
      </c>
      <c r="H62" s="129" t="str">
        <f>IF(+ASISTENCIA!H77="","",ASISTENCIA!H77)</f>
        <v/>
      </c>
      <c r="I62" s="217"/>
      <c r="J62" s="219">
        <f>ASISTENCIA!AQ77</f>
        <v>0</v>
      </c>
      <c r="K62" s="217"/>
      <c r="L62" s="129">
        <f>ASISTENCIA!AR77</f>
        <v>0</v>
      </c>
      <c r="M62" s="129">
        <f>ASISTENCIA!AS77</f>
        <v>0</v>
      </c>
      <c r="N62" s="129">
        <f>ASISTENCIA!AU77</f>
        <v>0</v>
      </c>
      <c r="O62" s="217"/>
      <c r="P62" s="129">
        <f>ASISTENCIA!AV77</f>
        <v>0</v>
      </c>
      <c r="Q62" s="217"/>
      <c r="R62" s="129">
        <f>ASISTENCIA!AT77</f>
        <v>0</v>
      </c>
      <c r="S62" s="220"/>
      <c r="T62" s="129">
        <f>ASISTENCIA!AW77</f>
        <v>0</v>
      </c>
      <c r="U62" s="129"/>
      <c r="V62" s="220"/>
      <c r="W62" s="129"/>
      <c r="X62" s="129"/>
      <c r="Y62" s="220"/>
      <c r="Z62" s="129"/>
      <c r="AA62" s="220"/>
      <c r="AB62" s="321"/>
      <c r="AC62" s="322"/>
      <c r="AD62" s="322"/>
      <c r="AE62" s="322"/>
      <c r="AF62" s="322"/>
      <c r="AG62" s="322"/>
      <c r="AH62" s="322"/>
      <c r="AI62" s="322"/>
      <c r="AJ62" s="323"/>
      <c r="AK62" s="128" t="str">
        <f t="shared" si="3"/>
        <v/>
      </c>
      <c r="AL62" s="194"/>
    </row>
    <row r="63" spans="1:38" s="197" customFormat="1" ht="15.75" hidden="1" customHeight="1" x14ac:dyDescent="0.25">
      <c r="A63" s="163" t="str">
        <f>IF(+ASISTENCIA!A78="","",ASISTENCIA!A78)</f>
        <v/>
      </c>
      <c r="B63" s="12"/>
      <c r="C63" s="11"/>
      <c r="D63" s="133" t="str">
        <f>IF(+ASISTENCIA!D78="","",ASISTENCIA!D78)</f>
        <v/>
      </c>
      <c r="E63" s="128" t="str">
        <f>IF(+ASISTENCIA!E78="","",ASISTENCIA!E78)</f>
        <v/>
      </c>
      <c r="F63" s="136" t="str">
        <f>IF(+ASISTENCIA!F78="","",ASISTENCIA!F78)</f>
        <v/>
      </c>
      <c r="G63" s="136" t="str">
        <f>IF(+ASISTENCIA!G78="","",ASISTENCIA!G78)</f>
        <v/>
      </c>
      <c r="H63" s="129" t="str">
        <f>IF(+ASISTENCIA!H78="","",ASISTENCIA!H78)</f>
        <v/>
      </c>
      <c r="I63" s="217"/>
      <c r="J63" s="219">
        <f>ASISTENCIA!AQ78</f>
        <v>0</v>
      </c>
      <c r="K63" s="217"/>
      <c r="L63" s="129">
        <f>ASISTENCIA!AR78</f>
        <v>0</v>
      </c>
      <c r="M63" s="129">
        <f>ASISTENCIA!AS78</f>
        <v>0</v>
      </c>
      <c r="N63" s="129">
        <f>ASISTENCIA!AU78</f>
        <v>0</v>
      </c>
      <c r="O63" s="217"/>
      <c r="P63" s="129">
        <f>ASISTENCIA!AV78</f>
        <v>0</v>
      </c>
      <c r="Q63" s="217"/>
      <c r="R63" s="129">
        <f>ASISTENCIA!AT78</f>
        <v>0</v>
      </c>
      <c r="S63" s="220"/>
      <c r="T63" s="129">
        <f>ASISTENCIA!AW78</f>
        <v>0</v>
      </c>
      <c r="U63" s="129"/>
      <c r="V63" s="220"/>
      <c r="W63" s="129"/>
      <c r="X63" s="129"/>
      <c r="Y63" s="220"/>
      <c r="Z63" s="129"/>
      <c r="AA63" s="220"/>
      <c r="AB63" s="321"/>
      <c r="AC63" s="322"/>
      <c r="AD63" s="322"/>
      <c r="AE63" s="322"/>
      <c r="AF63" s="322"/>
      <c r="AG63" s="322"/>
      <c r="AH63" s="322"/>
      <c r="AI63" s="322"/>
      <c r="AJ63" s="323"/>
      <c r="AK63" s="128" t="str">
        <f t="shared" si="3"/>
        <v/>
      </c>
      <c r="AL63" s="194"/>
    </row>
    <row r="64" spans="1:38" s="197" customFormat="1" ht="15.75" hidden="1" customHeight="1" x14ac:dyDescent="0.25">
      <c r="A64" s="163" t="str">
        <f>IF(+ASISTENCIA!A79="","",ASISTENCIA!A79)</f>
        <v/>
      </c>
      <c r="B64" s="12"/>
      <c r="C64" s="11"/>
      <c r="D64" s="133" t="str">
        <f>IF(+ASISTENCIA!D79="","",ASISTENCIA!D79)</f>
        <v/>
      </c>
      <c r="E64" s="128" t="str">
        <f>IF(+ASISTENCIA!E79="","",ASISTENCIA!E79)</f>
        <v/>
      </c>
      <c r="F64" s="136" t="str">
        <f>IF(+ASISTENCIA!F79="","",ASISTENCIA!F79)</f>
        <v/>
      </c>
      <c r="G64" s="136" t="str">
        <f>IF(+ASISTENCIA!G79="","",ASISTENCIA!G79)</f>
        <v/>
      </c>
      <c r="H64" s="129" t="str">
        <f>IF(+ASISTENCIA!H79="","",ASISTENCIA!H79)</f>
        <v/>
      </c>
      <c r="I64" s="217"/>
      <c r="J64" s="219">
        <f>ASISTENCIA!AQ79</f>
        <v>0</v>
      </c>
      <c r="K64" s="217"/>
      <c r="L64" s="129">
        <f>ASISTENCIA!AR79</f>
        <v>0</v>
      </c>
      <c r="M64" s="129">
        <f>ASISTENCIA!AS79</f>
        <v>0</v>
      </c>
      <c r="N64" s="129">
        <f>ASISTENCIA!AU79</f>
        <v>0</v>
      </c>
      <c r="O64" s="217"/>
      <c r="P64" s="129">
        <f>ASISTENCIA!AV79</f>
        <v>0</v>
      </c>
      <c r="Q64" s="217"/>
      <c r="R64" s="129">
        <f>ASISTENCIA!AT79</f>
        <v>0</v>
      </c>
      <c r="S64" s="220"/>
      <c r="T64" s="129">
        <f>ASISTENCIA!AW79</f>
        <v>0</v>
      </c>
      <c r="U64" s="129"/>
      <c r="V64" s="220"/>
      <c r="W64" s="129"/>
      <c r="X64" s="129"/>
      <c r="Y64" s="220"/>
      <c r="Z64" s="129"/>
      <c r="AA64" s="220"/>
      <c r="AB64" s="321"/>
      <c r="AC64" s="322"/>
      <c r="AD64" s="322"/>
      <c r="AE64" s="322"/>
      <c r="AF64" s="322"/>
      <c r="AG64" s="322"/>
      <c r="AH64" s="322"/>
      <c r="AI64" s="322"/>
      <c r="AJ64" s="323"/>
      <c r="AK64" s="128" t="str">
        <f t="shared" si="3"/>
        <v/>
      </c>
      <c r="AL64" s="194"/>
    </row>
    <row r="65" spans="1:38" s="197" customFormat="1" ht="15.75" hidden="1" customHeight="1" x14ac:dyDescent="0.25">
      <c r="A65" s="163" t="str">
        <f>IF(+ASISTENCIA!A80="","",ASISTENCIA!A80)</f>
        <v/>
      </c>
      <c r="B65" s="12"/>
      <c r="C65" s="11"/>
      <c r="D65" s="133" t="str">
        <f>IF(+ASISTENCIA!D80="","",ASISTENCIA!D80)</f>
        <v/>
      </c>
      <c r="E65" s="128" t="str">
        <f>IF(+ASISTENCIA!E80="","",ASISTENCIA!E80)</f>
        <v/>
      </c>
      <c r="F65" s="136" t="str">
        <f>IF(+ASISTENCIA!F80="","",ASISTENCIA!F80)</f>
        <v/>
      </c>
      <c r="G65" s="136" t="str">
        <f>IF(+ASISTENCIA!G80="","",ASISTENCIA!G80)</f>
        <v/>
      </c>
      <c r="H65" s="129" t="str">
        <f>IF(+ASISTENCIA!H80="","",ASISTENCIA!H80)</f>
        <v/>
      </c>
      <c r="I65" s="217"/>
      <c r="J65" s="219">
        <f>ASISTENCIA!AQ80</f>
        <v>0</v>
      </c>
      <c r="K65" s="217"/>
      <c r="L65" s="129">
        <f>ASISTENCIA!AR80</f>
        <v>0</v>
      </c>
      <c r="M65" s="129">
        <f>ASISTENCIA!AS80</f>
        <v>0</v>
      </c>
      <c r="N65" s="129">
        <f>ASISTENCIA!AU80</f>
        <v>0</v>
      </c>
      <c r="O65" s="217"/>
      <c r="P65" s="129">
        <f>ASISTENCIA!AV80</f>
        <v>0</v>
      </c>
      <c r="Q65" s="217"/>
      <c r="R65" s="129">
        <f>ASISTENCIA!AT80</f>
        <v>0</v>
      </c>
      <c r="S65" s="220"/>
      <c r="T65" s="129">
        <f>ASISTENCIA!AW80</f>
        <v>0</v>
      </c>
      <c r="U65" s="129"/>
      <c r="V65" s="220"/>
      <c r="W65" s="129"/>
      <c r="X65" s="129"/>
      <c r="Y65" s="220"/>
      <c r="Z65" s="129"/>
      <c r="AA65" s="220"/>
      <c r="AB65" s="321"/>
      <c r="AC65" s="322"/>
      <c r="AD65" s="322"/>
      <c r="AE65" s="322"/>
      <c r="AF65" s="322"/>
      <c r="AG65" s="322"/>
      <c r="AH65" s="322"/>
      <c r="AI65" s="322"/>
      <c r="AJ65" s="323"/>
      <c r="AK65" s="128" t="str">
        <f t="shared" si="3"/>
        <v/>
      </c>
      <c r="AL65" s="194"/>
    </row>
    <row r="66" spans="1:38" s="197" customFormat="1" ht="15.75" hidden="1" customHeight="1" x14ac:dyDescent="0.25">
      <c r="A66" s="163" t="str">
        <f>IF(+ASISTENCIA!A81="","",ASISTENCIA!A81)</f>
        <v/>
      </c>
      <c r="B66" s="12"/>
      <c r="C66" s="11"/>
      <c r="D66" s="133" t="str">
        <f>IF(+ASISTENCIA!D81="","",ASISTENCIA!D81)</f>
        <v/>
      </c>
      <c r="E66" s="128" t="str">
        <f>IF(+ASISTENCIA!E81="","",ASISTENCIA!E81)</f>
        <v/>
      </c>
      <c r="F66" s="136" t="str">
        <f>IF(+ASISTENCIA!F81="","",ASISTENCIA!F81)</f>
        <v/>
      </c>
      <c r="G66" s="136" t="str">
        <f>IF(+ASISTENCIA!G81="","",ASISTENCIA!G81)</f>
        <v/>
      </c>
      <c r="H66" s="129" t="str">
        <f>IF(+ASISTENCIA!H81="","",ASISTENCIA!H81)</f>
        <v/>
      </c>
      <c r="I66" s="217"/>
      <c r="J66" s="219">
        <f>ASISTENCIA!AQ81</f>
        <v>0</v>
      </c>
      <c r="K66" s="217"/>
      <c r="L66" s="129">
        <f>ASISTENCIA!AR81</f>
        <v>0</v>
      </c>
      <c r="M66" s="129">
        <f>ASISTENCIA!AS81</f>
        <v>0</v>
      </c>
      <c r="N66" s="129">
        <f>ASISTENCIA!AU81</f>
        <v>0</v>
      </c>
      <c r="O66" s="217"/>
      <c r="P66" s="129">
        <f>ASISTENCIA!AV81</f>
        <v>0</v>
      </c>
      <c r="Q66" s="217"/>
      <c r="R66" s="129">
        <f>ASISTENCIA!AT81</f>
        <v>0</v>
      </c>
      <c r="S66" s="220"/>
      <c r="T66" s="129">
        <f>ASISTENCIA!AW81</f>
        <v>0</v>
      </c>
      <c r="U66" s="129"/>
      <c r="V66" s="220"/>
      <c r="W66" s="129"/>
      <c r="X66" s="129"/>
      <c r="Y66" s="220"/>
      <c r="Z66" s="129"/>
      <c r="AA66" s="220"/>
      <c r="AB66" s="321"/>
      <c r="AC66" s="322"/>
      <c r="AD66" s="322"/>
      <c r="AE66" s="322"/>
      <c r="AF66" s="322"/>
      <c r="AG66" s="322"/>
      <c r="AH66" s="322"/>
      <c r="AI66" s="322"/>
      <c r="AJ66" s="323"/>
      <c r="AK66" s="128" t="str">
        <f t="shared" si="3"/>
        <v/>
      </c>
      <c r="AL66" s="194"/>
    </row>
    <row r="67" spans="1:38" s="197" customFormat="1" ht="15.75" hidden="1" customHeight="1" x14ac:dyDescent="0.25">
      <c r="A67" s="163" t="str">
        <f>IF(+ASISTENCIA!A82="","",ASISTENCIA!A82)</f>
        <v/>
      </c>
      <c r="B67" s="12"/>
      <c r="C67" s="11"/>
      <c r="D67" s="133" t="str">
        <f>IF(+ASISTENCIA!D82="","",ASISTENCIA!D82)</f>
        <v/>
      </c>
      <c r="E67" s="128" t="str">
        <f>IF(+ASISTENCIA!E82="","",ASISTENCIA!E82)</f>
        <v/>
      </c>
      <c r="F67" s="136" t="str">
        <f>IF(+ASISTENCIA!F82="","",ASISTENCIA!F82)</f>
        <v/>
      </c>
      <c r="G67" s="136" t="str">
        <f>IF(+ASISTENCIA!G82="","",ASISTENCIA!G82)</f>
        <v/>
      </c>
      <c r="H67" s="129" t="str">
        <f>IF(+ASISTENCIA!H82="","",ASISTENCIA!H82)</f>
        <v/>
      </c>
      <c r="I67" s="217"/>
      <c r="J67" s="219">
        <f>ASISTENCIA!AQ82</f>
        <v>0</v>
      </c>
      <c r="K67" s="217"/>
      <c r="L67" s="129">
        <f>ASISTENCIA!AR82</f>
        <v>0</v>
      </c>
      <c r="M67" s="129">
        <f>ASISTENCIA!AS82</f>
        <v>0</v>
      </c>
      <c r="N67" s="129">
        <f>ASISTENCIA!AU82</f>
        <v>0</v>
      </c>
      <c r="O67" s="217"/>
      <c r="P67" s="129">
        <f>ASISTENCIA!AV82</f>
        <v>0</v>
      </c>
      <c r="Q67" s="217"/>
      <c r="R67" s="129">
        <f>ASISTENCIA!AT82</f>
        <v>0</v>
      </c>
      <c r="S67" s="220"/>
      <c r="T67" s="129">
        <f>ASISTENCIA!AW82</f>
        <v>0</v>
      </c>
      <c r="U67" s="129"/>
      <c r="V67" s="220"/>
      <c r="W67" s="129"/>
      <c r="X67" s="129"/>
      <c r="Y67" s="220"/>
      <c r="Z67" s="129"/>
      <c r="AA67" s="220"/>
      <c r="AB67" s="321"/>
      <c r="AC67" s="322"/>
      <c r="AD67" s="322"/>
      <c r="AE67" s="322"/>
      <c r="AF67" s="322"/>
      <c r="AG67" s="322"/>
      <c r="AH67" s="322"/>
      <c r="AI67" s="322"/>
      <c r="AJ67" s="323"/>
      <c r="AK67" s="128" t="str">
        <f t="shared" si="3"/>
        <v/>
      </c>
      <c r="AL67" s="194"/>
    </row>
    <row r="68" spans="1:38" s="197" customFormat="1" ht="15.75" hidden="1" customHeight="1" x14ac:dyDescent="0.25">
      <c r="A68" s="163" t="str">
        <f>IF(+ASISTENCIA!A83="","",ASISTENCIA!A83)</f>
        <v/>
      </c>
      <c r="B68" s="12"/>
      <c r="C68" s="11"/>
      <c r="D68" s="133" t="str">
        <f>IF(+ASISTENCIA!D83="","",ASISTENCIA!D83)</f>
        <v/>
      </c>
      <c r="E68" s="128" t="str">
        <f>IF(+ASISTENCIA!E83="","",ASISTENCIA!E83)</f>
        <v/>
      </c>
      <c r="F68" s="136" t="str">
        <f>IF(+ASISTENCIA!F83="","",ASISTENCIA!F83)</f>
        <v/>
      </c>
      <c r="G68" s="136" t="str">
        <f>IF(+ASISTENCIA!G83="","",ASISTENCIA!G83)</f>
        <v/>
      </c>
      <c r="H68" s="129" t="str">
        <f>IF(+ASISTENCIA!H83="","",ASISTENCIA!H83)</f>
        <v/>
      </c>
      <c r="I68" s="217"/>
      <c r="J68" s="219">
        <f>ASISTENCIA!AQ83</f>
        <v>0</v>
      </c>
      <c r="K68" s="217"/>
      <c r="L68" s="129">
        <f>ASISTENCIA!AR83</f>
        <v>0</v>
      </c>
      <c r="M68" s="129">
        <f>ASISTENCIA!AS83</f>
        <v>0</v>
      </c>
      <c r="N68" s="129">
        <f>ASISTENCIA!AU83</f>
        <v>0</v>
      </c>
      <c r="O68" s="217"/>
      <c r="P68" s="129">
        <f>ASISTENCIA!AV83</f>
        <v>0</v>
      </c>
      <c r="Q68" s="217"/>
      <c r="R68" s="129">
        <f>ASISTENCIA!AT83</f>
        <v>0</v>
      </c>
      <c r="S68" s="220"/>
      <c r="T68" s="129">
        <f>ASISTENCIA!AW83</f>
        <v>0</v>
      </c>
      <c r="U68" s="129"/>
      <c r="V68" s="220"/>
      <c r="W68" s="129"/>
      <c r="X68" s="129"/>
      <c r="Y68" s="220"/>
      <c r="Z68" s="129"/>
      <c r="AA68" s="220"/>
      <c r="AB68" s="321"/>
      <c r="AC68" s="322"/>
      <c r="AD68" s="322"/>
      <c r="AE68" s="322"/>
      <c r="AF68" s="322"/>
      <c r="AG68" s="322"/>
      <c r="AH68" s="322"/>
      <c r="AI68" s="322"/>
      <c r="AJ68" s="323"/>
      <c r="AK68" s="128" t="str">
        <f t="shared" si="3"/>
        <v/>
      </c>
      <c r="AL68" s="194"/>
    </row>
    <row r="69" spans="1:38" s="197" customFormat="1" ht="15.75" hidden="1" customHeight="1" x14ac:dyDescent="0.25">
      <c r="A69" s="163" t="str">
        <f>IF(+ASISTENCIA!A84="","",ASISTENCIA!A84)</f>
        <v/>
      </c>
      <c r="B69" s="12"/>
      <c r="C69" s="11"/>
      <c r="D69" s="133" t="str">
        <f>IF(+ASISTENCIA!D84="","",ASISTENCIA!D84)</f>
        <v/>
      </c>
      <c r="E69" s="128" t="str">
        <f>IF(+ASISTENCIA!E84="","",ASISTENCIA!E84)</f>
        <v/>
      </c>
      <c r="F69" s="136" t="str">
        <f>IF(+ASISTENCIA!F84="","",ASISTENCIA!F84)</f>
        <v/>
      </c>
      <c r="G69" s="136" t="str">
        <f>IF(+ASISTENCIA!G84="","",ASISTENCIA!G84)</f>
        <v/>
      </c>
      <c r="H69" s="129" t="str">
        <f>IF(+ASISTENCIA!H84="","",ASISTENCIA!H84)</f>
        <v/>
      </c>
      <c r="I69" s="217"/>
      <c r="J69" s="219">
        <f>ASISTENCIA!AQ84</f>
        <v>0</v>
      </c>
      <c r="K69" s="217"/>
      <c r="L69" s="129">
        <f>ASISTENCIA!AR84</f>
        <v>0</v>
      </c>
      <c r="M69" s="129">
        <f>ASISTENCIA!AS84</f>
        <v>0</v>
      </c>
      <c r="N69" s="129">
        <f>ASISTENCIA!AU84</f>
        <v>0</v>
      </c>
      <c r="O69" s="217"/>
      <c r="P69" s="129">
        <f>ASISTENCIA!AV84</f>
        <v>0</v>
      </c>
      <c r="Q69" s="217"/>
      <c r="R69" s="129">
        <f>ASISTENCIA!AT84</f>
        <v>0</v>
      </c>
      <c r="S69" s="220"/>
      <c r="T69" s="129">
        <f>ASISTENCIA!AW84</f>
        <v>0</v>
      </c>
      <c r="U69" s="129"/>
      <c r="V69" s="220"/>
      <c r="W69" s="129"/>
      <c r="X69" s="129"/>
      <c r="Y69" s="220"/>
      <c r="Z69" s="129"/>
      <c r="AA69" s="220"/>
      <c r="AB69" s="321"/>
      <c r="AC69" s="322"/>
      <c r="AD69" s="322"/>
      <c r="AE69" s="322"/>
      <c r="AF69" s="322"/>
      <c r="AG69" s="322"/>
      <c r="AH69" s="322"/>
      <c r="AI69" s="322"/>
      <c r="AJ69" s="323"/>
      <c r="AK69" s="128" t="str">
        <f t="shared" si="3"/>
        <v/>
      </c>
      <c r="AL69" s="194"/>
    </row>
    <row r="70" spans="1:38" s="197" customFormat="1" ht="15.75" hidden="1" customHeight="1" x14ac:dyDescent="0.25">
      <c r="A70" s="163" t="str">
        <f>IF(+ASISTENCIA!A85="","",ASISTENCIA!A85)</f>
        <v/>
      </c>
      <c r="B70" s="12"/>
      <c r="C70" s="11"/>
      <c r="D70" s="133" t="str">
        <f>IF(+ASISTENCIA!D85="","",ASISTENCIA!D85)</f>
        <v/>
      </c>
      <c r="E70" s="128" t="str">
        <f>IF(+ASISTENCIA!E85="","",ASISTENCIA!E85)</f>
        <v/>
      </c>
      <c r="F70" s="136" t="str">
        <f>IF(+ASISTENCIA!F85="","",ASISTENCIA!F85)</f>
        <v/>
      </c>
      <c r="G70" s="136" t="str">
        <f>IF(+ASISTENCIA!G85="","",ASISTENCIA!G85)</f>
        <v/>
      </c>
      <c r="H70" s="129" t="str">
        <f>IF(+ASISTENCIA!H85="","",ASISTENCIA!H85)</f>
        <v/>
      </c>
      <c r="I70" s="217"/>
      <c r="J70" s="219">
        <f>ASISTENCIA!AQ85</f>
        <v>0</v>
      </c>
      <c r="K70" s="217"/>
      <c r="L70" s="129">
        <f>ASISTENCIA!AR85</f>
        <v>0</v>
      </c>
      <c r="M70" s="129">
        <f>ASISTENCIA!AS85</f>
        <v>0</v>
      </c>
      <c r="N70" s="129">
        <f>ASISTENCIA!AU85</f>
        <v>0</v>
      </c>
      <c r="O70" s="217"/>
      <c r="P70" s="129">
        <f>ASISTENCIA!AV85</f>
        <v>0</v>
      </c>
      <c r="Q70" s="217"/>
      <c r="R70" s="129">
        <f>ASISTENCIA!AT85</f>
        <v>0</v>
      </c>
      <c r="S70" s="220"/>
      <c r="T70" s="129">
        <f>ASISTENCIA!AW85</f>
        <v>0</v>
      </c>
      <c r="U70" s="129"/>
      <c r="V70" s="220"/>
      <c r="W70" s="129"/>
      <c r="X70" s="129"/>
      <c r="Y70" s="220"/>
      <c r="Z70" s="129"/>
      <c r="AA70" s="220"/>
      <c r="AB70" s="321"/>
      <c r="AC70" s="322"/>
      <c r="AD70" s="322"/>
      <c r="AE70" s="322"/>
      <c r="AF70" s="322"/>
      <c r="AG70" s="322"/>
      <c r="AH70" s="322"/>
      <c r="AI70" s="322"/>
      <c r="AJ70" s="323"/>
      <c r="AK70" s="128" t="str">
        <f t="shared" si="3"/>
        <v/>
      </c>
      <c r="AL70" s="194"/>
    </row>
    <row r="71" spans="1:38" s="197" customFormat="1" ht="15.75" hidden="1" customHeight="1" x14ac:dyDescent="0.25">
      <c r="A71" s="163" t="str">
        <f>IF(+ASISTENCIA!A86="","",ASISTENCIA!A86)</f>
        <v/>
      </c>
      <c r="B71" s="12"/>
      <c r="C71" s="11"/>
      <c r="D71" s="133" t="str">
        <f>IF(+ASISTENCIA!D86="","",ASISTENCIA!D86)</f>
        <v/>
      </c>
      <c r="E71" s="128" t="str">
        <f>IF(+ASISTENCIA!E86="","",ASISTENCIA!E86)</f>
        <v/>
      </c>
      <c r="F71" s="136" t="str">
        <f>IF(+ASISTENCIA!F86="","",ASISTENCIA!F86)</f>
        <v/>
      </c>
      <c r="G71" s="136" t="str">
        <f>IF(+ASISTENCIA!G86="","",ASISTENCIA!G86)</f>
        <v/>
      </c>
      <c r="H71" s="129" t="str">
        <f>IF(+ASISTENCIA!H86="","",ASISTENCIA!H86)</f>
        <v/>
      </c>
      <c r="I71" s="217"/>
      <c r="J71" s="219">
        <f>ASISTENCIA!AQ86</f>
        <v>0</v>
      </c>
      <c r="K71" s="217"/>
      <c r="L71" s="129">
        <f>ASISTENCIA!AR86</f>
        <v>0</v>
      </c>
      <c r="M71" s="129">
        <f>ASISTENCIA!AS86</f>
        <v>0</v>
      </c>
      <c r="N71" s="129">
        <f>ASISTENCIA!AU86</f>
        <v>0</v>
      </c>
      <c r="O71" s="217"/>
      <c r="P71" s="129">
        <f>ASISTENCIA!AV86</f>
        <v>0</v>
      </c>
      <c r="Q71" s="217"/>
      <c r="R71" s="129">
        <f>ASISTENCIA!AT86</f>
        <v>0</v>
      </c>
      <c r="S71" s="220"/>
      <c r="T71" s="129">
        <f>ASISTENCIA!AW86</f>
        <v>0</v>
      </c>
      <c r="U71" s="129"/>
      <c r="V71" s="220"/>
      <c r="W71" s="129"/>
      <c r="X71" s="129"/>
      <c r="Y71" s="220"/>
      <c r="Z71" s="129"/>
      <c r="AA71" s="220"/>
      <c r="AB71" s="321"/>
      <c r="AC71" s="322"/>
      <c r="AD71" s="322"/>
      <c r="AE71" s="322"/>
      <c r="AF71" s="322"/>
      <c r="AG71" s="322"/>
      <c r="AH71" s="322"/>
      <c r="AI71" s="322"/>
      <c r="AJ71" s="323"/>
      <c r="AK71" s="128" t="str">
        <f t="shared" si="3"/>
        <v/>
      </c>
      <c r="AL71" s="194"/>
    </row>
    <row r="72" spans="1:38" s="197" customFormat="1" ht="15.75" hidden="1" customHeight="1" x14ac:dyDescent="0.25">
      <c r="A72" s="163" t="str">
        <f>IF(+ASISTENCIA!A87="","",ASISTENCIA!A87)</f>
        <v/>
      </c>
      <c r="B72" s="12"/>
      <c r="C72" s="11"/>
      <c r="D72" s="133" t="str">
        <f>IF(+ASISTENCIA!D87="","",ASISTENCIA!D87)</f>
        <v/>
      </c>
      <c r="E72" s="128" t="str">
        <f>IF(+ASISTENCIA!E87="","",ASISTENCIA!E87)</f>
        <v/>
      </c>
      <c r="F72" s="136" t="str">
        <f>IF(+ASISTENCIA!F87="","",ASISTENCIA!F87)</f>
        <v/>
      </c>
      <c r="G72" s="136" t="str">
        <f>IF(+ASISTENCIA!G87="","",ASISTENCIA!G87)</f>
        <v/>
      </c>
      <c r="H72" s="129" t="str">
        <f>IF(+ASISTENCIA!H87="","",ASISTENCIA!H87)</f>
        <v/>
      </c>
      <c r="I72" s="217"/>
      <c r="J72" s="219">
        <f>ASISTENCIA!AQ87</f>
        <v>0</v>
      </c>
      <c r="K72" s="217"/>
      <c r="L72" s="129">
        <f>ASISTENCIA!AR87</f>
        <v>0</v>
      </c>
      <c r="M72" s="129">
        <f>ASISTENCIA!AS87</f>
        <v>0</v>
      </c>
      <c r="N72" s="129">
        <f>ASISTENCIA!AU87</f>
        <v>0</v>
      </c>
      <c r="O72" s="217"/>
      <c r="P72" s="129">
        <f>ASISTENCIA!AV87</f>
        <v>0</v>
      </c>
      <c r="Q72" s="217"/>
      <c r="R72" s="129">
        <f>ASISTENCIA!AT87</f>
        <v>0</v>
      </c>
      <c r="S72" s="220"/>
      <c r="T72" s="129">
        <f>ASISTENCIA!AW87</f>
        <v>0</v>
      </c>
      <c r="U72" s="129"/>
      <c r="V72" s="220"/>
      <c r="W72" s="129"/>
      <c r="X72" s="129"/>
      <c r="Y72" s="220"/>
      <c r="Z72" s="129"/>
      <c r="AA72" s="220"/>
      <c r="AB72" s="321"/>
      <c r="AC72" s="322"/>
      <c r="AD72" s="322"/>
      <c r="AE72" s="322"/>
      <c r="AF72" s="322"/>
      <c r="AG72" s="322"/>
      <c r="AH72" s="322"/>
      <c r="AI72" s="322"/>
      <c r="AJ72" s="323"/>
      <c r="AK72" s="128" t="str">
        <f t="shared" si="3"/>
        <v/>
      </c>
      <c r="AL72" s="194"/>
    </row>
    <row r="73" spans="1:38" s="197" customFormat="1" ht="15.75" hidden="1" customHeight="1" x14ac:dyDescent="0.25">
      <c r="A73" s="163" t="str">
        <f>IF(+ASISTENCIA!A88="","",ASISTENCIA!A88)</f>
        <v/>
      </c>
      <c r="B73" s="12"/>
      <c r="C73" s="11"/>
      <c r="D73" s="133" t="str">
        <f>IF(+ASISTENCIA!D88="","",ASISTENCIA!D88)</f>
        <v/>
      </c>
      <c r="E73" s="128" t="str">
        <f>IF(+ASISTENCIA!E88="","",ASISTENCIA!E88)</f>
        <v/>
      </c>
      <c r="F73" s="136" t="str">
        <f>IF(+ASISTENCIA!F88="","",ASISTENCIA!F88)</f>
        <v/>
      </c>
      <c r="G73" s="136" t="str">
        <f>IF(+ASISTENCIA!G88="","",ASISTENCIA!G88)</f>
        <v/>
      </c>
      <c r="H73" s="129" t="str">
        <f>IF(+ASISTENCIA!H88="","",ASISTENCIA!H88)</f>
        <v/>
      </c>
      <c r="I73" s="217"/>
      <c r="J73" s="219">
        <f>ASISTENCIA!AQ88</f>
        <v>0</v>
      </c>
      <c r="K73" s="217"/>
      <c r="L73" s="129">
        <f>ASISTENCIA!AR88</f>
        <v>0</v>
      </c>
      <c r="M73" s="129">
        <f>ASISTENCIA!AS88</f>
        <v>0</v>
      </c>
      <c r="N73" s="129">
        <f>ASISTENCIA!AU88</f>
        <v>0</v>
      </c>
      <c r="O73" s="217"/>
      <c r="P73" s="129">
        <f>ASISTENCIA!AV88</f>
        <v>0</v>
      </c>
      <c r="Q73" s="217"/>
      <c r="R73" s="129">
        <f>ASISTENCIA!AT88</f>
        <v>0</v>
      </c>
      <c r="S73" s="220"/>
      <c r="T73" s="129">
        <f>ASISTENCIA!AW88</f>
        <v>0</v>
      </c>
      <c r="U73" s="129"/>
      <c r="V73" s="220"/>
      <c r="W73" s="129"/>
      <c r="X73" s="129"/>
      <c r="Y73" s="220"/>
      <c r="Z73" s="129"/>
      <c r="AA73" s="220"/>
      <c r="AB73" s="321"/>
      <c r="AC73" s="322"/>
      <c r="AD73" s="322"/>
      <c r="AE73" s="322"/>
      <c r="AF73" s="322"/>
      <c r="AG73" s="322"/>
      <c r="AH73" s="322"/>
      <c r="AI73" s="322"/>
      <c r="AJ73" s="323"/>
      <c r="AK73" s="128" t="str">
        <f t="shared" si="3"/>
        <v/>
      </c>
      <c r="AL73" s="194"/>
    </row>
    <row r="74" spans="1:38" s="197" customFormat="1" ht="15.75" hidden="1" customHeight="1" x14ac:dyDescent="0.25">
      <c r="A74" s="163" t="str">
        <f>IF(+ASISTENCIA!A89="","",ASISTENCIA!A89)</f>
        <v/>
      </c>
      <c r="B74" s="12"/>
      <c r="C74" s="11"/>
      <c r="D74" s="133" t="str">
        <f>IF(+ASISTENCIA!D89="","",ASISTENCIA!D89)</f>
        <v/>
      </c>
      <c r="E74" s="128" t="str">
        <f>IF(+ASISTENCIA!E89="","",ASISTENCIA!E89)</f>
        <v/>
      </c>
      <c r="F74" s="136" t="str">
        <f>IF(+ASISTENCIA!F89="","",ASISTENCIA!F89)</f>
        <v/>
      </c>
      <c r="G74" s="136" t="str">
        <f>IF(+ASISTENCIA!G89="","",ASISTENCIA!G89)</f>
        <v/>
      </c>
      <c r="H74" s="129" t="str">
        <f>IF(+ASISTENCIA!H89="","",ASISTENCIA!H89)</f>
        <v/>
      </c>
      <c r="I74" s="217"/>
      <c r="J74" s="219">
        <f>ASISTENCIA!AQ89</f>
        <v>0</v>
      </c>
      <c r="K74" s="217"/>
      <c r="L74" s="129">
        <f>ASISTENCIA!AR89</f>
        <v>0</v>
      </c>
      <c r="M74" s="129">
        <f>ASISTENCIA!AS89</f>
        <v>0</v>
      </c>
      <c r="N74" s="129">
        <f>ASISTENCIA!AU89</f>
        <v>0</v>
      </c>
      <c r="O74" s="217"/>
      <c r="P74" s="129">
        <f>ASISTENCIA!AV89</f>
        <v>0</v>
      </c>
      <c r="Q74" s="217"/>
      <c r="R74" s="129">
        <f>ASISTENCIA!AT89</f>
        <v>0</v>
      </c>
      <c r="S74" s="220"/>
      <c r="T74" s="129">
        <f>ASISTENCIA!AW89</f>
        <v>0</v>
      </c>
      <c r="U74" s="129"/>
      <c r="V74" s="220"/>
      <c r="W74" s="129"/>
      <c r="X74" s="129"/>
      <c r="Y74" s="220"/>
      <c r="Z74" s="129"/>
      <c r="AA74" s="220"/>
      <c r="AB74" s="321"/>
      <c r="AC74" s="322"/>
      <c r="AD74" s="322"/>
      <c r="AE74" s="322"/>
      <c r="AF74" s="322"/>
      <c r="AG74" s="322"/>
      <c r="AH74" s="322"/>
      <c r="AI74" s="322"/>
      <c r="AJ74" s="323"/>
      <c r="AK74" s="128" t="str">
        <f t="shared" si="3"/>
        <v/>
      </c>
      <c r="AL74" s="194"/>
    </row>
    <row r="75" spans="1:38" s="197" customFormat="1" ht="15.75" hidden="1" customHeight="1" x14ac:dyDescent="0.25">
      <c r="A75" s="163" t="str">
        <f>IF(+ASISTENCIA!A90="","",ASISTENCIA!A90)</f>
        <v/>
      </c>
      <c r="B75" s="12"/>
      <c r="C75" s="11"/>
      <c r="D75" s="133" t="str">
        <f>IF(+ASISTENCIA!D90="","",ASISTENCIA!D90)</f>
        <v/>
      </c>
      <c r="E75" s="128" t="str">
        <f>IF(+ASISTENCIA!E90="","",ASISTENCIA!E90)</f>
        <v/>
      </c>
      <c r="F75" s="136" t="str">
        <f>IF(+ASISTENCIA!F90="","",ASISTENCIA!F90)</f>
        <v/>
      </c>
      <c r="G75" s="136" t="str">
        <f>IF(+ASISTENCIA!G90="","",ASISTENCIA!G90)</f>
        <v/>
      </c>
      <c r="H75" s="129" t="str">
        <f>IF(+ASISTENCIA!H90="","",ASISTENCIA!H90)</f>
        <v/>
      </c>
      <c r="I75" s="217"/>
      <c r="J75" s="219">
        <f>ASISTENCIA!AQ90</f>
        <v>0</v>
      </c>
      <c r="K75" s="217"/>
      <c r="L75" s="129">
        <f>ASISTENCIA!AR90</f>
        <v>0</v>
      </c>
      <c r="M75" s="129">
        <f>ASISTENCIA!AS90</f>
        <v>0</v>
      </c>
      <c r="N75" s="129">
        <f>ASISTENCIA!AU90</f>
        <v>0</v>
      </c>
      <c r="O75" s="217"/>
      <c r="P75" s="129">
        <f>ASISTENCIA!AV90</f>
        <v>0</v>
      </c>
      <c r="Q75" s="217"/>
      <c r="R75" s="129">
        <f>ASISTENCIA!AT90</f>
        <v>0</v>
      </c>
      <c r="S75" s="220"/>
      <c r="T75" s="129">
        <f>ASISTENCIA!AW90</f>
        <v>0</v>
      </c>
      <c r="U75" s="129"/>
      <c r="V75" s="220"/>
      <c r="W75" s="129"/>
      <c r="X75" s="129"/>
      <c r="Y75" s="220"/>
      <c r="Z75" s="129"/>
      <c r="AA75" s="220"/>
      <c r="AB75" s="321"/>
      <c r="AC75" s="322"/>
      <c r="AD75" s="322"/>
      <c r="AE75" s="322"/>
      <c r="AF75" s="322"/>
      <c r="AG75" s="322"/>
      <c r="AH75" s="322"/>
      <c r="AI75" s="322"/>
      <c r="AJ75" s="323"/>
      <c r="AK75" s="128" t="str">
        <f t="shared" si="3"/>
        <v/>
      </c>
      <c r="AL75" s="194"/>
    </row>
    <row r="76" spans="1:38" s="197" customFormat="1" ht="15.75" hidden="1" customHeight="1" x14ac:dyDescent="0.25">
      <c r="A76" s="163" t="str">
        <f>IF(+ASISTENCIA!A91="","",ASISTENCIA!A91)</f>
        <v/>
      </c>
      <c r="B76" s="12"/>
      <c r="C76" s="11"/>
      <c r="D76" s="133" t="str">
        <f>IF(+ASISTENCIA!D91="","",ASISTENCIA!D91)</f>
        <v/>
      </c>
      <c r="E76" s="128" t="str">
        <f>IF(+ASISTENCIA!E91="","",ASISTENCIA!E91)</f>
        <v/>
      </c>
      <c r="F76" s="136" t="str">
        <f>IF(+ASISTENCIA!F91="","",ASISTENCIA!F91)</f>
        <v/>
      </c>
      <c r="G76" s="136" t="str">
        <f>IF(+ASISTENCIA!G91="","",ASISTENCIA!G91)</f>
        <v/>
      </c>
      <c r="H76" s="129" t="str">
        <f>IF(+ASISTENCIA!H91="","",ASISTENCIA!H91)</f>
        <v/>
      </c>
      <c r="I76" s="217"/>
      <c r="J76" s="219">
        <f>ASISTENCIA!AQ91</f>
        <v>0</v>
      </c>
      <c r="K76" s="217"/>
      <c r="L76" s="129">
        <f>ASISTENCIA!AR91</f>
        <v>0</v>
      </c>
      <c r="M76" s="129">
        <f>ASISTENCIA!AS91</f>
        <v>0</v>
      </c>
      <c r="N76" s="129">
        <f>ASISTENCIA!AU91</f>
        <v>0</v>
      </c>
      <c r="O76" s="217"/>
      <c r="P76" s="129">
        <f>ASISTENCIA!AV91</f>
        <v>0</v>
      </c>
      <c r="Q76" s="217"/>
      <c r="R76" s="129">
        <f>ASISTENCIA!AT91</f>
        <v>0</v>
      </c>
      <c r="S76" s="220"/>
      <c r="T76" s="129">
        <f>ASISTENCIA!AW91</f>
        <v>0</v>
      </c>
      <c r="U76" s="129"/>
      <c r="V76" s="220"/>
      <c r="W76" s="129"/>
      <c r="X76" s="129"/>
      <c r="Y76" s="220"/>
      <c r="Z76" s="129"/>
      <c r="AA76" s="220"/>
      <c r="AB76" s="321"/>
      <c r="AC76" s="322"/>
      <c r="AD76" s="322"/>
      <c r="AE76" s="322"/>
      <c r="AF76" s="322"/>
      <c r="AG76" s="322"/>
      <c r="AH76" s="322"/>
      <c r="AI76" s="322"/>
      <c r="AJ76" s="323"/>
      <c r="AK76" s="128" t="str">
        <f t="shared" si="3"/>
        <v/>
      </c>
      <c r="AL76" s="194"/>
    </row>
    <row r="77" spans="1:38" s="197" customFormat="1" ht="15.75" hidden="1" customHeight="1" x14ac:dyDescent="0.25">
      <c r="A77" s="163" t="str">
        <f>IF(+ASISTENCIA!A92="","",ASISTENCIA!A92)</f>
        <v/>
      </c>
      <c r="B77" s="12"/>
      <c r="C77" s="11"/>
      <c r="D77" s="133" t="str">
        <f>IF(+ASISTENCIA!D92="","",ASISTENCIA!D92)</f>
        <v/>
      </c>
      <c r="E77" s="128" t="str">
        <f>IF(+ASISTENCIA!E92="","",ASISTENCIA!E92)</f>
        <v/>
      </c>
      <c r="F77" s="136" t="str">
        <f>IF(+ASISTENCIA!F92="","",ASISTENCIA!F92)</f>
        <v/>
      </c>
      <c r="G77" s="136" t="str">
        <f>IF(+ASISTENCIA!G92="","",ASISTENCIA!G92)</f>
        <v/>
      </c>
      <c r="H77" s="129" t="str">
        <f>IF(+ASISTENCIA!H92="","",ASISTENCIA!H92)</f>
        <v/>
      </c>
      <c r="I77" s="217"/>
      <c r="J77" s="219">
        <f>ASISTENCIA!AQ92</f>
        <v>0</v>
      </c>
      <c r="K77" s="217"/>
      <c r="L77" s="129">
        <f>ASISTENCIA!AR92</f>
        <v>0</v>
      </c>
      <c r="M77" s="129">
        <f>ASISTENCIA!AS92</f>
        <v>0</v>
      </c>
      <c r="N77" s="129">
        <f>ASISTENCIA!AU92</f>
        <v>0</v>
      </c>
      <c r="O77" s="217"/>
      <c r="P77" s="129">
        <f>ASISTENCIA!AV92</f>
        <v>0</v>
      </c>
      <c r="Q77" s="217"/>
      <c r="R77" s="129">
        <f>ASISTENCIA!AT92</f>
        <v>0</v>
      </c>
      <c r="S77" s="220"/>
      <c r="T77" s="129">
        <f>ASISTENCIA!AW92</f>
        <v>0</v>
      </c>
      <c r="U77" s="129"/>
      <c r="V77" s="220"/>
      <c r="W77" s="129"/>
      <c r="X77" s="129"/>
      <c r="Y77" s="220"/>
      <c r="Z77" s="129"/>
      <c r="AA77" s="220"/>
      <c r="AB77" s="321"/>
      <c r="AC77" s="322"/>
      <c r="AD77" s="322"/>
      <c r="AE77" s="322"/>
      <c r="AF77" s="322"/>
      <c r="AG77" s="322"/>
      <c r="AH77" s="322"/>
      <c r="AI77" s="322"/>
      <c r="AJ77" s="323"/>
      <c r="AK77" s="128" t="str">
        <f t="shared" si="3"/>
        <v/>
      </c>
      <c r="AL77" s="194"/>
    </row>
    <row r="78" spans="1:38" s="197" customFormat="1" ht="15.75" hidden="1" customHeight="1" x14ac:dyDescent="0.25">
      <c r="A78" s="163" t="str">
        <f>IF(+ASISTENCIA!A93="","",ASISTENCIA!A93)</f>
        <v/>
      </c>
      <c r="B78" s="12"/>
      <c r="C78" s="11"/>
      <c r="D78" s="133" t="str">
        <f>IF(+ASISTENCIA!D93="","",ASISTENCIA!D93)</f>
        <v/>
      </c>
      <c r="E78" s="128" t="str">
        <f>IF(+ASISTENCIA!E93="","",ASISTENCIA!E93)</f>
        <v/>
      </c>
      <c r="F78" s="136" t="str">
        <f>IF(+ASISTENCIA!F93="","",ASISTENCIA!F93)</f>
        <v/>
      </c>
      <c r="G78" s="136" t="str">
        <f>IF(+ASISTENCIA!G93="","",ASISTENCIA!G93)</f>
        <v/>
      </c>
      <c r="H78" s="129" t="str">
        <f>IF(+ASISTENCIA!H93="","",ASISTENCIA!H93)</f>
        <v/>
      </c>
      <c r="I78" s="217"/>
      <c r="J78" s="219">
        <f>ASISTENCIA!AQ93</f>
        <v>0</v>
      </c>
      <c r="K78" s="217"/>
      <c r="L78" s="129">
        <f>ASISTENCIA!AR93</f>
        <v>0</v>
      </c>
      <c r="M78" s="129">
        <f>ASISTENCIA!AS93</f>
        <v>0</v>
      </c>
      <c r="N78" s="129">
        <f>ASISTENCIA!AU93</f>
        <v>0</v>
      </c>
      <c r="O78" s="217"/>
      <c r="P78" s="129">
        <f>ASISTENCIA!AV93</f>
        <v>0</v>
      </c>
      <c r="Q78" s="217"/>
      <c r="R78" s="129">
        <f>ASISTENCIA!AT93</f>
        <v>0</v>
      </c>
      <c r="S78" s="220"/>
      <c r="T78" s="129">
        <f>ASISTENCIA!AW93</f>
        <v>0</v>
      </c>
      <c r="U78" s="129"/>
      <c r="V78" s="220"/>
      <c r="W78" s="129"/>
      <c r="X78" s="129"/>
      <c r="Y78" s="220"/>
      <c r="Z78" s="129"/>
      <c r="AA78" s="220"/>
      <c r="AB78" s="321"/>
      <c r="AC78" s="322"/>
      <c r="AD78" s="322"/>
      <c r="AE78" s="322"/>
      <c r="AF78" s="322"/>
      <c r="AG78" s="322"/>
      <c r="AH78" s="322"/>
      <c r="AI78" s="322"/>
      <c r="AJ78" s="323"/>
      <c r="AK78" s="128" t="str">
        <f t="shared" si="3"/>
        <v/>
      </c>
      <c r="AL78" s="194"/>
    </row>
    <row r="79" spans="1:38" s="197" customFormat="1" ht="15.75" hidden="1" customHeight="1" x14ac:dyDescent="0.25">
      <c r="A79" s="163" t="str">
        <f>IF(+ASISTENCIA!A94="","",ASISTENCIA!A94)</f>
        <v/>
      </c>
      <c r="B79" s="12"/>
      <c r="C79" s="11"/>
      <c r="D79" s="133" t="str">
        <f>IF(+ASISTENCIA!D94="","",ASISTENCIA!D94)</f>
        <v/>
      </c>
      <c r="E79" s="128" t="str">
        <f>IF(+ASISTENCIA!E94="","",ASISTENCIA!E94)</f>
        <v/>
      </c>
      <c r="F79" s="136" t="str">
        <f>IF(+ASISTENCIA!F94="","",ASISTENCIA!F94)</f>
        <v/>
      </c>
      <c r="G79" s="136" t="str">
        <f>IF(+ASISTENCIA!G94="","",ASISTENCIA!G94)</f>
        <v/>
      </c>
      <c r="H79" s="129" t="str">
        <f>IF(+ASISTENCIA!H94="","",ASISTENCIA!H94)</f>
        <v/>
      </c>
      <c r="I79" s="217"/>
      <c r="J79" s="219">
        <f>ASISTENCIA!AQ94</f>
        <v>0</v>
      </c>
      <c r="K79" s="217"/>
      <c r="L79" s="129">
        <f>ASISTENCIA!AR94</f>
        <v>0</v>
      </c>
      <c r="M79" s="129">
        <f>ASISTENCIA!AS94</f>
        <v>0</v>
      </c>
      <c r="N79" s="129">
        <f>ASISTENCIA!AU94</f>
        <v>0</v>
      </c>
      <c r="O79" s="217"/>
      <c r="P79" s="129">
        <f>ASISTENCIA!AV94</f>
        <v>0</v>
      </c>
      <c r="Q79" s="217"/>
      <c r="R79" s="129">
        <f>ASISTENCIA!AT94</f>
        <v>0</v>
      </c>
      <c r="S79" s="220"/>
      <c r="T79" s="129">
        <f>ASISTENCIA!AW94</f>
        <v>0</v>
      </c>
      <c r="U79" s="129"/>
      <c r="V79" s="220"/>
      <c r="W79" s="129"/>
      <c r="X79" s="129"/>
      <c r="Y79" s="220"/>
      <c r="Z79" s="129"/>
      <c r="AA79" s="220"/>
      <c r="AB79" s="321"/>
      <c r="AC79" s="322"/>
      <c r="AD79" s="322"/>
      <c r="AE79" s="322"/>
      <c r="AF79" s="322"/>
      <c r="AG79" s="322"/>
      <c r="AH79" s="322"/>
      <c r="AI79" s="322"/>
      <c r="AJ79" s="323"/>
      <c r="AK79" s="128" t="str">
        <f t="shared" si="3"/>
        <v/>
      </c>
      <c r="AL79" s="194"/>
    </row>
    <row r="80" spans="1:38" s="197" customFormat="1" ht="15.75" hidden="1" customHeight="1" x14ac:dyDescent="0.25">
      <c r="A80" s="163" t="str">
        <f>IF(+ASISTENCIA!A95="","",ASISTENCIA!A95)</f>
        <v/>
      </c>
      <c r="B80" s="12"/>
      <c r="C80" s="11"/>
      <c r="D80" s="133" t="str">
        <f>IF(+ASISTENCIA!D95="","",ASISTENCIA!D95)</f>
        <v/>
      </c>
      <c r="E80" s="128" t="str">
        <f>IF(+ASISTENCIA!E95="","",ASISTENCIA!E95)</f>
        <v/>
      </c>
      <c r="F80" s="136" t="str">
        <f>IF(+ASISTENCIA!F95="","",ASISTENCIA!F95)</f>
        <v/>
      </c>
      <c r="G80" s="136" t="str">
        <f>IF(+ASISTENCIA!G95="","",ASISTENCIA!G95)</f>
        <v/>
      </c>
      <c r="H80" s="129" t="str">
        <f>IF(+ASISTENCIA!H95="","",ASISTENCIA!H95)</f>
        <v/>
      </c>
      <c r="I80" s="217"/>
      <c r="J80" s="219">
        <f>ASISTENCIA!AQ95</f>
        <v>0</v>
      </c>
      <c r="K80" s="217"/>
      <c r="L80" s="129">
        <f>ASISTENCIA!AR95</f>
        <v>0</v>
      </c>
      <c r="M80" s="129">
        <f>ASISTENCIA!AS95</f>
        <v>0</v>
      </c>
      <c r="N80" s="129">
        <f>ASISTENCIA!AU95</f>
        <v>0</v>
      </c>
      <c r="O80" s="217"/>
      <c r="P80" s="129">
        <f>ASISTENCIA!AV95</f>
        <v>0</v>
      </c>
      <c r="Q80" s="217"/>
      <c r="R80" s="129">
        <f>ASISTENCIA!AT95</f>
        <v>0</v>
      </c>
      <c r="S80" s="220"/>
      <c r="T80" s="129">
        <f>ASISTENCIA!AW95</f>
        <v>0</v>
      </c>
      <c r="U80" s="129"/>
      <c r="V80" s="220"/>
      <c r="W80" s="129"/>
      <c r="X80" s="129"/>
      <c r="Y80" s="220"/>
      <c r="Z80" s="129"/>
      <c r="AA80" s="220"/>
      <c r="AB80" s="321"/>
      <c r="AC80" s="322"/>
      <c r="AD80" s="322"/>
      <c r="AE80" s="322"/>
      <c r="AF80" s="322"/>
      <c r="AG80" s="322"/>
      <c r="AH80" s="322"/>
      <c r="AI80" s="322"/>
      <c r="AJ80" s="323"/>
      <c r="AK80" s="128" t="str">
        <f t="shared" si="3"/>
        <v/>
      </c>
      <c r="AL80" s="194"/>
    </row>
    <row r="81" spans="1:38" s="197" customFormat="1" ht="15.75" hidden="1" customHeight="1" x14ac:dyDescent="0.25">
      <c r="A81" s="163" t="str">
        <f>IF(+ASISTENCIA!A96="","",ASISTENCIA!A96)</f>
        <v/>
      </c>
      <c r="B81" s="12"/>
      <c r="C81" s="11"/>
      <c r="D81" s="133" t="str">
        <f>IF(+ASISTENCIA!D96="","",ASISTENCIA!D96)</f>
        <v/>
      </c>
      <c r="E81" s="128" t="str">
        <f>IF(+ASISTENCIA!E96="","",ASISTENCIA!E96)</f>
        <v/>
      </c>
      <c r="F81" s="136" t="str">
        <f>IF(+ASISTENCIA!F96="","",ASISTENCIA!F96)</f>
        <v/>
      </c>
      <c r="G81" s="136" t="str">
        <f>IF(+ASISTENCIA!G96="","",ASISTENCIA!G96)</f>
        <v/>
      </c>
      <c r="H81" s="129" t="str">
        <f>IF(+ASISTENCIA!H96="","",ASISTENCIA!H96)</f>
        <v/>
      </c>
      <c r="I81" s="217"/>
      <c r="J81" s="219">
        <f>ASISTENCIA!AQ96</f>
        <v>0</v>
      </c>
      <c r="K81" s="217"/>
      <c r="L81" s="129">
        <f>ASISTENCIA!AR96</f>
        <v>0</v>
      </c>
      <c r="M81" s="129">
        <f>ASISTENCIA!AS96</f>
        <v>0</v>
      </c>
      <c r="N81" s="129">
        <f>ASISTENCIA!AU96</f>
        <v>0</v>
      </c>
      <c r="O81" s="217"/>
      <c r="P81" s="129">
        <f>ASISTENCIA!AV96</f>
        <v>0</v>
      </c>
      <c r="Q81" s="217"/>
      <c r="R81" s="129">
        <f>ASISTENCIA!AT96</f>
        <v>0</v>
      </c>
      <c r="S81" s="220"/>
      <c r="T81" s="129">
        <f>ASISTENCIA!AW96</f>
        <v>0</v>
      </c>
      <c r="U81" s="129"/>
      <c r="V81" s="220"/>
      <c r="W81" s="129"/>
      <c r="X81" s="129"/>
      <c r="Y81" s="220"/>
      <c r="Z81" s="129"/>
      <c r="AA81" s="220"/>
      <c r="AB81" s="321"/>
      <c r="AC81" s="322"/>
      <c r="AD81" s="322"/>
      <c r="AE81" s="322"/>
      <c r="AF81" s="322"/>
      <c r="AG81" s="322"/>
      <c r="AH81" s="322"/>
      <c r="AI81" s="322"/>
      <c r="AJ81" s="323"/>
      <c r="AK81" s="128" t="str">
        <f t="shared" si="3"/>
        <v/>
      </c>
      <c r="AL81" s="194"/>
    </row>
    <row r="82" spans="1:38" s="197" customFormat="1" ht="15.75" hidden="1" customHeight="1" x14ac:dyDescent="0.25">
      <c r="A82" s="163" t="str">
        <f>IF(+ASISTENCIA!A97="","",ASISTENCIA!A97)</f>
        <v/>
      </c>
      <c r="B82" s="12"/>
      <c r="C82" s="11"/>
      <c r="D82" s="133" t="str">
        <f>IF(+ASISTENCIA!D97="","",ASISTENCIA!D97)</f>
        <v/>
      </c>
      <c r="E82" s="128" t="str">
        <f>IF(+ASISTENCIA!E97="","",ASISTENCIA!E97)</f>
        <v/>
      </c>
      <c r="F82" s="136" t="str">
        <f>IF(+ASISTENCIA!F97="","",ASISTENCIA!F97)</f>
        <v/>
      </c>
      <c r="G82" s="136" t="str">
        <f>IF(+ASISTENCIA!G97="","",ASISTENCIA!G97)</f>
        <v/>
      </c>
      <c r="H82" s="129" t="str">
        <f>IF(+ASISTENCIA!H97="","",ASISTENCIA!H97)</f>
        <v/>
      </c>
      <c r="I82" s="217"/>
      <c r="J82" s="219">
        <f>ASISTENCIA!AQ97</f>
        <v>0</v>
      </c>
      <c r="K82" s="217"/>
      <c r="L82" s="129">
        <f>ASISTENCIA!AR97</f>
        <v>0</v>
      </c>
      <c r="M82" s="129">
        <f>ASISTENCIA!AS97</f>
        <v>0</v>
      </c>
      <c r="N82" s="129">
        <f>ASISTENCIA!AU97</f>
        <v>0</v>
      </c>
      <c r="O82" s="217"/>
      <c r="P82" s="129">
        <f>ASISTENCIA!AV97</f>
        <v>0</v>
      </c>
      <c r="Q82" s="217"/>
      <c r="R82" s="129">
        <f>ASISTENCIA!AT97</f>
        <v>0</v>
      </c>
      <c r="S82" s="220"/>
      <c r="T82" s="129">
        <f>ASISTENCIA!AW97</f>
        <v>0</v>
      </c>
      <c r="U82" s="129"/>
      <c r="V82" s="220"/>
      <c r="W82" s="129"/>
      <c r="X82" s="129"/>
      <c r="Y82" s="220"/>
      <c r="Z82" s="129"/>
      <c r="AA82" s="220"/>
      <c r="AB82" s="321"/>
      <c r="AC82" s="322"/>
      <c r="AD82" s="322"/>
      <c r="AE82" s="322"/>
      <c r="AF82" s="322"/>
      <c r="AG82" s="322"/>
      <c r="AH82" s="322"/>
      <c r="AI82" s="322"/>
      <c r="AJ82" s="323"/>
      <c r="AK82" s="128" t="str">
        <f t="shared" si="3"/>
        <v/>
      </c>
      <c r="AL82" s="194"/>
    </row>
    <row r="83" spans="1:38" s="197" customFormat="1" ht="15.75" hidden="1" customHeight="1" x14ac:dyDescent="0.25">
      <c r="A83" s="163" t="str">
        <f>IF(+ASISTENCIA!A98="","",ASISTENCIA!A98)</f>
        <v/>
      </c>
      <c r="B83" s="12"/>
      <c r="C83" s="11"/>
      <c r="D83" s="133" t="str">
        <f>IF(+ASISTENCIA!D98="","",ASISTENCIA!D98)</f>
        <v/>
      </c>
      <c r="E83" s="128" t="str">
        <f>IF(+ASISTENCIA!E98="","",ASISTENCIA!E98)</f>
        <v/>
      </c>
      <c r="F83" s="136" t="str">
        <f>IF(+ASISTENCIA!F98="","",ASISTENCIA!F98)</f>
        <v/>
      </c>
      <c r="G83" s="136" t="str">
        <f>IF(+ASISTENCIA!G98="","",ASISTENCIA!G98)</f>
        <v/>
      </c>
      <c r="H83" s="129" t="str">
        <f>IF(+ASISTENCIA!H98="","",ASISTENCIA!H98)</f>
        <v/>
      </c>
      <c r="I83" s="217"/>
      <c r="J83" s="219">
        <f>ASISTENCIA!AQ98</f>
        <v>0</v>
      </c>
      <c r="K83" s="217"/>
      <c r="L83" s="129">
        <f>ASISTENCIA!AR98</f>
        <v>0</v>
      </c>
      <c r="M83" s="129">
        <f>ASISTENCIA!AS98</f>
        <v>0</v>
      </c>
      <c r="N83" s="129">
        <f>ASISTENCIA!AU98</f>
        <v>0</v>
      </c>
      <c r="O83" s="217"/>
      <c r="P83" s="129">
        <f>ASISTENCIA!AV98</f>
        <v>0</v>
      </c>
      <c r="Q83" s="217"/>
      <c r="R83" s="129">
        <f>ASISTENCIA!AT98</f>
        <v>0</v>
      </c>
      <c r="S83" s="220"/>
      <c r="T83" s="129">
        <f>ASISTENCIA!AW98</f>
        <v>0</v>
      </c>
      <c r="U83" s="129"/>
      <c r="V83" s="220"/>
      <c r="W83" s="129"/>
      <c r="X83" s="129"/>
      <c r="Y83" s="220"/>
      <c r="Z83" s="129"/>
      <c r="AA83" s="220"/>
      <c r="AB83" s="321"/>
      <c r="AC83" s="322"/>
      <c r="AD83" s="322"/>
      <c r="AE83" s="322"/>
      <c r="AF83" s="322"/>
      <c r="AG83" s="322"/>
      <c r="AH83" s="322"/>
      <c r="AI83" s="322"/>
      <c r="AJ83" s="323"/>
      <c r="AK83" s="128" t="str">
        <f t="shared" si="3"/>
        <v/>
      </c>
      <c r="AL83" s="194"/>
    </row>
    <row r="84" spans="1:38" s="197" customFormat="1" ht="15.75" hidden="1" customHeight="1" x14ac:dyDescent="0.25">
      <c r="A84" s="163" t="str">
        <f>IF(+ASISTENCIA!A99="","",ASISTENCIA!A99)</f>
        <v/>
      </c>
      <c r="B84" s="12"/>
      <c r="C84" s="11"/>
      <c r="D84" s="133" t="str">
        <f>IF(+ASISTENCIA!D99="","",ASISTENCIA!D99)</f>
        <v/>
      </c>
      <c r="E84" s="128" t="str">
        <f>IF(+ASISTENCIA!E99="","",ASISTENCIA!E99)</f>
        <v/>
      </c>
      <c r="F84" s="136" t="str">
        <f>IF(+ASISTENCIA!F99="","",ASISTENCIA!F99)</f>
        <v/>
      </c>
      <c r="G84" s="136" t="str">
        <f>IF(+ASISTENCIA!G99="","",ASISTENCIA!G99)</f>
        <v/>
      </c>
      <c r="H84" s="129" t="str">
        <f>IF(+ASISTENCIA!H99="","",ASISTENCIA!H99)</f>
        <v/>
      </c>
      <c r="I84" s="217"/>
      <c r="J84" s="219">
        <f>ASISTENCIA!AQ99</f>
        <v>0</v>
      </c>
      <c r="K84" s="217"/>
      <c r="L84" s="129">
        <f>ASISTENCIA!AR99</f>
        <v>0</v>
      </c>
      <c r="M84" s="129">
        <f>ASISTENCIA!AS99</f>
        <v>0</v>
      </c>
      <c r="N84" s="129">
        <f>ASISTENCIA!AU99</f>
        <v>0</v>
      </c>
      <c r="O84" s="217"/>
      <c r="P84" s="129">
        <f>ASISTENCIA!AV99</f>
        <v>0</v>
      </c>
      <c r="Q84" s="217"/>
      <c r="R84" s="129">
        <f>ASISTENCIA!AT99</f>
        <v>0</v>
      </c>
      <c r="S84" s="220"/>
      <c r="T84" s="129">
        <f>ASISTENCIA!AW99</f>
        <v>0</v>
      </c>
      <c r="U84" s="129"/>
      <c r="V84" s="220"/>
      <c r="W84" s="129"/>
      <c r="X84" s="129"/>
      <c r="Y84" s="220"/>
      <c r="Z84" s="129"/>
      <c r="AA84" s="220"/>
      <c r="AB84" s="321"/>
      <c r="AC84" s="322"/>
      <c r="AD84" s="322"/>
      <c r="AE84" s="322"/>
      <c r="AF84" s="322"/>
      <c r="AG84" s="322"/>
      <c r="AH84" s="322"/>
      <c r="AI84" s="322"/>
      <c r="AJ84" s="323"/>
      <c r="AK84" s="128" t="str">
        <f t="shared" si="3"/>
        <v/>
      </c>
      <c r="AL84" s="194"/>
    </row>
    <row r="85" spans="1:38" s="197" customFormat="1" ht="15.75" hidden="1" customHeight="1" x14ac:dyDescent="0.25">
      <c r="A85" s="163" t="str">
        <f>IF(+ASISTENCIA!A100="","",ASISTENCIA!A100)</f>
        <v/>
      </c>
      <c r="B85" s="12"/>
      <c r="C85" s="11"/>
      <c r="D85" s="133" t="str">
        <f>IF(+ASISTENCIA!D100="","",ASISTENCIA!D100)</f>
        <v/>
      </c>
      <c r="E85" s="128" t="str">
        <f>IF(+ASISTENCIA!E100="","",ASISTENCIA!E100)</f>
        <v/>
      </c>
      <c r="F85" s="136" t="str">
        <f>IF(+ASISTENCIA!F100="","",ASISTENCIA!F100)</f>
        <v/>
      </c>
      <c r="G85" s="136" t="str">
        <f>IF(+ASISTENCIA!G100="","",ASISTENCIA!G100)</f>
        <v/>
      </c>
      <c r="H85" s="129" t="str">
        <f>IF(+ASISTENCIA!H100="","",ASISTENCIA!H100)</f>
        <v/>
      </c>
      <c r="I85" s="217"/>
      <c r="J85" s="219">
        <f>ASISTENCIA!AQ100</f>
        <v>0</v>
      </c>
      <c r="K85" s="217"/>
      <c r="L85" s="129">
        <f>ASISTENCIA!AR100</f>
        <v>0</v>
      </c>
      <c r="M85" s="129">
        <f>ASISTENCIA!AS100</f>
        <v>0</v>
      </c>
      <c r="N85" s="129">
        <f>ASISTENCIA!AU100</f>
        <v>0</v>
      </c>
      <c r="O85" s="217"/>
      <c r="P85" s="129">
        <f>ASISTENCIA!AV100</f>
        <v>0</v>
      </c>
      <c r="Q85" s="217"/>
      <c r="R85" s="129">
        <f>ASISTENCIA!AT100</f>
        <v>0</v>
      </c>
      <c r="S85" s="220"/>
      <c r="T85" s="129">
        <f>ASISTENCIA!AW100</f>
        <v>0</v>
      </c>
      <c r="U85" s="129"/>
      <c r="V85" s="220"/>
      <c r="W85" s="129"/>
      <c r="X85" s="129"/>
      <c r="Y85" s="220"/>
      <c r="Z85" s="129"/>
      <c r="AA85" s="220"/>
      <c r="AB85" s="321"/>
      <c r="AC85" s="322"/>
      <c r="AD85" s="322"/>
      <c r="AE85" s="322"/>
      <c r="AF85" s="322"/>
      <c r="AG85" s="322"/>
      <c r="AH85" s="322"/>
      <c r="AI85" s="322"/>
      <c r="AJ85" s="323"/>
      <c r="AK85" s="128" t="str">
        <f t="shared" si="3"/>
        <v/>
      </c>
      <c r="AL85" s="194"/>
    </row>
    <row r="86" spans="1:38" s="197" customFormat="1" ht="15.75" hidden="1" customHeight="1" x14ac:dyDescent="0.25">
      <c r="A86" s="163" t="str">
        <f>IF(+ASISTENCIA!A101="","",ASISTENCIA!A101)</f>
        <v/>
      </c>
      <c r="B86" s="12"/>
      <c r="C86" s="11"/>
      <c r="D86" s="133" t="str">
        <f>IF(+ASISTENCIA!D101="","",ASISTENCIA!D101)</f>
        <v/>
      </c>
      <c r="E86" s="128" t="str">
        <f>IF(+ASISTENCIA!E101="","",ASISTENCIA!E101)</f>
        <v/>
      </c>
      <c r="F86" s="136" t="str">
        <f>IF(+ASISTENCIA!F101="","",ASISTENCIA!F101)</f>
        <v/>
      </c>
      <c r="G86" s="136" t="str">
        <f>IF(+ASISTENCIA!G101="","",ASISTENCIA!G101)</f>
        <v/>
      </c>
      <c r="H86" s="129" t="str">
        <f>IF(+ASISTENCIA!H101="","",ASISTENCIA!H101)</f>
        <v/>
      </c>
      <c r="I86" s="217"/>
      <c r="J86" s="219">
        <f>ASISTENCIA!AQ101</f>
        <v>0</v>
      </c>
      <c r="K86" s="217"/>
      <c r="L86" s="129">
        <f>ASISTENCIA!AR101</f>
        <v>0</v>
      </c>
      <c r="M86" s="129">
        <f>ASISTENCIA!AS101</f>
        <v>0</v>
      </c>
      <c r="N86" s="129">
        <f>ASISTENCIA!AU101</f>
        <v>0</v>
      </c>
      <c r="O86" s="217"/>
      <c r="P86" s="129">
        <f>ASISTENCIA!AV101</f>
        <v>0</v>
      </c>
      <c r="Q86" s="217"/>
      <c r="R86" s="129">
        <f>ASISTENCIA!AT101</f>
        <v>0</v>
      </c>
      <c r="S86" s="220"/>
      <c r="T86" s="129">
        <f>ASISTENCIA!AW101</f>
        <v>0</v>
      </c>
      <c r="U86" s="129"/>
      <c r="V86" s="220"/>
      <c r="W86" s="129"/>
      <c r="X86" s="129"/>
      <c r="Y86" s="220"/>
      <c r="Z86" s="129"/>
      <c r="AA86" s="220"/>
      <c r="AB86" s="321"/>
      <c r="AC86" s="322"/>
      <c r="AD86" s="322"/>
      <c r="AE86" s="322"/>
      <c r="AF86" s="322"/>
      <c r="AG86" s="322"/>
      <c r="AH86" s="322"/>
      <c r="AI86" s="322"/>
      <c r="AJ86" s="323"/>
      <c r="AK86" s="128" t="str">
        <f t="shared" si="3"/>
        <v/>
      </c>
      <c r="AL86" s="194"/>
    </row>
    <row r="87" spans="1:38" s="197" customFormat="1" ht="15.75" hidden="1" customHeight="1" x14ac:dyDescent="0.25">
      <c r="A87" s="163" t="str">
        <f>IF(+ASISTENCIA!A102="","",ASISTENCIA!A102)</f>
        <v/>
      </c>
      <c r="B87" s="12"/>
      <c r="C87" s="11"/>
      <c r="D87" s="133" t="str">
        <f>IF(+ASISTENCIA!D102="","",ASISTENCIA!D102)</f>
        <v/>
      </c>
      <c r="E87" s="128" t="str">
        <f>IF(+ASISTENCIA!E102="","",ASISTENCIA!E102)</f>
        <v/>
      </c>
      <c r="F87" s="136" t="str">
        <f>IF(+ASISTENCIA!F102="","",ASISTENCIA!F102)</f>
        <v/>
      </c>
      <c r="G87" s="136" t="str">
        <f>IF(+ASISTENCIA!G102="","",ASISTENCIA!G102)</f>
        <v/>
      </c>
      <c r="H87" s="129" t="str">
        <f>IF(+ASISTENCIA!H102="","",ASISTENCIA!H102)</f>
        <v/>
      </c>
      <c r="I87" s="217"/>
      <c r="J87" s="219">
        <f>ASISTENCIA!AQ102</f>
        <v>0</v>
      </c>
      <c r="K87" s="217"/>
      <c r="L87" s="129">
        <f>ASISTENCIA!AR102</f>
        <v>0</v>
      </c>
      <c r="M87" s="129">
        <f>ASISTENCIA!AS102</f>
        <v>0</v>
      </c>
      <c r="N87" s="129">
        <f>ASISTENCIA!AU102</f>
        <v>0</v>
      </c>
      <c r="O87" s="217"/>
      <c r="P87" s="129">
        <f>ASISTENCIA!AV102</f>
        <v>0</v>
      </c>
      <c r="Q87" s="217"/>
      <c r="R87" s="129">
        <f>ASISTENCIA!AT102</f>
        <v>0</v>
      </c>
      <c r="S87" s="220"/>
      <c r="T87" s="129">
        <f>ASISTENCIA!AW102</f>
        <v>0</v>
      </c>
      <c r="U87" s="129"/>
      <c r="V87" s="220"/>
      <c r="W87" s="129"/>
      <c r="X87" s="129"/>
      <c r="Y87" s="220"/>
      <c r="Z87" s="129"/>
      <c r="AA87" s="220"/>
      <c r="AB87" s="321"/>
      <c r="AC87" s="322"/>
      <c r="AD87" s="322"/>
      <c r="AE87" s="322"/>
      <c r="AF87" s="322"/>
      <c r="AG87" s="322"/>
      <c r="AH87" s="322"/>
      <c r="AI87" s="322"/>
      <c r="AJ87" s="323"/>
      <c r="AK87" s="128" t="str">
        <f t="shared" si="3"/>
        <v/>
      </c>
      <c r="AL87" s="194"/>
    </row>
    <row r="88" spans="1:38" s="197" customFormat="1" ht="15.75" hidden="1" customHeight="1" x14ac:dyDescent="0.25">
      <c r="A88" s="163" t="str">
        <f>IF(+ASISTENCIA!A103="","",ASISTENCIA!A103)</f>
        <v/>
      </c>
      <c r="B88" s="12"/>
      <c r="C88" s="11"/>
      <c r="D88" s="133" t="str">
        <f>IF(+ASISTENCIA!D103="","",ASISTENCIA!D103)</f>
        <v/>
      </c>
      <c r="E88" s="128" t="str">
        <f>IF(+ASISTENCIA!E103="","",ASISTENCIA!E103)</f>
        <v/>
      </c>
      <c r="F88" s="136" t="str">
        <f>IF(+ASISTENCIA!F103="","",ASISTENCIA!F103)</f>
        <v/>
      </c>
      <c r="G88" s="136" t="str">
        <f>IF(+ASISTENCIA!G103="","",ASISTENCIA!G103)</f>
        <v/>
      </c>
      <c r="H88" s="129" t="str">
        <f>IF(+ASISTENCIA!H103="","",ASISTENCIA!H103)</f>
        <v/>
      </c>
      <c r="I88" s="217"/>
      <c r="J88" s="219">
        <f>ASISTENCIA!AQ103</f>
        <v>0</v>
      </c>
      <c r="K88" s="217"/>
      <c r="L88" s="129">
        <f>ASISTENCIA!AR103</f>
        <v>0</v>
      </c>
      <c r="M88" s="129">
        <f>ASISTENCIA!AS103</f>
        <v>0</v>
      </c>
      <c r="N88" s="129">
        <f>ASISTENCIA!AU103</f>
        <v>0</v>
      </c>
      <c r="O88" s="217"/>
      <c r="P88" s="129">
        <f>ASISTENCIA!AV103</f>
        <v>0</v>
      </c>
      <c r="Q88" s="217"/>
      <c r="R88" s="129">
        <f>ASISTENCIA!AT103</f>
        <v>0</v>
      </c>
      <c r="S88" s="220"/>
      <c r="T88" s="129">
        <f>ASISTENCIA!AW103</f>
        <v>0</v>
      </c>
      <c r="U88" s="129"/>
      <c r="V88" s="220"/>
      <c r="W88" s="129"/>
      <c r="X88" s="129"/>
      <c r="Y88" s="220"/>
      <c r="Z88" s="129"/>
      <c r="AA88" s="220"/>
      <c r="AB88" s="321"/>
      <c r="AC88" s="322"/>
      <c r="AD88" s="322"/>
      <c r="AE88" s="322"/>
      <c r="AF88" s="322"/>
      <c r="AG88" s="322"/>
      <c r="AH88" s="322"/>
      <c r="AI88" s="322"/>
      <c r="AJ88" s="323"/>
      <c r="AK88" s="128" t="str">
        <f t="shared" si="3"/>
        <v/>
      </c>
      <c r="AL88" s="194"/>
    </row>
    <row r="89" spans="1:38" s="197" customFormat="1" ht="15.75" hidden="1" customHeight="1" x14ac:dyDescent="0.25">
      <c r="A89" s="163" t="str">
        <f>IF(+ASISTENCIA!A104="","",ASISTENCIA!A104)</f>
        <v/>
      </c>
      <c r="B89" s="12"/>
      <c r="C89" s="11"/>
      <c r="D89" s="133" t="str">
        <f>IF(+ASISTENCIA!D104="","",ASISTENCIA!D104)</f>
        <v/>
      </c>
      <c r="E89" s="128" t="str">
        <f>IF(+ASISTENCIA!E104="","",ASISTENCIA!E104)</f>
        <v/>
      </c>
      <c r="F89" s="136" t="str">
        <f>IF(+ASISTENCIA!F104="","",ASISTENCIA!F104)</f>
        <v/>
      </c>
      <c r="G89" s="136" t="str">
        <f>IF(+ASISTENCIA!G104="","",ASISTENCIA!G104)</f>
        <v/>
      </c>
      <c r="H89" s="129" t="str">
        <f>IF(+ASISTENCIA!H104="","",ASISTENCIA!H104)</f>
        <v/>
      </c>
      <c r="I89" s="217"/>
      <c r="J89" s="219">
        <f>ASISTENCIA!AQ104</f>
        <v>0</v>
      </c>
      <c r="K89" s="217"/>
      <c r="L89" s="129">
        <f>ASISTENCIA!AR104</f>
        <v>0</v>
      </c>
      <c r="M89" s="129">
        <f>ASISTENCIA!AS104</f>
        <v>0</v>
      </c>
      <c r="N89" s="129">
        <f>ASISTENCIA!AU104</f>
        <v>0</v>
      </c>
      <c r="O89" s="217"/>
      <c r="P89" s="129">
        <f>ASISTENCIA!AV104</f>
        <v>0</v>
      </c>
      <c r="Q89" s="217"/>
      <c r="R89" s="129">
        <f>ASISTENCIA!AT104</f>
        <v>0</v>
      </c>
      <c r="S89" s="220"/>
      <c r="T89" s="129">
        <f>ASISTENCIA!AW104</f>
        <v>0</v>
      </c>
      <c r="U89" s="129"/>
      <c r="V89" s="220"/>
      <c r="W89" s="129"/>
      <c r="X89" s="129"/>
      <c r="Y89" s="220"/>
      <c r="Z89" s="129"/>
      <c r="AA89" s="220"/>
      <c r="AB89" s="321"/>
      <c r="AC89" s="322"/>
      <c r="AD89" s="322"/>
      <c r="AE89" s="322"/>
      <c r="AF89" s="322"/>
      <c r="AG89" s="322"/>
      <c r="AH89" s="322"/>
      <c r="AI89" s="322"/>
      <c r="AJ89" s="323"/>
      <c r="AK89" s="128" t="str">
        <f t="shared" si="3"/>
        <v/>
      </c>
      <c r="AL89" s="194"/>
    </row>
    <row r="90" spans="1:38" s="197" customFormat="1" ht="15.75" hidden="1" customHeight="1" x14ac:dyDescent="0.25">
      <c r="A90" s="163" t="str">
        <f>IF(+ASISTENCIA!A105="","",ASISTENCIA!A105)</f>
        <v/>
      </c>
      <c r="B90" s="12"/>
      <c r="C90" s="11"/>
      <c r="D90" s="133" t="str">
        <f>IF(+ASISTENCIA!D105="","",ASISTENCIA!D105)</f>
        <v/>
      </c>
      <c r="E90" s="128" t="str">
        <f>IF(+ASISTENCIA!E105="","",ASISTENCIA!E105)</f>
        <v/>
      </c>
      <c r="F90" s="136" t="str">
        <f>IF(+ASISTENCIA!F105="","",ASISTENCIA!F105)</f>
        <v/>
      </c>
      <c r="G90" s="136" t="str">
        <f>IF(+ASISTENCIA!G105="","",ASISTENCIA!G105)</f>
        <v/>
      </c>
      <c r="H90" s="129" t="str">
        <f>IF(+ASISTENCIA!H105="","",ASISTENCIA!H105)</f>
        <v/>
      </c>
      <c r="I90" s="217"/>
      <c r="J90" s="219">
        <f>ASISTENCIA!AQ105</f>
        <v>0</v>
      </c>
      <c r="K90" s="217"/>
      <c r="L90" s="129">
        <f>ASISTENCIA!AR105</f>
        <v>0</v>
      </c>
      <c r="M90" s="129">
        <f>ASISTENCIA!AS105</f>
        <v>0</v>
      </c>
      <c r="N90" s="129">
        <f>ASISTENCIA!AU105</f>
        <v>0</v>
      </c>
      <c r="O90" s="217"/>
      <c r="P90" s="129">
        <f>ASISTENCIA!AV105</f>
        <v>0</v>
      </c>
      <c r="Q90" s="217"/>
      <c r="R90" s="129">
        <f>ASISTENCIA!AT105</f>
        <v>0</v>
      </c>
      <c r="S90" s="220"/>
      <c r="T90" s="129">
        <f>ASISTENCIA!AW105</f>
        <v>0</v>
      </c>
      <c r="U90" s="129"/>
      <c r="V90" s="220"/>
      <c r="W90" s="129"/>
      <c r="X90" s="129"/>
      <c r="Y90" s="220"/>
      <c r="Z90" s="129"/>
      <c r="AA90" s="220"/>
      <c r="AB90" s="321"/>
      <c r="AC90" s="322"/>
      <c r="AD90" s="322"/>
      <c r="AE90" s="322"/>
      <c r="AF90" s="322"/>
      <c r="AG90" s="322"/>
      <c r="AH90" s="322"/>
      <c r="AI90" s="322"/>
      <c r="AJ90" s="323"/>
      <c r="AK90" s="128" t="str">
        <f t="shared" si="3"/>
        <v/>
      </c>
      <c r="AL90" s="194"/>
    </row>
    <row r="91" spans="1:38" s="197" customFormat="1" ht="15.75" hidden="1" customHeight="1" x14ac:dyDescent="0.25">
      <c r="A91" s="163" t="str">
        <f>IF(+ASISTENCIA!A106="","",ASISTENCIA!A106)</f>
        <v/>
      </c>
      <c r="B91" s="12"/>
      <c r="C91" s="11"/>
      <c r="D91" s="133" t="str">
        <f>IF(+ASISTENCIA!D106="","",ASISTENCIA!D106)</f>
        <v/>
      </c>
      <c r="E91" s="128" t="str">
        <f>IF(+ASISTENCIA!E106="","",ASISTENCIA!E106)</f>
        <v/>
      </c>
      <c r="F91" s="136" t="str">
        <f>IF(+ASISTENCIA!F106="","",ASISTENCIA!F106)</f>
        <v/>
      </c>
      <c r="G91" s="136" t="str">
        <f>IF(+ASISTENCIA!G106="","",ASISTENCIA!G106)</f>
        <v/>
      </c>
      <c r="H91" s="129" t="str">
        <f>IF(+ASISTENCIA!H106="","",ASISTENCIA!H106)</f>
        <v/>
      </c>
      <c r="I91" s="217"/>
      <c r="J91" s="219">
        <f>ASISTENCIA!AQ106</f>
        <v>0</v>
      </c>
      <c r="K91" s="217"/>
      <c r="L91" s="129">
        <f>ASISTENCIA!AR106</f>
        <v>0</v>
      </c>
      <c r="M91" s="129">
        <f>ASISTENCIA!AS106</f>
        <v>0</v>
      </c>
      <c r="N91" s="129">
        <f>ASISTENCIA!AU106</f>
        <v>0</v>
      </c>
      <c r="O91" s="217"/>
      <c r="P91" s="129">
        <f>ASISTENCIA!AV106</f>
        <v>0</v>
      </c>
      <c r="Q91" s="217"/>
      <c r="R91" s="129">
        <f>ASISTENCIA!AT106</f>
        <v>0</v>
      </c>
      <c r="S91" s="220"/>
      <c r="T91" s="129">
        <f>ASISTENCIA!AW106</f>
        <v>0</v>
      </c>
      <c r="U91" s="129"/>
      <c r="V91" s="220"/>
      <c r="W91" s="129"/>
      <c r="X91" s="129"/>
      <c r="Y91" s="220"/>
      <c r="Z91" s="129"/>
      <c r="AA91" s="220"/>
      <c r="AB91" s="321"/>
      <c r="AC91" s="322"/>
      <c r="AD91" s="322"/>
      <c r="AE91" s="322"/>
      <c r="AF91" s="322"/>
      <c r="AG91" s="322"/>
      <c r="AH91" s="322"/>
      <c r="AI91" s="322"/>
      <c r="AJ91" s="323"/>
      <c r="AK91" s="128" t="str">
        <f t="shared" si="3"/>
        <v/>
      </c>
      <c r="AL91" s="194"/>
    </row>
    <row r="92" spans="1:38" s="197" customFormat="1" ht="15.75" hidden="1" customHeight="1" x14ac:dyDescent="0.25">
      <c r="A92" s="163" t="str">
        <f>IF(+ASISTENCIA!A107="","",ASISTENCIA!A107)</f>
        <v/>
      </c>
      <c r="B92" s="12"/>
      <c r="C92" s="11"/>
      <c r="D92" s="133" t="str">
        <f>IF(+ASISTENCIA!D107="","",ASISTENCIA!D107)</f>
        <v/>
      </c>
      <c r="E92" s="128" t="str">
        <f>IF(+ASISTENCIA!E107="","",ASISTENCIA!E107)</f>
        <v/>
      </c>
      <c r="F92" s="136" t="str">
        <f>IF(+ASISTENCIA!F107="","",ASISTENCIA!F107)</f>
        <v/>
      </c>
      <c r="G92" s="136" t="str">
        <f>IF(+ASISTENCIA!G107="","",ASISTENCIA!G107)</f>
        <v/>
      </c>
      <c r="H92" s="129" t="str">
        <f>IF(+ASISTENCIA!H107="","",ASISTENCIA!H107)</f>
        <v/>
      </c>
      <c r="I92" s="217"/>
      <c r="J92" s="219">
        <f>ASISTENCIA!AQ107</f>
        <v>0</v>
      </c>
      <c r="K92" s="217"/>
      <c r="L92" s="129">
        <f>ASISTENCIA!AR107</f>
        <v>0</v>
      </c>
      <c r="M92" s="129">
        <f>ASISTENCIA!AS107</f>
        <v>0</v>
      </c>
      <c r="N92" s="129">
        <f>ASISTENCIA!AU107</f>
        <v>0</v>
      </c>
      <c r="O92" s="217"/>
      <c r="P92" s="129">
        <f>ASISTENCIA!AV107</f>
        <v>0</v>
      </c>
      <c r="Q92" s="217"/>
      <c r="R92" s="129">
        <f>ASISTENCIA!AT107</f>
        <v>0</v>
      </c>
      <c r="S92" s="220"/>
      <c r="T92" s="129">
        <f>ASISTENCIA!AW107</f>
        <v>0</v>
      </c>
      <c r="U92" s="129"/>
      <c r="V92" s="220"/>
      <c r="W92" s="129"/>
      <c r="X92" s="129"/>
      <c r="Y92" s="220"/>
      <c r="Z92" s="129"/>
      <c r="AA92" s="220"/>
      <c r="AB92" s="321"/>
      <c r="AC92" s="322"/>
      <c r="AD92" s="322"/>
      <c r="AE92" s="322"/>
      <c r="AF92" s="322"/>
      <c r="AG92" s="322"/>
      <c r="AH92" s="322"/>
      <c r="AI92" s="322"/>
      <c r="AJ92" s="323"/>
      <c r="AK92" s="128" t="str">
        <f t="shared" si="3"/>
        <v/>
      </c>
      <c r="AL92" s="194"/>
    </row>
    <row r="93" spans="1:38" s="197" customFormat="1" ht="15.75" hidden="1" customHeight="1" x14ac:dyDescent="0.25">
      <c r="A93" s="163" t="str">
        <f>IF(+ASISTENCIA!A108="","",ASISTENCIA!A108)</f>
        <v/>
      </c>
      <c r="B93" s="12"/>
      <c r="C93" s="11"/>
      <c r="D93" s="133" t="str">
        <f>IF(+ASISTENCIA!D108="","",ASISTENCIA!D108)</f>
        <v/>
      </c>
      <c r="E93" s="128" t="str">
        <f>IF(+ASISTENCIA!E108="","",ASISTENCIA!E108)</f>
        <v/>
      </c>
      <c r="F93" s="136" t="str">
        <f>IF(+ASISTENCIA!F108="","",ASISTENCIA!F108)</f>
        <v/>
      </c>
      <c r="G93" s="136" t="str">
        <f>IF(+ASISTENCIA!G108="","",ASISTENCIA!G108)</f>
        <v/>
      </c>
      <c r="H93" s="129" t="str">
        <f>IF(+ASISTENCIA!H108="","",ASISTENCIA!H108)</f>
        <v/>
      </c>
      <c r="I93" s="217"/>
      <c r="J93" s="219">
        <f>ASISTENCIA!AQ108</f>
        <v>0</v>
      </c>
      <c r="K93" s="217"/>
      <c r="L93" s="129">
        <f>ASISTENCIA!AR108</f>
        <v>0</v>
      </c>
      <c r="M93" s="129">
        <f>ASISTENCIA!AS108</f>
        <v>0</v>
      </c>
      <c r="N93" s="129">
        <f>ASISTENCIA!AU108</f>
        <v>0</v>
      </c>
      <c r="O93" s="217"/>
      <c r="P93" s="129">
        <f>ASISTENCIA!AV108</f>
        <v>0</v>
      </c>
      <c r="Q93" s="217"/>
      <c r="R93" s="129">
        <f>ASISTENCIA!AT108</f>
        <v>0</v>
      </c>
      <c r="S93" s="220"/>
      <c r="T93" s="129">
        <f>ASISTENCIA!AW108</f>
        <v>0</v>
      </c>
      <c r="U93" s="129"/>
      <c r="V93" s="220"/>
      <c r="W93" s="129"/>
      <c r="X93" s="129"/>
      <c r="Y93" s="220"/>
      <c r="Z93" s="129"/>
      <c r="AA93" s="220"/>
      <c r="AB93" s="321"/>
      <c r="AC93" s="322"/>
      <c r="AD93" s="322"/>
      <c r="AE93" s="322"/>
      <c r="AF93" s="322"/>
      <c r="AG93" s="322"/>
      <c r="AH93" s="322"/>
      <c r="AI93" s="322"/>
      <c r="AJ93" s="323"/>
      <c r="AK93" s="128" t="str">
        <f t="shared" si="3"/>
        <v/>
      </c>
      <c r="AL93" s="194"/>
    </row>
    <row r="94" spans="1:38" s="197" customFormat="1" ht="15.75" hidden="1" customHeight="1" x14ac:dyDescent="0.25">
      <c r="A94" s="163" t="str">
        <f>IF(+ASISTENCIA!A109="","",ASISTENCIA!A109)</f>
        <v/>
      </c>
      <c r="B94" s="12"/>
      <c r="C94" s="11"/>
      <c r="D94" s="133" t="str">
        <f>IF(+ASISTENCIA!D109="","",ASISTENCIA!D109)</f>
        <v/>
      </c>
      <c r="E94" s="128" t="str">
        <f>IF(+ASISTENCIA!E109="","",ASISTENCIA!E109)</f>
        <v/>
      </c>
      <c r="F94" s="136" t="str">
        <f>IF(+ASISTENCIA!F109="","",ASISTENCIA!F109)</f>
        <v/>
      </c>
      <c r="G94" s="136" t="str">
        <f>IF(+ASISTENCIA!G109="","",ASISTENCIA!G109)</f>
        <v/>
      </c>
      <c r="H94" s="129" t="str">
        <f>IF(+ASISTENCIA!H109="","",ASISTENCIA!H109)</f>
        <v/>
      </c>
      <c r="I94" s="217"/>
      <c r="J94" s="219">
        <f>ASISTENCIA!AQ109</f>
        <v>0</v>
      </c>
      <c r="K94" s="217"/>
      <c r="L94" s="129">
        <f>ASISTENCIA!AR109</f>
        <v>0</v>
      </c>
      <c r="M94" s="129">
        <f>ASISTENCIA!AS109</f>
        <v>0</v>
      </c>
      <c r="N94" s="129">
        <f>ASISTENCIA!AU109</f>
        <v>0</v>
      </c>
      <c r="O94" s="217"/>
      <c r="P94" s="129">
        <f>ASISTENCIA!AV109</f>
        <v>0</v>
      </c>
      <c r="Q94" s="217"/>
      <c r="R94" s="129">
        <f>ASISTENCIA!AT109</f>
        <v>0</v>
      </c>
      <c r="S94" s="220"/>
      <c r="T94" s="129">
        <f>ASISTENCIA!AW109</f>
        <v>0</v>
      </c>
      <c r="U94" s="129"/>
      <c r="V94" s="220"/>
      <c r="W94" s="129"/>
      <c r="X94" s="129"/>
      <c r="Y94" s="220"/>
      <c r="Z94" s="129"/>
      <c r="AA94" s="220"/>
      <c r="AB94" s="321"/>
      <c r="AC94" s="322"/>
      <c r="AD94" s="322"/>
      <c r="AE94" s="322"/>
      <c r="AF94" s="322"/>
      <c r="AG94" s="322"/>
      <c r="AH94" s="322"/>
      <c r="AI94" s="322"/>
      <c r="AJ94" s="323"/>
      <c r="AK94" s="128" t="str">
        <f t="shared" si="3"/>
        <v/>
      </c>
      <c r="AL94" s="194"/>
    </row>
    <row r="95" spans="1:38" s="197" customFormat="1" ht="15.75" hidden="1" customHeight="1" x14ac:dyDescent="0.25">
      <c r="A95" s="163" t="str">
        <f>IF(+ASISTENCIA!A110="","",ASISTENCIA!A110)</f>
        <v/>
      </c>
      <c r="B95" s="12"/>
      <c r="C95" s="11"/>
      <c r="D95" s="133" t="str">
        <f>IF(+ASISTENCIA!D110="","",ASISTENCIA!D110)</f>
        <v/>
      </c>
      <c r="E95" s="128" t="str">
        <f>IF(+ASISTENCIA!E110="","",ASISTENCIA!E110)</f>
        <v/>
      </c>
      <c r="F95" s="136" t="str">
        <f>IF(+ASISTENCIA!F110="","",ASISTENCIA!F110)</f>
        <v/>
      </c>
      <c r="G95" s="136" t="str">
        <f>IF(+ASISTENCIA!G110="","",ASISTENCIA!G110)</f>
        <v/>
      </c>
      <c r="H95" s="129" t="str">
        <f>IF(+ASISTENCIA!H110="","",ASISTENCIA!H110)</f>
        <v/>
      </c>
      <c r="I95" s="217"/>
      <c r="J95" s="219">
        <f>ASISTENCIA!AQ110</f>
        <v>0</v>
      </c>
      <c r="K95" s="217"/>
      <c r="L95" s="129">
        <f>ASISTENCIA!AR110</f>
        <v>0</v>
      </c>
      <c r="M95" s="129">
        <f>ASISTENCIA!AS110</f>
        <v>0</v>
      </c>
      <c r="N95" s="129">
        <f>ASISTENCIA!AU110</f>
        <v>0</v>
      </c>
      <c r="O95" s="217"/>
      <c r="P95" s="129">
        <f>ASISTENCIA!AV110</f>
        <v>0</v>
      </c>
      <c r="Q95" s="217"/>
      <c r="R95" s="129">
        <f>ASISTENCIA!AT110</f>
        <v>0</v>
      </c>
      <c r="S95" s="220"/>
      <c r="T95" s="129">
        <f>ASISTENCIA!AW110</f>
        <v>0</v>
      </c>
      <c r="U95" s="129"/>
      <c r="V95" s="220"/>
      <c r="W95" s="129"/>
      <c r="X95" s="129"/>
      <c r="Y95" s="220"/>
      <c r="Z95" s="129"/>
      <c r="AA95" s="220"/>
      <c r="AB95" s="321"/>
      <c r="AC95" s="322"/>
      <c r="AD95" s="322"/>
      <c r="AE95" s="322"/>
      <c r="AF95" s="322"/>
      <c r="AG95" s="322"/>
      <c r="AH95" s="322"/>
      <c r="AI95" s="322"/>
      <c r="AJ95" s="323"/>
      <c r="AK95" s="128" t="str">
        <f t="shared" si="3"/>
        <v/>
      </c>
      <c r="AL95" s="194"/>
    </row>
    <row r="96" spans="1:38" s="197" customFormat="1" ht="15.75" hidden="1" customHeight="1" x14ac:dyDescent="0.25">
      <c r="A96" s="163" t="str">
        <f>IF(+ASISTENCIA!A111="","",ASISTENCIA!A111)</f>
        <v/>
      </c>
      <c r="B96" s="12"/>
      <c r="C96" s="11"/>
      <c r="D96" s="133" t="str">
        <f>IF(+ASISTENCIA!D111="","",ASISTENCIA!D111)</f>
        <v/>
      </c>
      <c r="E96" s="128" t="str">
        <f>IF(+ASISTENCIA!E111="","",ASISTENCIA!E111)</f>
        <v/>
      </c>
      <c r="F96" s="136" t="str">
        <f>IF(+ASISTENCIA!F111="","",ASISTENCIA!F111)</f>
        <v/>
      </c>
      <c r="G96" s="136" t="str">
        <f>IF(+ASISTENCIA!G111="","",ASISTENCIA!G111)</f>
        <v/>
      </c>
      <c r="H96" s="129" t="str">
        <f>IF(+ASISTENCIA!H111="","",ASISTENCIA!H111)</f>
        <v/>
      </c>
      <c r="I96" s="217"/>
      <c r="J96" s="219">
        <f>ASISTENCIA!AQ111</f>
        <v>0</v>
      </c>
      <c r="K96" s="217"/>
      <c r="L96" s="129">
        <f>ASISTENCIA!AR111</f>
        <v>0</v>
      </c>
      <c r="M96" s="129">
        <f>ASISTENCIA!AS111</f>
        <v>0</v>
      </c>
      <c r="N96" s="129">
        <f>ASISTENCIA!AU111</f>
        <v>0</v>
      </c>
      <c r="O96" s="217"/>
      <c r="P96" s="129">
        <f>ASISTENCIA!AV111</f>
        <v>0</v>
      </c>
      <c r="Q96" s="217"/>
      <c r="R96" s="129">
        <f>ASISTENCIA!AT111</f>
        <v>0</v>
      </c>
      <c r="S96" s="220"/>
      <c r="T96" s="129">
        <f>ASISTENCIA!AW111</f>
        <v>0</v>
      </c>
      <c r="U96" s="129"/>
      <c r="V96" s="220"/>
      <c r="W96" s="129"/>
      <c r="X96" s="129"/>
      <c r="Y96" s="220"/>
      <c r="Z96" s="129"/>
      <c r="AA96" s="220"/>
      <c r="AB96" s="321"/>
      <c r="AC96" s="322"/>
      <c r="AD96" s="322"/>
      <c r="AE96" s="322"/>
      <c r="AF96" s="322"/>
      <c r="AG96" s="322"/>
      <c r="AH96" s="322"/>
      <c r="AI96" s="322"/>
      <c r="AJ96" s="323"/>
      <c r="AK96" s="128" t="str">
        <f t="shared" si="3"/>
        <v/>
      </c>
      <c r="AL96" s="194"/>
    </row>
    <row r="97" spans="1:38" s="197" customFormat="1" ht="15.75" hidden="1" customHeight="1" x14ac:dyDescent="0.25">
      <c r="A97" s="163" t="str">
        <f>IF(+ASISTENCIA!A112="","",ASISTENCIA!A112)</f>
        <v/>
      </c>
      <c r="B97" s="12"/>
      <c r="C97" s="11"/>
      <c r="D97" s="133" t="str">
        <f>IF(+ASISTENCIA!D112="","",ASISTENCIA!D112)</f>
        <v/>
      </c>
      <c r="E97" s="128" t="str">
        <f>IF(+ASISTENCIA!E112="","",ASISTENCIA!E112)</f>
        <v/>
      </c>
      <c r="F97" s="136" t="str">
        <f>IF(+ASISTENCIA!F112="","",ASISTENCIA!F112)</f>
        <v/>
      </c>
      <c r="G97" s="136" t="str">
        <f>IF(+ASISTENCIA!G112="","",ASISTENCIA!G112)</f>
        <v/>
      </c>
      <c r="H97" s="129" t="str">
        <f>IF(+ASISTENCIA!H112="","",ASISTENCIA!H112)</f>
        <v/>
      </c>
      <c r="I97" s="217"/>
      <c r="J97" s="219">
        <f>ASISTENCIA!AQ112</f>
        <v>0</v>
      </c>
      <c r="K97" s="217"/>
      <c r="L97" s="129">
        <f>ASISTENCIA!AR112</f>
        <v>0</v>
      </c>
      <c r="M97" s="129">
        <f>ASISTENCIA!AS112</f>
        <v>0</v>
      </c>
      <c r="N97" s="129">
        <f>ASISTENCIA!AU112</f>
        <v>0</v>
      </c>
      <c r="O97" s="217"/>
      <c r="P97" s="129">
        <f>ASISTENCIA!AV112</f>
        <v>0</v>
      </c>
      <c r="Q97" s="217"/>
      <c r="R97" s="129">
        <f>ASISTENCIA!AT112</f>
        <v>0</v>
      </c>
      <c r="S97" s="220"/>
      <c r="T97" s="129">
        <f>ASISTENCIA!AW112</f>
        <v>0</v>
      </c>
      <c r="U97" s="129"/>
      <c r="V97" s="220"/>
      <c r="W97" s="129"/>
      <c r="X97" s="129"/>
      <c r="Y97" s="220"/>
      <c r="Z97" s="129"/>
      <c r="AA97" s="220"/>
      <c r="AB97" s="321"/>
      <c r="AC97" s="322"/>
      <c r="AD97" s="322"/>
      <c r="AE97" s="322"/>
      <c r="AF97" s="322"/>
      <c r="AG97" s="322"/>
      <c r="AH97" s="322"/>
      <c r="AI97" s="322"/>
      <c r="AJ97" s="323"/>
      <c r="AK97" s="128" t="str">
        <f t="shared" si="3"/>
        <v/>
      </c>
      <c r="AL97" s="194"/>
    </row>
    <row r="98" spans="1:38" s="197" customFormat="1" ht="15.75" hidden="1" customHeight="1" x14ac:dyDescent="0.25">
      <c r="A98" s="163" t="str">
        <f>IF(+ASISTENCIA!A113="","",ASISTENCIA!A113)</f>
        <v/>
      </c>
      <c r="B98" s="12"/>
      <c r="C98" s="11"/>
      <c r="D98" s="133" t="str">
        <f>IF(+ASISTENCIA!D113="","",ASISTENCIA!D113)</f>
        <v/>
      </c>
      <c r="E98" s="128" t="str">
        <f>IF(+ASISTENCIA!E113="","",ASISTENCIA!E113)</f>
        <v/>
      </c>
      <c r="F98" s="136" t="str">
        <f>IF(+ASISTENCIA!F113="","",ASISTENCIA!F113)</f>
        <v/>
      </c>
      <c r="G98" s="136" t="str">
        <f>IF(+ASISTENCIA!G113="","",ASISTENCIA!G113)</f>
        <v/>
      </c>
      <c r="H98" s="129" t="str">
        <f>IF(+ASISTENCIA!H113="","",ASISTENCIA!H113)</f>
        <v/>
      </c>
      <c r="I98" s="217"/>
      <c r="J98" s="219">
        <f>ASISTENCIA!AQ113</f>
        <v>0</v>
      </c>
      <c r="K98" s="217"/>
      <c r="L98" s="129">
        <f>ASISTENCIA!AR113</f>
        <v>0</v>
      </c>
      <c r="M98" s="129">
        <f>ASISTENCIA!AS113</f>
        <v>0</v>
      </c>
      <c r="N98" s="129">
        <f>ASISTENCIA!AU113</f>
        <v>0</v>
      </c>
      <c r="O98" s="217"/>
      <c r="P98" s="129">
        <f>ASISTENCIA!AV113</f>
        <v>0</v>
      </c>
      <c r="Q98" s="217"/>
      <c r="R98" s="129">
        <f>ASISTENCIA!AT113</f>
        <v>0</v>
      </c>
      <c r="S98" s="220"/>
      <c r="T98" s="129">
        <f>ASISTENCIA!AW113</f>
        <v>0</v>
      </c>
      <c r="U98" s="129"/>
      <c r="V98" s="220"/>
      <c r="W98" s="129"/>
      <c r="X98" s="129"/>
      <c r="Y98" s="220"/>
      <c r="Z98" s="129"/>
      <c r="AA98" s="220"/>
      <c r="AB98" s="321"/>
      <c r="AC98" s="322"/>
      <c r="AD98" s="322"/>
      <c r="AE98" s="322"/>
      <c r="AF98" s="322"/>
      <c r="AG98" s="322"/>
      <c r="AH98" s="322"/>
      <c r="AI98" s="322"/>
      <c r="AJ98" s="323"/>
      <c r="AK98" s="128" t="str">
        <f t="shared" si="3"/>
        <v/>
      </c>
      <c r="AL98" s="194"/>
    </row>
    <row r="99" spans="1:38" s="197" customFormat="1" ht="15.75" hidden="1" customHeight="1" x14ac:dyDescent="0.25">
      <c r="A99" s="163" t="str">
        <f>IF(+ASISTENCIA!A114="","",ASISTENCIA!A114)</f>
        <v/>
      </c>
      <c r="B99" s="12"/>
      <c r="C99" s="11"/>
      <c r="D99" s="133" t="str">
        <f>IF(+ASISTENCIA!D114="","",ASISTENCIA!D114)</f>
        <v/>
      </c>
      <c r="E99" s="128" t="str">
        <f>IF(+ASISTENCIA!E114="","",ASISTENCIA!E114)</f>
        <v/>
      </c>
      <c r="F99" s="136" t="str">
        <f>IF(+ASISTENCIA!F114="","",ASISTENCIA!F114)</f>
        <v/>
      </c>
      <c r="G99" s="136" t="str">
        <f>IF(+ASISTENCIA!G114="","",ASISTENCIA!G114)</f>
        <v/>
      </c>
      <c r="H99" s="129" t="str">
        <f>IF(+ASISTENCIA!H114="","",ASISTENCIA!H114)</f>
        <v/>
      </c>
      <c r="I99" s="217"/>
      <c r="J99" s="219">
        <f>ASISTENCIA!AQ114</f>
        <v>0</v>
      </c>
      <c r="K99" s="217"/>
      <c r="L99" s="129">
        <f>ASISTENCIA!AR114</f>
        <v>0</v>
      </c>
      <c r="M99" s="129">
        <f>ASISTENCIA!AS114</f>
        <v>0</v>
      </c>
      <c r="N99" s="129">
        <f>ASISTENCIA!AU114</f>
        <v>0</v>
      </c>
      <c r="O99" s="217"/>
      <c r="P99" s="129">
        <f>ASISTENCIA!AV114</f>
        <v>0</v>
      </c>
      <c r="Q99" s="217"/>
      <c r="R99" s="129">
        <f>ASISTENCIA!AT114</f>
        <v>0</v>
      </c>
      <c r="S99" s="220"/>
      <c r="T99" s="129">
        <f>ASISTENCIA!AW114</f>
        <v>0</v>
      </c>
      <c r="U99" s="129"/>
      <c r="V99" s="220"/>
      <c r="W99" s="129"/>
      <c r="X99" s="129"/>
      <c r="Y99" s="220"/>
      <c r="Z99" s="129"/>
      <c r="AA99" s="220"/>
      <c r="AB99" s="321"/>
      <c r="AC99" s="322"/>
      <c r="AD99" s="322"/>
      <c r="AE99" s="322"/>
      <c r="AF99" s="322"/>
      <c r="AG99" s="322"/>
      <c r="AH99" s="322"/>
      <c r="AI99" s="322"/>
      <c r="AJ99" s="323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str">
        <f>IF(+ASISTENCIA!A115="","",ASISTENCIA!A115)</f>
        <v/>
      </c>
      <c r="B100" s="12"/>
      <c r="C100" s="11"/>
      <c r="D100" s="133" t="str">
        <f>IF(+ASISTENCIA!D115="","",ASISTENCIA!D115)</f>
        <v/>
      </c>
      <c r="E100" s="128" t="str">
        <f>IF(+ASISTENCIA!E115="","",ASISTENCIA!E115)</f>
        <v/>
      </c>
      <c r="F100" s="136" t="str">
        <f>IF(+ASISTENCIA!F115="","",ASISTENCIA!F115)</f>
        <v/>
      </c>
      <c r="G100" s="136" t="str">
        <f>IF(+ASISTENCIA!G115="","",ASISTENCIA!G115)</f>
        <v/>
      </c>
      <c r="H100" s="129" t="str">
        <f>IF(+ASISTENCIA!H115="","",ASISTENCIA!H115)</f>
        <v/>
      </c>
      <c r="I100" s="217"/>
      <c r="J100" s="219">
        <f>ASISTENCIA!AQ115</f>
        <v>0</v>
      </c>
      <c r="K100" s="217"/>
      <c r="L100" s="129">
        <f>ASISTENCIA!AR115</f>
        <v>0</v>
      </c>
      <c r="M100" s="129">
        <f>ASISTENCIA!AS115</f>
        <v>0</v>
      </c>
      <c r="N100" s="129">
        <f>ASISTENCIA!AU115</f>
        <v>0</v>
      </c>
      <c r="O100" s="217"/>
      <c r="P100" s="129">
        <f>ASISTENCIA!AV115</f>
        <v>0</v>
      </c>
      <c r="Q100" s="217"/>
      <c r="R100" s="129">
        <f>ASISTENCIA!AT115</f>
        <v>0</v>
      </c>
      <c r="S100" s="220"/>
      <c r="T100" s="129">
        <f>ASISTENCIA!AW115</f>
        <v>0</v>
      </c>
      <c r="U100" s="129"/>
      <c r="V100" s="220"/>
      <c r="W100" s="129"/>
      <c r="X100" s="129"/>
      <c r="Y100" s="220"/>
      <c r="Z100" s="129"/>
      <c r="AA100" s="220"/>
      <c r="AB100" s="321"/>
      <c r="AC100" s="322"/>
      <c r="AD100" s="322"/>
      <c r="AE100" s="322"/>
      <c r="AF100" s="322"/>
      <c r="AG100" s="322"/>
      <c r="AH100" s="322"/>
      <c r="AI100" s="322"/>
      <c r="AJ100" s="323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str">
        <f>IF(+ASISTENCIA!A116="","",ASISTENCIA!A116)</f>
        <v/>
      </c>
      <c r="B101" s="12"/>
      <c r="C101" s="11"/>
      <c r="D101" s="133" t="str">
        <f>IF(+ASISTENCIA!D116="","",ASISTENCIA!D116)</f>
        <v/>
      </c>
      <c r="E101" s="128" t="str">
        <f>IF(+ASISTENCIA!E116="","",ASISTENCIA!E116)</f>
        <v/>
      </c>
      <c r="F101" s="136" t="str">
        <f>IF(+ASISTENCIA!F116="","",ASISTENCIA!F116)</f>
        <v/>
      </c>
      <c r="G101" s="136" t="str">
        <f>IF(+ASISTENCIA!G116="","",ASISTENCIA!G116)</f>
        <v/>
      </c>
      <c r="H101" s="129" t="str">
        <f>IF(+ASISTENCIA!H116="","",ASISTENCIA!H116)</f>
        <v/>
      </c>
      <c r="I101" s="217"/>
      <c r="J101" s="219">
        <f>ASISTENCIA!AQ116</f>
        <v>0</v>
      </c>
      <c r="K101" s="217"/>
      <c r="L101" s="129">
        <f>ASISTENCIA!AR116</f>
        <v>0</v>
      </c>
      <c r="M101" s="129">
        <f>ASISTENCIA!AS116</f>
        <v>0</v>
      </c>
      <c r="N101" s="129">
        <f>ASISTENCIA!AU116</f>
        <v>0</v>
      </c>
      <c r="O101" s="217"/>
      <c r="P101" s="129">
        <f>ASISTENCIA!AV116</f>
        <v>0</v>
      </c>
      <c r="Q101" s="217"/>
      <c r="R101" s="129">
        <f>ASISTENCIA!AT116</f>
        <v>0</v>
      </c>
      <c r="S101" s="220"/>
      <c r="T101" s="129">
        <f>ASISTENCIA!AW116</f>
        <v>0</v>
      </c>
      <c r="U101" s="129"/>
      <c r="V101" s="220"/>
      <c r="W101" s="129"/>
      <c r="X101" s="129"/>
      <c r="Y101" s="220"/>
      <c r="Z101" s="129"/>
      <c r="AA101" s="220"/>
      <c r="AB101" s="321"/>
      <c r="AC101" s="322"/>
      <c r="AD101" s="322"/>
      <c r="AE101" s="322"/>
      <c r="AF101" s="322"/>
      <c r="AG101" s="322"/>
      <c r="AH101" s="322"/>
      <c r="AI101" s="322"/>
      <c r="AJ101" s="323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str">
        <f>IF(+ASISTENCIA!A117="","",ASISTENCIA!A117)</f>
        <v/>
      </c>
      <c r="B102" s="12"/>
      <c r="C102" s="11"/>
      <c r="D102" s="133" t="str">
        <f>IF(+ASISTENCIA!D117="","",ASISTENCIA!D117)</f>
        <v/>
      </c>
      <c r="E102" s="128" t="str">
        <f>IF(+ASISTENCIA!E117="","",ASISTENCIA!E117)</f>
        <v/>
      </c>
      <c r="F102" s="136" t="str">
        <f>IF(+ASISTENCIA!F117="","",ASISTENCIA!F117)</f>
        <v/>
      </c>
      <c r="G102" s="136" t="str">
        <f>IF(+ASISTENCIA!G117="","",ASISTENCIA!G117)</f>
        <v/>
      </c>
      <c r="H102" s="129" t="str">
        <f>IF(+ASISTENCIA!H117="","",ASISTENCIA!H117)</f>
        <v/>
      </c>
      <c r="I102" s="217"/>
      <c r="J102" s="219">
        <f>ASISTENCIA!AQ117</f>
        <v>0</v>
      </c>
      <c r="K102" s="217"/>
      <c r="L102" s="129">
        <f>ASISTENCIA!AR117</f>
        <v>0</v>
      </c>
      <c r="M102" s="129">
        <f>ASISTENCIA!AS117</f>
        <v>0</v>
      </c>
      <c r="N102" s="129">
        <f>ASISTENCIA!AU117</f>
        <v>0</v>
      </c>
      <c r="O102" s="217"/>
      <c r="P102" s="129">
        <f>ASISTENCIA!AV117</f>
        <v>0</v>
      </c>
      <c r="Q102" s="217"/>
      <c r="R102" s="129">
        <f>ASISTENCIA!AT117</f>
        <v>0</v>
      </c>
      <c r="S102" s="220"/>
      <c r="T102" s="129">
        <f>ASISTENCIA!AW117</f>
        <v>0</v>
      </c>
      <c r="U102" s="129"/>
      <c r="V102" s="220"/>
      <c r="W102" s="129"/>
      <c r="X102" s="129"/>
      <c r="Y102" s="220"/>
      <c r="Z102" s="129"/>
      <c r="AA102" s="220"/>
      <c r="AB102" s="321"/>
      <c r="AC102" s="322"/>
      <c r="AD102" s="322"/>
      <c r="AE102" s="322"/>
      <c r="AF102" s="322"/>
      <c r="AG102" s="322"/>
      <c r="AH102" s="322"/>
      <c r="AI102" s="322"/>
      <c r="AJ102" s="323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str">
        <f>IF(+ASISTENCIA!A118="","",ASISTENCIA!A118)</f>
        <v/>
      </c>
      <c r="B103" s="12"/>
      <c r="C103" s="11"/>
      <c r="D103" s="133" t="str">
        <f>IF(+ASISTENCIA!D118="","",ASISTENCIA!D118)</f>
        <v/>
      </c>
      <c r="E103" s="128" t="str">
        <f>IF(+ASISTENCIA!E118="","",ASISTENCIA!E118)</f>
        <v/>
      </c>
      <c r="F103" s="136" t="str">
        <f>IF(+ASISTENCIA!F118="","",ASISTENCIA!F118)</f>
        <v/>
      </c>
      <c r="G103" s="136" t="str">
        <f>IF(+ASISTENCIA!G118="","",ASISTENCIA!G118)</f>
        <v/>
      </c>
      <c r="H103" s="129" t="str">
        <f>IF(+ASISTENCIA!H118="","",ASISTENCIA!H118)</f>
        <v/>
      </c>
      <c r="I103" s="217"/>
      <c r="J103" s="219">
        <f>ASISTENCIA!AQ118</f>
        <v>0</v>
      </c>
      <c r="K103" s="217"/>
      <c r="L103" s="129">
        <f>ASISTENCIA!AR118</f>
        <v>0</v>
      </c>
      <c r="M103" s="129">
        <f>ASISTENCIA!AS118</f>
        <v>0</v>
      </c>
      <c r="N103" s="129">
        <f>ASISTENCIA!AU118</f>
        <v>0</v>
      </c>
      <c r="O103" s="217"/>
      <c r="P103" s="129">
        <f>ASISTENCIA!AV118</f>
        <v>0</v>
      </c>
      <c r="Q103" s="217"/>
      <c r="R103" s="129">
        <f>ASISTENCIA!AT118</f>
        <v>0</v>
      </c>
      <c r="S103" s="220"/>
      <c r="T103" s="129">
        <f>ASISTENCIA!AW118</f>
        <v>0</v>
      </c>
      <c r="U103" s="129"/>
      <c r="V103" s="220"/>
      <c r="W103" s="129"/>
      <c r="X103" s="129"/>
      <c r="Y103" s="220"/>
      <c r="Z103" s="129"/>
      <c r="AA103" s="220"/>
      <c r="AB103" s="321"/>
      <c r="AC103" s="322"/>
      <c r="AD103" s="322"/>
      <c r="AE103" s="322"/>
      <c r="AF103" s="322"/>
      <c r="AG103" s="322"/>
      <c r="AH103" s="322"/>
      <c r="AI103" s="322"/>
      <c r="AJ103" s="323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str">
        <f>IF(+ASISTENCIA!A119="","",ASISTENCIA!A119)</f>
        <v/>
      </c>
      <c r="B104" s="12"/>
      <c r="C104" s="11"/>
      <c r="D104" s="133" t="str">
        <f>IF(+ASISTENCIA!D119="","",ASISTENCIA!D119)</f>
        <v/>
      </c>
      <c r="E104" s="128" t="str">
        <f>IF(+ASISTENCIA!E119="","",ASISTENCIA!E119)</f>
        <v/>
      </c>
      <c r="F104" s="136" t="str">
        <f>IF(+ASISTENCIA!F119="","",ASISTENCIA!F119)</f>
        <v/>
      </c>
      <c r="G104" s="136" t="str">
        <f>IF(+ASISTENCIA!G119="","",ASISTENCIA!G119)</f>
        <v/>
      </c>
      <c r="H104" s="129" t="str">
        <f>IF(+ASISTENCIA!H119="","",ASISTENCIA!H119)</f>
        <v/>
      </c>
      <c r="I104" s="217"/>
      <c r="J104" s="219">
        <f>ASISTENCIA!AQ119</f>
        <v>0</v>
      </c>
      <c r="K104" s="217"/>
      <c r="L104" s="129">
        <f>ASISTENCIA!AR119</f>
        <v>0</v>
      </c>
      <c r="M104" s="129">
        <f>ASISTENCIA!AS119</f>
        <v>0</v>
      </c>
      <c r="N104" s="129">
        <f>ASISTENCIA!AU119</f>
        <v>0</v>
      </c>
      <c r="O104" s="217"/>
      <c r="P104" s="129">
        <f>ASISTENCIA!AV119</f>
        <v>0</v>
      </c>
      <c r="Q104" s="217"/>
      <c r="R104" s="129">
        <f>ASISTENCIA!AT119</f>
        <v>0</v>
      </c>
      <c r="S104" s="220"/>
      <c r="T104" s="129">
        <f>ASISTENCIA!AW119</f>
        <v>0</v>
      </c>
      <c r="U104" s="129"/>
      <c r="V104" s="220"/>
      <c r="W104" s="129"/>
      <c r="X104" s="129"/>
      <c r="Y104" s="220"/>
      <c r="Z104" s="129"/>
      <c r="AA104" s="220"/>
      <c r="AB104" s="321"/>
      <c r="AC104" s="322"/>
      <c r="AD104" s="322"/>
      <c r="AE104" s="322"/>
      <c r="AF104" s="322"/>
      <c r="AG104" s="322"/>
      <c r="AH104" s="322"/>
      <c r="AI104" s="322"/>
      <c r="AJ104" s="323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str">
        <f>IF(+ASISTENCIA!A120="","",ASISTENCIA!A120)</f>
        <v/>
      </c>
      <c r="B105" s="12"/>
      <c r="C105" s="11"/>
      <c r="D105" s="133" t="str">
        <f>IF(+ASISTENCIA!D120="","",ASISTENCIA!D120)</f>
        <v/>
      </c>
      <c r="E105" s="128" t="str">
        <f>IF(+ASISTENCIA!E120="","",ASISTENCIA!E120)</f>
        <v/>
      </c>
      <c r="F105" s="136" t="str">
        <f>IF(+ASISTENCIA!F120="","",ASISTENCIA!F120)</f>
        <v/>
      </c>
      <c r="G105" s="136" t="str">
        <f>IF(+ASISTENCIA!G120="","",ASISTENCIA!G120)</f>
        <v/>
      </c>
      <c r="H105" s="129" t="str">
        <f>IF(+ASISTENCIA!H120="","",ASISTENCIA!H120)</f>
        <v/>
      </c>
      <c r="I105" s="217"/>
      <c r="J105" s="219">
        <f>ASISTENCIA!AQ120</f>
        <v>0</v>
      </c>
      <c r="K105" s="217"/>
      <c r="L105" s="129">
        <f>ASISTENCIA!AR120</f>
        <v>0</v>
      </c>
      <c r="M105" s="129">
        <f>ASISTENCIA!AS120</f>
        <v>0</v>
      </c>
      <c r="N105" s="129">
        <f>ASISTENCIA!AU120</f>
        <v>0</v>
      </c>
      <c r="O105" s="217"/>
      <c r="P105" s="129">
        <f>ASISTENCIA!AV120</f>
        <v>0</v>
      </c>
      <c r="Q105" s="217"/>
      <c r="R105" s="129">
        <f>ASISTENCIA!AT120</f>
        <v>0</v>
      </c>
      <c r="S105" s="220"/>
      <c r="T105" s="129">
        <f>ASISTENCIA!AW120</f>
        <v>0</v>
      </c>
      <c r="U105" s="129"/>
      <c r="V105" s="220"/>
      <c r="W105" s="129"/>
      <c r="X105" s="129"/>
      <c r="Y105" s="220"/>
      <c r="Z105" s="129"/>
      <c r="AA105" s="220"/>
      <c r="AB105" s="321"/>
      <c r="AC105" s="322"/>
      <c r="AD105" s="322"/>
      <c r="AE105" s="322"/>
      <c r="AF105" s="322"/>
      <c r="AG105" s="322"/>
      <c r="AH105" s="322"/>
      <c r="AI105" s="322"/>
      <c r="AJ105" s="323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str">
        <f>IF(+ASISTENCIA!A121="","",ASISTENCIA!A121)</f>
        <v/>
      </c>
      <c r="B106" s="12"/>
      <c r="C106" s="11"/>
      <c r="D106" s="133" t="str">
        <f>IF(+ASISTENCIA!D121="","",ASISTENCIA!D121)</f>
        <v/>
      </c>
      <c r="E106" s="128" t="str">
        <f>IF(+ASISTENCIA!E121="","",ASISTENCIA!E121)</f>
        <v/>
      </c>
      <c r="F106" s="136" t="str">
        <f>IF(+ASISTENCIA!F121="","",ASISTENCIA!F121)</f>
        <v/>
      </c>
      <c r="G106" s="136" t="str">
        <f>IF(+ASISTENCIA!G121="","",ASISTENCIA!G121)</f>
        <v/>
      </c>
      <c r="H106" s="129" t="str">
        <f>IF(+ASISTENCIA!H121="","",ASISTENCIA!H121)</f>
        <v/>
      </c>
      <c r="I106" s="217"/>
      <c r="J106" s="219">
        <f>ASISTENCIA!AQ121</f>
        <v>0</v>
      </c>
      <c r="K106" s="217"/>
      <c r="L106" s="129">
        <f>ASISTENCIA!AR121</f>
        <v>0</v>
      </c>
      <c r="M106" s="129">
        <f>ASISTENCIA!AS121</f>
        <v>0</v>
      </c>
      <c r="N106" s="129">
        <f>ASISTENCIA!AU121</f>
        <v>0</v>
      </c>
      <c r="O106" s="217"/>
      <c r="P106" s="129">
        <f>ASISTENCIA!AV121</f>
        <v>0</v>
      </c>
      <c r="Q106" s="217"/>
      <c r="R106" s="129">
        <f>ASISTENCIA!AT121</f>
        <v>0</v>
      </c>
      <c r="S106" s="220"/>
      <c r="T106" s="129">
        <f>ASISTENCIA!AW121</f>
        <v>0</v>
      </c>
      <c r="U106" s="129"/>
      <c r="V106" s="220"/>
      <c r="W106" s="129"/>
      <c r="X106" s="129"/>
      <c r="Y106" s="220"/>
      <c r="Z106" s="129"/>
      <c r="AA106" s="220"/>
      <c r="AB106" s="321"/>
      <c r="AC106" s="322"/>
      <c r="AD106" s="322"/>
      <c r="AE106" s="322"/>
      <c r="AF106" s="322"/>
      <c r="AG106" s="322"/>
      <c r="AH106" s="322"/>
      <c r="AI106" s="322"/>
      <c r="AJ106" s="323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str">
        <f>IF(+ASISTENCIA!A122="","",ASISTENCIA!A122)</f>
        <v/>
      </c>
      <c r="B107" s="12"/>
      <c r="C107" s="11"/>
      <c r="D107" s="133" t="str">
        <f>IF(+ASISTENCIA!D122="","",ASISTENCIA!D122)</f>
        <v/>
      </c>
      <c r="E107" s="128" t="str">
        <f>IF(+ASISTENCIA!E122="","",ASISTENCIA!E122)</f>
        <v/>
      </c>
      <c r="F107" s="136" t="str">
        <f>IF(+ASISTENCIA!F122="","",ASISTENCIA!F122)</f>
        <v/>
      </c>
      <c r="G107" s="136" t="str">
        <f>IF(+ASISTENCIA!G122="","",ASISTENCIA!G122)</f>
        <v/>
      </c>
      <c r="H107" s="129" t="str">
        <f>IF(+ASISTENCIA!H122="","",ASISTENCIA!H122)</f>
        <v/>
      </c>
      <c r="I107" s="217"/>
      <c r="J107" s="219">
        <f>ASISTENCIA!AQ122</f>
        <v>0</v>
      </c>
      <c r="K107" s="217"/>
      <c r="L107" s="129">
        <f>ASISTENCIA!AR122</f>
        <v>0</v>
      </c>
      <c r="M107" s="129">
        <f>ASISTENCIA!AS122</f>
        <v>0</v>
      </c>
      <c r="N107" s="129">
        <f>ASISTENCIA!AU122</f>
        <v>0</v>
      </c>
      <c r="O107" s="217"/>
      <c r="P107" s="129">
        <f>ASISTENCIA!AV122</f>
        <v>0</v>
      </c>
      <c r="Q107" s="217"/>
      <c r="R107" s="129">
        <f>ASISTENCIA!AT122</f>
        <v>0</v>
      </c>
      <c r="S107" s="220"/>
      <c r="T107" s="129">
        <f>ASISTENCIA!AW122</f>
        <v>0</v>
      </c>
      <c r="U107" s="129"/>
      <c r="V107" s="220"/>
      <c r="W107" s="129"/>
      <c r="X107" s="129"/>
      <c r="Y107" s="220"/>
      <c r="Z107" s="129"/>
      <c r="AA107" s="220"/>
      <c r="AB107" s="321"/>
      <c r="AC107" s="322"/>
      <c r="AD107" s="322"/>
      <c r="AE107" s="322"/>
      <c r="AF107" s="322"/>
      <c r="AG107" s="322"/>
      <c r="AH107" s="322"/>
      <c r="AI107" s="322"/>
      <c r="AJ107" s="323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str">
        <f>IF(+ASISTENCIA!A123="","",ASISTENCIA!A123)</f>
        <v/>
      </c>
      <c r="B108" s="12"/>
      <c r="C108" s="11"/>
      <c r="D108" s="133" t="str">
        <f>IF(+ASISTENCIA!D123="","",ASISTENCIA!D123)</f>
        <v/>
      </c>
      <c r="E108" s="128" t="str">
        <f>IF(+ASISTENCIA!E123="","",ASISTENCIA!E123)</f>
        <v/>
      </c>
      <c r="F108" s="136" t="str">
        <f>IF(+ASISTENCIA!F123="","",ASISTENCIA!F123)</f>
        <v/>
      </c>
      <c r="G108" s="136" t="str">
        <f>IF(+ASISTENCIA!G123="","",ASISTENCIA!G123)</f>
        <v/>
      </c>
      <c r="H108" s="129" t="str">
        <f>IF(+ASISTENCIA!H123="","",ASISTENCIA!H123)</f>
        <v/>
      </c>
      <c r="I108" s="217"/>
      <c r="J108" s="219">
        <f>ASISTENCIA!AQ123</f>
        <v>0</v>
      </c>
      <c r="K108" s="217"/>
      <c r="L108" s="129">
        <f>ASISTENCIA!AR123</f>
        <v>0</v>
      </c>
      <c r="M108" s="129">
        <f>ASISTENCIA!AS123</f>
        <v>0</v>
      </c>
      <c r="N108" s="129">
        <f>ASISTENCIA!AU123</f>
        <v>0</v>
      </c>
      <c r="O108" s="217"/>
      <c r="P108" s="129">
        <f>ASISTENCIA!AV123</f>
        <v>0</v>
      </c>
      <c r="Q108" s="217"/>
      <c r="R108" s="129">
        <f>ASISTENCIA!AT123</f>
        <v>0</v>
      </c>
      <c r="S108" s="220"/>
      <c r="T108" s="129">
        <f>ASISTENCIA!AW123</f>
        <v>0</v>
      </c>
      <c r="U108" s="129"/>
      <c r="V108" s="220"/>
      <c r="W108" s="129"/>
      <c r="X108" s="129"/>
      <c r="Y108" s="220"/>
      <c r="Z108" s="129"/>
      <c r="AA108" s="220"/>
      <c r="AB108" s="321"/>
      <c r="AC108" s="322"/>
      <c r="AD108" s="322"/>
      <c r="AE108" s="322"/>
      <c r="AF108" s="322"/>
      <c r="AG108" s="322"/>
      <c r="AH108" s="322"/>
      <c r="AI108" s="322"/>
      <c r="AJ108" s="323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str">
        <f>IF(+ASISTENCIA!A124="","",ASISTENCIA!A124)</f>
        <v/>
      </c>
      <c r="B109" s="12"/>
      <c r="C109" s="11"/>
      <c r="D109" s="133" t="str">
        <f>IF(+ASISTENCIA!D124="","",ASISTENCIA!D124)</f>
        <v/>
      </c>
      <c r="E109" s="128" t="str">
        <f>IF(+ASISTENCIA!E124="","",ASISTENCIA!E124)</f>
        <v/>
      </c>
      <c r="F109" s="136" t="str">
        <f>IF(+ASISTENCIA!F124="","",ASISTENCIA!F124)</f>
        <v/>
      </c>
      <c r="G109" s="136" t="str">
        <f>IF(+ASISTENCIA!G124="","",ASISTENCIA!G124)</f>
        <v/>
      </c>
      <c r="H109" s="129" t="str">
        <f>IF(+ASISTENCIA!H124="","",ASISTENCIA!H124)</f>
        <v/>
      </c>
      <c r="I109" s="217"/>
      <c r="J109" s="219">
        <f>ASISTENCIA!AQ124</f>
        <v>0</v>
      </c>
      <c r="K109" s="217"/>
      <c r="L109" s="129">
        <f>ASISTENCIA!AR124</f>
        <v>0</v>
      </c>
      <c r="M109" s="129">
        <f>ASISTENCIA!AS124</f>
        <v>0</v>
      </c>
      <c r="N109" s="129">
        <f>ASISTENCIA!AU124</f>
        <v>0</v>
      </c>
      <c r="O109" s="217"/>
      <c r="P109" s="129">
        <f>ASISTENCIA!AV124</f>
        <v>0</v>
      </c>
      <c r="Q109" s="217"/>
      <c r="R109" s="129">
        <f>ASISTENCIA!AT124</f>
        <v>0</v>
      </c>
      <c r="S109" s="220"/>
      <c r="T109" s="129">
        <f>ASISTENCIA!AW124</f>
        <v>0</v>
      </c>
      <c r="U109" s="129"/>
      <c r="V109" s="220"/>
      <c r="W109" s="129"/>
      <c r="X109" s="129"/>
      <c r="Y109" s="220"/>
      <c r="Z109" s="129"/>
      <c r="AA109" s="220"/>
      <c r="AB109" s="321"/>
      <c r="AC109" s="322"/>
      <c r="AD109" s="322"/>
      <c r="AE109" s="322"/>
      <c r="AF109" s="322"/>
      <c r="AG109" s="322"/>
      <c r="AH109" s="322"/>
      <c r="AI109" s="322"/>
      <c r="AJ109" s="323"/>
      <c r="AK109" s="128" t="str">
        <f t="shared" si="3"/>
        <v/>
      </c>
      <c r="AL109" s="194"/>
    </row>
    <row r="110" spans="1:38" s="197" customFormat="1" ht="15.75" hidden="1" customHeight="1" x14ac:dyDescent="0.25">
      <c r="A110" s="163" t="str">
        <f>IF(+ASISTENCIA!A125="","",ASISTENCIA!A125)</f>
        <v/>
      </c>
      <c r="B110" s="12"/>
      <c r="C110" s="11"/>
      <c r="D110" s="133" t="str">
        <f>IF(+ASISTENCIA!D125="","",ASISTENCIA!D125)</f>
        <v/>
      </c>
      <c r="E110" s="128" t="str">
        <f>IF(+ASISTENCIA!E125="","",ASISTENCIA!E125)</f>
        <v/>
      </c>
      <c r="F110" s="136" t="str">
        <f>IF(+ASISTENCIA!F125="","",ASISTENCIA!F125)</f>
        <v/>
      </c>
      <c r="G110" s="136" t="str">
        <f>IF(+ASISTENCIA!G125="","",ASISTENCIA!G125)</f>
        <v/>
      </c>
      <c r="H110" s="129" t="str">
        <f>IF(+ASISTENCIA!H125="","",ASISTENCIA!H125)</f>
        <v/>
      </c>
      <c r="I110" s="217"/>
      <c r="J110" s="219">
        <f>ASISTENCIA!AQ125</f>
        <v>0</v>
      </c>
      <c r="K110" s="217"/>
      <c r="L110" s="129">
        <f>ASISTENCIA!AR125</f>
        <v>0</v>
      </c>
      <c r="M110" s="129">
        <f>ASISTENCIA!AS125</f>
        <v>0</v>
      </c>
      <c r="N110" s="129">
        <f>ASISTENCIA!AU125</f>
        <v>0</v>
      </c>
      <c r="O110" s="217"/>
      <c r="P110" s="129">
        <f>ASISTENCIA!AV125</f>
        <v>0</v>
      </c>
      <c r="Q110" s="217"/>
      <c r="R110" s="129">
        <f>ASISTENCIA!AT125</f>
        <v>0</v>
      </c>
      <c r="S110" s="220"/>
      <c r="T110" s="129">
        <f>ASISTENCIA!AW125</f>
        <v>0</v>
      </c>
      <c r="U110" s="129"/>
      <c r="V110" s="220"/>
      <c r="W110" s="129"/>
      <c r="X110" s="129"/>
      <c r="Y110" s="220"/>
      <c r="Z110" s="129"/>
      <c r="AA110" s="220"/>
      <c r="AB110" s="321"/>
      <c r="AC110" s="322"/>
      <c r="AD110" s="322"/>
      <c r="AE110" s="322"/>
      <c r="AF110" s="322"/>
      <c r="AG110" s="322"/>
      <c r="AH110" s="322"/>
      <c r="AI110" s="322"/>
      <c r="AJ110" s="323"/>
      <c r="AK110" s="128" t="str">
        <f t="shared" si="3"/>
        <v/>
      </c>
      <c r="AL110" s="194"/>
    </row>
    <row r="111" spans="1:38" s="197" customFormat="1" ht="15.75" hidden="1" customHeight="1" x14ac:dyDescent="0.25">
      <c r="A111" s="163" t="str">
        <f>IF(+ASISTENCIA!A126="","",ASISTENCIA!A126)</f>
        <v/>
      </c>
      <c r="B111" s="12"/>
      <c r="C111" s="11"/>
      <c r="D111" s="133" t="str">
        <f>IF(+ASISTENCIA!D126="","",ASISTENCIA!D126)</f>
        <v/>
      </c>
      <c r="E111" s="128" t="str">
        <f>IF(+ASISTENCIA!E126="","",ASISTENCIA!E126)</f>
        <v/>
      </c>
      <c r="F111" s="136" t="str">
        <f>IF(+ASISTENCIA!F126="","",ASISTENCIA!F126)</f>
        <v/>
      </c>
      <c r="G111" s="136" t="str">
        <f>IF(+ASISTENCIA!G126="","",ASISTENCIA!G126)</f>
        <v/>
      </c>
      <c r="H111" s="129" t="str">
        <f>IF(+ASISTENCIA!H126="","",ASISTENCIA!H126)</f>
        <v/>
      </c>
      <c r="I111" s="217"/>
      <c r="J111" s="219">
        <f>ASISTENCIA!AQ126</f>
        <v>0</v>
      </c>
      <c r="K111" s="217"/>
      <c r="L111" s="129">
        <f>ASISTENCIA!AR126</f>
        <v>0</v>
      </c>
      <c r="M111" s="129">
        <f>ASISTENCIA!AS126</f>
        <v>0</v>
      </c>
      <c r="N111" s="129">
        <f>ASISTENCIA!AU126</f>
        <v>0</v>
      </c>
      <c r="O111" s="217"/>
      <c r="P111" s="129">
        <f>ASISTENCIA!AV126</f>
        <v>0</v>
      </c>
      <c r="Q111" s="217"/>
      <c r="R111" s="129">
        <f>ASISTENCIA!AT126</f>
        <v>0</v>
      </c>
      <c r="S111" s="220"/>
      <c r="T111" s="129">
        <f>ASISTENCIA!AW126</f>
        <v>0</v>
      </c>
      <c r="U111" s="129"/>
      <c r="V111" s="220"/>
      <c r="W111" s="129"/>
      <c r="X111" s="129"/>
      <c r="Y111" s="220"/>
      <c r="Z111" s="129"/>
      <c r="AA111" s="220"/>
      <c r="AB111" s="321"/>
      <c r="AC111" s="322"/>
      <c r="AD111" s="322"/>
      <c r="AE111" s="322"/>
      <c r="AF111" s="322"/>
      <c r="AG111" s="322"/>
      <c r="AH111" s="322"/>
      <c r="AI111" s="322"/>
      <c r="AJ111" s="323"/>
      <c r="AK111" s="128" t="str">
        <f t="shared" si="3"/>
        <v/>
      </c>
      <c r="AL111" s="194"/>
    </row>
    <row r="112" spans="1:38" s="197" customFormat="1" ht="15.75" hidden="1" customHeight="1" x14ac:dyDescent="0.25">
      <c r="A112" s="163" t="str">
        <f>IF(+ASISTENCIA!A127="","",ASISTENCIA!A127)</f>
        <v/>
      </c>
      <c r="B112" s="12"/>
      <c r="C112" s="11"/>
      <c r="D112" s="133" t="str">
        <f>IF(+ASISTENCIA!D127="","",ASISTENCIA!D127)</f>
        <v/>
      </c>
      <c r="E112" s="128" t="str">
        <f>IF(+ASISTENCIA!E127="","",ASISTENCIA!E127)</f>
        <v/>
      </c>
      <c r="F112" s="136" t="str">
        <f>IF(+ASISTENCIA!F127="","",ASISTENCIA!F127)</f>
        <v/>
      </c>
      <c r="G112" s="136" t="str">
        <f>IF(+ASISTENCIA!G127="","",ASISTENCIA!G127)</f>
        <v/>
      </c>
      <c r="H112" s="129" t="str">
        <f>IF(+ASISTENCIA!H127="","",ASISTENCIA!H127)</f>
        <v/>
      </c>
      <c r="I112" s="217"/>
      <c r="J112" s="219">
        <f>ASISTENCIA!AQ127</f>
        <v>0</v>
      </c>
      <c r="K112" s="217"/>
      <c r="L112" s="129">
        <f>ASISTENCIA!AR127</f>
        <v>0</v>
      </c>
      <c r="M112" s="129">
        <f>ASISTENCIA!AS127</f>
        <v>0</v>
      </c>
      <c r="N112" s="129">
        <f>ASISTENCIA!AU127</f>
        <v>0</v>
      </c>
      <c r="O112" s="217"/>
      <c r="P112" s="129">
        <f>ASISTENCIA!AV127</f>
        <v>0</v>
      </c>
      <c r="Q112" s="217"/>
      <c r="R112" s="129">
        <f>ASISTENCIA!AT127</f>
        <v>0</v>
      </c>
      <c r="S112" s="220"/>
      <c r="T112" s="129">
        <f>ASISTENCIA!AW127</f>
        <v>0</v>
      </c>
      <c r="U112" s="129"/>
      <c r="V112" s="220"/>
      <c r="W112" s="129"/>
      <c r="X112" s="129"/>
      <c r="Y112" s="220"/>
      <c r="Z112" s="129"/>
      <c r="AA112" s="220"/>
      <c r="AB112" s="321"/>
      <c r="AC112" s="322"/>
      <c r="AD112" s="322"/>
      <c r="AE112" s="322"/>
      <c r="AF112" s="322"/>
      <c r="AG112" s="322"/>
      <c r="AH112" s="322"/>
      <c r="AI112" s="322"/>
      <c r="AJ112" s="323"/>
      <c r="AK112" s="128" t="str">
        <f t="shared" si="3"/>
        <v/>
      </c>
      <c r="AL112" s="194"/>
    </row>
    <row r="113" spans="1:38" s="197" customFormat="1" ht="15.75" hidden="1" customHeight="1" x14ac:dyDescent="0.25">
      <c r="A113" s="163" t="str">
        <f>IF(+ASISTENCIA!A128="","",ASISTENCIA!A128)</f>
        <v/>
      </c>
      <c r="B113" s="12"/>
      <c r="C113" s="11"/>
      <c r="D113" s="133" t="str">
        <f>IF(+ASISTENCIA!D128="","",ASISTENCIA!D128)</f>
        <v/>
      </c>
      <c r="E113" s="128" t="str">
        <f>IF(+ASISTENCIA!E128="","",ASISTENCIA!E128)</f>
        <v/>
      </c>
      <c r="F113" s="136" t="str">
        <f>IF(+ASISTENCIA!F128="","",ASISTENCIA!F128)</f>
        <v/>
      </c>
      <c r="G113" s="136" t="str">
        <f>IF(+ASISTENCIA!G128="","",ASISTENCIA!G128)</f>
        <v/>
      </c>
      <c r="H113" s="129" t="str">
        <f>IF(+ASISTENCIA!H128="","",ASISTENCIA!H128)</f>
        <v/>
      </c>
      <c r="I113" s="217"/>
      <c r="J113" s="219">
        <f>ASISTENCIA!AQ128</f>
        <v>0</v>
      </c>
      <c r="K113" s="217"/>
      <c r="L113" s="129">
        <f>ASISTENCIA!AR128</f>
        <v>0</v>
      </c>
      <c r="M113" s="129">
        <f>ASISTENCIA!AS128</f>
        <v>0</v>
      </c>
      <c r="N113" s="129">
        <f>ASISTENCIA!AU128</f>
        <v>0</v>
      </c>
      <c r="O113" s="217"/>
      <c r="P113" s="129">
        <f>ASISTENCIA!AV128</f>
        <v>0</v>
      </c>
      <c r="Q113" s="217"/>
      <c r="R113" s="129">
        <f>ASISTENCIA!AT128</f>
        <v>0</v>
      </c>
      <c r="S113" s="220"/>
      <c r="T113" s="129">
        <f>ASISTENCIA!AW128</f>
        <v>0</v>
      </c>
      <c r="U113" s="129"/>
      <c r="V113" s="220"/>
      <c r="W113" s="129"/>
      <c r="X113" s="129"/>
      <c r="Y113" s="220"/>
      <c r="Z113" s="129"/>
      <c r="AA113" s="220"/>
      <c r="AB113" s="321"/>
      <c r="AC113" s="322"/>
      <c r="AD113" s="322"/>
      <c r="AE113" s="322"/>
      <c r="AF113" s="322"/>
      <c r="AG113" s="322"/>
      <c r="AH113" s="322"/>
      <c r="AI113" s="322"/>
      <c r="AJ113" s="323"/>
      <c r="AK113" s="128" t="str">
        <f t="shared" si="3"/>
        <v/>
      </c>
      <c r="AL113" s="194"/>
    </row>
    <row r="114" spans="1:38" s="197" customFormat="1" ht="15.75" hidden="1" customHeight="1" x14ac:dyDescent="0.25">
      <c r="A114" s="163" t="str">
        <f>IF(+ASISTENCIA!A129="","",ASISTENCIA!A129)</f>
        <v/>
      </c>
      <c r="B114" s="12"/>
      <c r="C114" s="11"/>
      <c r="D114" s="133" t="str">
        <f>IF(+ASISTENCIA!D129="","",ASISTENCIA!D129)</f>
        <v/>
      </c>
      <c r="E114" s="128" t="str">
        <f>IF(+ASISTENCIA!E129="","",ASISTENCIA!E129)</f>
        <v/>
      </c>
      <c r="F114" s="136" t="str">
        <f>IF(+ASISTENCIA!F129="","",ASISTENCIA!F129)</f>
        <v/>
      </c>
      <c r="G114" s="136" t="str">
        <f>IF(+ASISTENCIA!G129="","",ASISTENCIA!G129)</f>
        <v/>
      </c>
      <c r="H114" s="129" t="str">
        <f>IF(+ASISTENCIA!H129="","",ASISTENCIA!H129)</f>
        <v/>
      </c>
      <c r="I114" s="217"/>
      <c r="J114" s="219">
        <f>ASISTENCIA!AQ129</f>
        <v>0</v>
      </c>
      <c r="K114" s="217"/>
      <c r="L114" s="129">
        <f>ASISTENCIA!AR129</f>
        <v>0</v>
      </c>
      <c r="M114" s="129">
        <f>ASISTENCIA!AS129</f>
        <v>0</v>
      </c>
      <c r="N114" s="129">
        <f>ASISTENCIA!AU129</f>
        <v>0</v>
      </c>
      <c r="O114" s="217"/>
      <c r="P114" s="129">
        <f>ASISTENCIA!AV129</f>
        <v>0</v>
      </c>
      <c r="Q114" s="217"/>
      <c r="R114" s="129">
        <f>ASISTENCIA!AT129</f>
        <v>0</v>
      </c>
      <c r="S114" s="220"/>
      <c r="T114" s="129">
        <f>ASISTENCIA!AW129</f>
        <v>0</v>
      </c>
      <c r="U114" s="129"/>
      <c r="V114" s="220"/>
      <c r="W114" s="129"/>
      <c r="X114" s="129"/>
      <c r="Y114" s="220"/>
      <c r="Z114" s="129"/>
      <c r="AA114" s="220"/>
      <c r="AB114" s="321"/>
      <c r="AC114" s="322"/>
      <c r="AD114" s="322"/>
      <c r="AE114" s="322"/>
      <c r="AF114" s="322"/>
      <c r="AG114" s="322"/>
      <c r="AH114" s="322"/>
      <c r="AI114" s="322"/>
      <c r="AJ114" s="323"/>
      <c r="AK114" s="128" t="str">
        <f t="shared" si="3"/>
        <v/>
      </c>
      <c r="AL114" s="194"/>
    </row>
    <row r="115" spans="1:38" s="197" customFormat="1" ht="15.75" hidden="1" customHeight="1" x14ac:dyDescent="0.25">
      <c r="A115" s="163" t="str">
        <f>IF(+ASISTENCIA!A130="","",ASISTENCIA!A130)</f>
        <v/>
      </c>
      <c r="B115" s="12"/>
      <c r="C115" s="11"/>
      <c r="D115" s="133" t="str">
        <f>IF(+ASISTENCIA!D130="","",ASISTENCIA!D130)</f>
        <v/>
      </c>
      <c r="E115" s="128" t="str">
        <f>IF(+ASISTENCIA!E130="","",ASISTENCIA!E130)</f>
        <v/>
      </c>
      <c r="F115" s="136" t="str">
        <f>IF(+ASISTENCIA!F130="","",ASISTENCIA!F130)</f>
        <v/>
      </c>
      <c r="G115" s="136" t="str">
        <f>IF(+ASISTENCIA!G130="","",ASISTENCIA!G130)</f>
        <v/>
      </c>
      <c r="H115" s="129" t="str">
        <f>IF(+ASISTENCIA!H130="","",ASISTENCIA!H130)</f>
        <v/>
      </c>
      <c r="I115" s="217"/>
      <c r="J115" s="219">
        <f>ASISTENCIA!AQ130</f>
        <v>0</v>
      </c>
      <c r="K115" s="217"/>
      <c r="L115" s="129">
        <f>ASISTENCIA!AR130</f>
        <v>0</v>
      </c>
      <c r="M115" s="129">
        <f>ASISTENCIA!AS130</f>
        <v>0</v>
      </c>
      <c r="N115" s="129">
        <f>ASISTENCIA!AU130</f>
        <v>0</v>
      </c>
      <c r="O115" s="217"/>
      <c r="P115" s="129">
        <f>ASISTENCIA!AV130</f>
        <v>0</v>
      </c>
      <c r="Q115" s="217"/>
      <c r="R115" s="129">
        <f>ASISTENCIA!AT130</f>
        <v>0</v>
      </c>
      <c r="S115" s="220"/>
      <c r="T115" s="129">
        <f>ASISTENCIA!AW130</f>
        <v>0</v>
      </c>
      <c r="U115" s="129"/>
      <c r="V115" s="220"/>
      <c r="W115" s="129"/>
      <c r="X115" s="129"/>
      <c r="Y115" s="220"/>
      <c r="Z115" s="129"/>
      <c r="AA115" s="220"/>
      <c r="AB115" s="321"/>
      <c r="AC115" s="322"/>
      <c r="AD115" s="322"/>
      <c r="AE115" s="322"/>
      <c r="AF115" s="322"/>
      <c r="AG115" s="322"/>
      <c r="AH115" s="322"/>
      <c r="AI115" s="322"/>
      <c r="AJ115" s="323"/>
      <c r="AK115" s="128" t="str">
        <f t="shared" si="3"/>
        <v/>
      </c>
      <c r="AL115" s="194"/>
    </row>
    <row r="116" spans="1:38" s="197" customFormat="1" ht="15.75" hidden="1" customHeight="1" x14ac:dyDescent="0.25">
      <c r="A116" s="163" t="str">
        <f>IF(+ASISTENCIA!A131="","",ASISTENCIA!A131)</f>
        <v/>
      </c>
      <c r="B116" s="12"/>
      <c r="C116" s="11"/>
      <c r="D116" s="133" t="str">
        <f>IF(+ASISTENCIA!D131="","",ASISTENCIA!D131)</f>
        <v/>
      </c>
      <c r="E116" s="128" t="str">
        <f>IF(+ASISTENCIA!E131="","",ASISTENCIA!E131)</f>
        <v/>
      </c>
      <c r="F116" s="136" t="str">
        <f>IF(+ASISTENCIA!F131="","",ASISTENCIA!F131)</f>
        <v/>
      </c>
      <c r="G116" s="136" t="str">
        <f>IF(+ASISTENCIA!G131="","",ASISTENCIA!G131)</f>
        <v/>
      </c>
      <c r="H116" s="129" t="str">
        <f>IF(+ASISTENCIA!H131="","",ASISTENCIA!H131)</f>
        <v/>
      </c>
      <c r="I116" s="217"/>
      <c r="J116" s="219">
        <f>ASISTENCIA!AQ131</f>
        <v>0</v>
      </c>
      <c r="K116" s="217"/>
      <c r="L116" s="129">
        <f>ASISTENCIA!AR131</f>
        <v>0</v>
      </c>
      <c r="M116" s="129">
        <f>ASISTENCIA!AS131</f>
        <v>0</v>
      </c>
      <c r="N116" s="129">
        <f>ASISTENCIA!AU131</f>
        <v>0</v>
      </c>
      <c r="O116" s="217"/>
      <c r="P116" s="129">
        <f>ASISTENCIA!AV131</f>
        <v>0</v>
      </c>
      <c r="Q116" s="217"/>
      <c r="R116" s="129">
        <f>ASISTENCIA!AT131</f>
        <v>0</v>
      </c>
      <c r="S116" s="220"/>
      <c r="T116" s="129">
        <f>ASISTENCIA!AW131</f>
        <v>0</v>
      </c>
      <c r="U116" s="129"/>
      <c r="V116" s="220"/>
      <c r="W116" s="129"/>
      <c r="X116" s="129"/>
      <c r="Y116" s="220"/>
      <c r="Z116" s="129"/>
      <c r="AA116" s="220"/>
      <c r="AB116" s="321"/>
      <c r="AC116" s="322"/>
      <c r="AD116" s="322"/>
      <c r="AE116" s="322"/>
      <c r="AF116" s="322"/>
      <c r="AG116" s="322"/>
      <c r="AH116" s="322"/>
      <c r="AI116" s="322"/>
      <c r="AJ116" s="323"/>
      <c r="AK116" s="128" t="str">
        <f t="shared" si="3"/>
        <v/>
      </c>
      <c r="AL116" s="194"/>
    </row>
    <row r="117" spans="1:38" s="197" customFormat="1" ht="15.75" hidden="1" customHeight="1" x14ac:dyDescent="0.25">
      <c r="A117" s="163" t="str">
        <f>IF(+ASISTENCIA!A132="","",ASISTENCIA!A132)</f>
        <v/>
      </c>
      <c r="B117" s="12"/>
      <c r="C117" s="11"/>
      <c r="D117" s="133" t="str">
        <f>IF(+ASISTENCIA!D132="","",ASISTENCIA!D132)</f>
        <v/>
      </c>
      <c r="E117" s="128" t="str">
        <f>IF(+ASISTENCIA!E132="","",ASISTENCIA!E132)</f>
        <v/>
      </c>
      <c r="F117" s="136" t="str">
        <f>IF(+ASISTENCIA!F132="","",ASISTENCIA!F132)</f>
        <v/>
      </c>
      <c r="G117" s="136" t="str">
        <f>IF(+ASISTENCIA!G132="","",ASISTENCIA!G132)</f>
        <v/>
      </c>
      <c r="H117" s="129" t="str">
        <f>IF(+ASISTENCIA!H132="","",ASISTENCIA!H132)</f>
        <v/>
      </c>
      <c r="I117" s="217"/>
      <c r="J117" s="219">
        <f>ASISTENCIA!AQ132</f>
        <v>0</v>
      </c>
      <c r="K117" s="217"/>
      <c r="L117" s="129">
        <f>ASISTENCIA!AR132</f>
        <v>0</v>
      </c>
      <c r="M117" s="129">
        <f>ASISTENCIA!AS132</f>
        <v>0</v>
      </c>
      <c r="N117" s="129">
        <f>ASISTENCIA!AU132</f>
        <v>0</v>
      </c>
      <c r="O117" s="217"/>
      <c r="P117" s="129">
        <f>ASISTENCIA!AV132</f>
        <v>0</v>
      </c>
      <c r="Q117" s="217"/>
      <c r="R117" s="129">
        <f>ASISTENCIA!AT132</f>
        <v>0</v>
      </c>
      <c r="S117" s="220"/>
      <c r="T117" s="129">
        <f>ASISTENCIA!AW132</f>
        <v>0</v>
      </c>
      <c r="U117" s="129"/>
      <c r="V117" s="220"/>
      <c r="W117" s="129"/>
      <c r="X117" s="129"/>
      <c r="Y117" s="220"/>
      <c r="Z117" s="129"/>
      <c r="AA117" s="220"/>
      <c r="AB117" s="321"/>
      <c r="AC117" s="322"/>
      <c r="AD117" s="322"/>
      <c r="AE117" s="322"/>
      <c r="AF117" s="322"/>
      <c r="AG117" s="322"/>
      <c r="AH117" s="322"/>
      <c r="AI117" s="322"/>
      <c r="AJ117" s="323"/>
      <c r="AK117" s="128" t="str">
        <f t="shared" si="3"/>
        <v/>
      </c>
      <c r="AL117" s="194"/>
    </row>
    <row r="118" spans="1:38" s="197" customFormat="1" ht="15.75" hidden="1" customHeight="1" x14ac:dyDescent="0.25">
      <c r="A118" s="163" t="str">
        <f>IF(+ASISTENCIA!A133="","",ASISTENCIA!A133)</f>
        <v/>
      </c>
      <c r="B118" s="12"/>
      <c r="C118" s="11"/>
      <c r="D118" s="133" t="str">
        <f>IF(+ASISTENCIA!D133="","",ASISTENCIA!D133)</f>
        <v/>
      </c>
      <c r="E118" s="128" t="str">
        <f>IF(+ASISTENCIA!E133="","",ASISTENCIA!E133)</f>
        <v/>
      </c>
      <c r="F118" s="136" t="str">
        <f>IF(+ASISTENCIA!F133="","",ASISTENCIA!F133)</f>
        <v/>
      </c>
      <c r="G118" s="136" t="str">
        <f>IF(+ASISTENCIA!G133="","",ASISTENCIA!G133)</f>
        <v/>
      </c>
      <c r="H118" s="129" t="str">
        <f>IF(+ASISTENCIA!H133="","",ASISTENCIA!H133)</f>
        <v/>
      </c>
      <c r="I118" s="217"/>
      <c r="J118" s="219">
        <f>ASISTENCIA!AQ133</f>
        <v>0</v>
      </c>
      <c r="K118" s="217"/>
      <c r="L118" s="129">
        <f>ASISTENCIA!AR133</f>
        <v>0</v>
      </c>
      <c r="M118" s="129">
        <f>ASISTENCIA!AS133</f>
        <v>0</v>
      </c>
      <c r="N118" s="129">
        <f>ASISTENCIA!AU133</f>
        <v>0</v>
      </c>
      <c r="O118" s="217"/>
      <c r="P118" s="129">
        <f>ASISTENCIA!AV133</f>
        <v>0</v>
      </c>
      <c r="Q118" s="217"/>
      <c r="R118" s="129">
        <f>ASISTENCIA!AT133</f>
        <v>0</v>
      </c>
      <c r="S118" s="220"/>
      <c r="T118" s="129">
        <f>ASISTENCIA!AW133</f>
        <v>0</v>
      </c>
      <c r="U118" s="129"/>
      <c r="V118" s="220"/>
      <c r="W118" s="129"/>
      <c r="X118" s="129"/>
      <c r="Y118" s="220"/>
      <c r="Z118" s="129"/>
      <c r="AA118" s="220"/>
      <c r="AB118" s="321"/>
      <c r="AC118" s="322"/>
      <c r="AD118" s="322"/>
      <c r="AE118" s="322"/>
      <c r="AF118" s="322"/>
      <c r="AG118" s="322"/>
      <c r="AH118" s="322"/>
      <c r="AI118" s="322"/>
      <c r="AJ118" s="323"/>
      <c r="AK118" s="128" t="str">
        <f t="shared" si="3"/>
        <v/>
      </c>
      <c r="AL118" s="194"/>
    </row>
    <row r="119" spans="1:38" s="197" customFormat="1" ht="15.75" hidden="1" customHeight="1" x14ac:dyDescent="0.25">
      <c r="A119" s="163" t="str">
        <f>IF(+ASISTENCIA!A134="","",ASISTENCIA!A134)</f>
        <v/>
      </c>
      <c r="B119" s="12"/>
      <c r="C119" s="11"/>
      <c r="D119" s="133" t="str">
        <f>IF(+ASISTENCIA!D134="","",ASISTENCIA!D134)</f>
        <v/>
      </c>
      <c r="E119" s="128" t="str">
        <f>IF(+ASISTENCIA!E134="","",ASISTENCIA!E134)</f>
        <v/>
      </c>
      <c r="F119" s="136" t="str">
        <f>IF(+ASISTENCIA!F134="","",ASISTENCIA!F134)</f>
        <v/>
      </c>
      <c r="G119" s="136" t="str">
        <f>IF(+ASISTENCIA!G134="","",ASISTENCIA!G134)</f>
        <v/>
      </c>
      <c r="H119" s="129" t="str">
        <f>IF(+ASISTENCIA!H134="","",ASISTENCIA!H134)</f>
        <v/>
      </c>
      <c r="I119" s="217"/>
      <c r="J119" s="219">
        <f>ASISTENCIA!AQ134</f>
        <v>0</v>
      </c>
      <c r="K119" s="217"/>
      <c r="L119" s="129">
        <f>ASISTENCIA!AR134</f>
        <v>0</v>
      </c>
      <c r="M119" s="129">
        <f>ASISTENCIA!AS134</f>
        <v>0</v>
      </c>
      <c r="N119" s="129">
        <f>ASISTENCIA!AU134</f>
        <v>0</v>
      </c>
      <c r="O119" s="217"/>
      <c r="P119" s="129">
        <f>ASISTENCIA!AV134</f>
        <v>0</v>
      </c>
      <c r="Q119" s="217"/>
      <c r="R119" s="129">
        <f>ASISTENCIA!AT134</f>
        <v>0</v>
      </c>
      <c r="S119" s="220"/>
      <c r="T119" s="129">
        <f>ASISTENCIA!AW134</f>
        <v>0</v>
      </c>
      <c r="U119" s="129"/>
      <c r="V119" s="220"/>
      <c r="W119" s="129"/>
      <c r="X119" s="129"/>
      <c r="Y119" s="220"/>
      <c r="Z119" s="129"/>
      <c r="AA119" s="220"/>
      <c r="AB119" s="321"/>
      <c r="AC119" s="322"/>
      <c r="AD119" s="322"/>
      <c r="AE119" s="322"/>
      <c r="AF119" s="322"/>
      <c r="AG119" s="322"/>
      <c r="AH119" s="322"/>
      <c r="AI119" s="322"/>
      <c r="AJ119" s="323"/>
      <c r="AK119" s="128" t="str">
        <f t="shared" si="3"/>
        <v/>
      </c>
      <c r="AL119" s="194"/>
    </row>
    <row r="120" spans="1:38" s="197" customFormat="1" ht="15.75" hidden="1" customHeight="1" x14ac:dyDescent="0.25">
      <c r="A120" s="163" t="str">
        <f>IF(+ASISTENCIA!A135="","",ASISTENCIA!A135)</f>
        <v/>
      </c>
      <c r="B120" s="12"/>
      <c r="C120" s="11"/>
      <c r="D120" s="133" t="str">
        <f>IF(+ASISTENCIA!D135="","",ASISTENCIA!D135)</f>
        <v/>
      </c>
      <c r="E120" s="128" t="str">
        <f>IF(+ASISTENCIA!E135="","",ASISTENCIA!E135)</f>
        <v/>
      </c>
      <c r="F120" s="136" t="str">
        <f>IF(+ASISTENCIA!F135="","",ASISTENCIA!F135)</f>
        <v/>
      </c>
      <c r="G120" s="136" t="str">
        <f>IF(+ASISTENCIA!G135="","",ASISTENCIA!G135)</f>
        <v/>
      </c>
      <c r="H120" s="129" t="str">
        <f>IF(+ASISTENCIA!H135="","",ASISTENCIA!H135)</f>
        <v/>
      </c>
      <c r="I120" s="217"/>
      <c r="J120" s="219">
        <f>ASISTENCIA!AQ135</f>
        <v>0</v>
      </c>
      <c r="K120" s="217"/>
      <c r="L120" s="129">
        <f>ASISTENCIA!AR135</f>
        <v>0</v>
      </c>
      <c r="M120" s="129">
        <f>ASISTENCIA!AS135</f>
        <v>0</v>
      </c>
      <c r="N120" s="129">
        <f>ASISTENCIA!AU135</f>
        <v>0</v>
      </c>
      <c r="O120" s="217"/>
      <c r="P120" s="129">
        <f>ASISTENCIA!AV135</f>
        <v>0</v>
      </c>
      <c r="Q120" s="217"/>
      <c r="R120" s="129">
        <f>ASISTENCIA!AT135</f>
        <v>0</v>
      </c>
      <c r="S120" s="220"/>
      <c r="T120" s="129">
        <f>ASISTENCIA!AW135</f>
        <v>0</v>
      </c>
      <c r="U120" s="129"/>
      <c r="V120" s="220"/>
      <c r="W120" s="129"/>
      <c r="X120" s="129"/>
      <c r="Y120" s="220"/>
      <c r="Z120" s="129"/>
      <c r="AA120" s="220"/>
      <c r="AB120" s="321"/>
      <c r="AC120" s="322"/>
      <c r="AD120" s="322"/>
      <c r="AE120" s="322"/>
      <c r="AF120" s="322"/>
      <c r="AG120" s="322"/>
      <c r="AH120" s="322"/>
      <c r="AI120" s="322"/>
      <c r="AJ120" s="323"/>
      <c r="AK120" s="128" t="str">
        <f t="shared" si="3"/>
        <v/>
      </c>
      <c r="AL120" s="194"/>
    </row>
    <row r="121" spans="1:38" s="197" customFormat="1" ht="15.75" hidden="1" customHeight="1" x14ac:dyDescent="0.25">
      <c r="A121" s="163" t="str">
        <f>IF(+ASISTENCIA!A136="","",ASISTENCIA!A136)</f>
        <v/>
      </c>
      <c r="B121" s="12"/>
      <c r="C121" s="11"/>
      <c r="D121" s="133" t="str">
        <f>IF(+ASISTENCIA!D136="","",ASISTENCIA!D136)</f>
        <v/>
      </c>
      <c r="E121" s="128" t="str">
        <f>IF(+ASISTENCIA!E136="","",ASISTENCIA!E136)</f>
        <v/>
      </c>
      <c r="F121" s="136" t="str">
        <f>IF(+ASISTENCIA!F136="","",ASISTENCIA!F136)</f>
        <v/>
      </c>
      <c r="G121" s="136" t="str">
        <f>IF(+ASISTENCIA!G136="","",ASISTENCIA!G136)</f>
        <v/>
      </c>
      <c r="H121" s="129" t="str">
        <f>IF(+ASISTENCIA!H136="","",ASISTENCIA!H136)</f>
        <v/>
      </c>
      <c r="I121" s="217"/>
      <c r="J121" s="219">
        <f>ASISTENCIA!AQ136</f>
        <v>0</v>
      </c>
      <c r="K121" s="217"/>
      <c r="L121" s="129">
        <f>ASISTENCIA!AR136</f>
        <v>0</v>
      </c>
      <c r="M121" s="129">
        <f>ASISTENCIA!AS136</f>
        <v>0</v>
      </c>
      <c r="N121" s="129">
        <f>ASISTENCIA!AU136</f>
        <v>0</v>
      </c>
      <c r="O121" s="217"/>
      <c r="P121" s="129">
        <f>ASISTENCIA!AV136</f>
        <v>0</v>
      </c>
      <c r="Q121" s="217"/>
      <c r="R121" s="129">
        <f>ASISTENCIA!AT136</f>
        <v>0</v>
      </c>
      <c r="S121" s="220"/>
      <c r="T121" s="129">
        <f>ASISTENCIA!AW136</f>
        <v>0</v>
      </c>
      <c r="U121" s="129"/>
      <c r="V121" s="220"/>
      <c r="W121" s="129"/>
      <c r="X121" s="129"/>
      <c r="Y121" s="220"/>
      <c r="Z121" s="129"/>
      <c r="AA121" s="220"/>
      <c r="AB121" s="321"/>
      <c r="AC121" s="322"/>
      <c r="AD121" s="322"/>
      <c r="AE121" s="322"/>
      <c r="AF121" s="322"/>
      <c r="AG121" s="322"/>
      <c r="AH121" s="322"/>
      <c r="AI121" s="322"/>
      <c r="AJ121" s="323"/>
      <c r="AK121" s="128" t="str">
        <f t="shared" si="3"/>
        <v/>
      </c>
      <c r="AL121" s="194"/>
    </row>
    <row r="122" spans="1:38" s="197" customFormat="1" ht="15.75" hidden="1" customHeight="1" x14ac:dyDescent="0.25">
      <c r="A122" s="163" t="str">
        <f>IF(+ASISTENCIA!A137="","",ASISTENCIA!A137)</f>
        <v/>
      </c>
      <c r="B122" s="12"/>
      <c r="C122" s="11"/>
      <c r="D122" s="133" t="str">
        <f>IF(+ASISTENCIA!D137="","",ASISTENCIA!D137)</f>
        <v/>
      </c>
      <c r="E122" s="128" t="str">
        <f>IF(+ASISTENCIA!E137="","",ASISTENCIA!E137)</f>
        <v/>
      </c>
      <c r="F122" s="136" t="str">
        <f>IF(+ASISTENCIA!F137="","",ASISTENCIA!F137)</f>
        <v/>
      </c>
      <c r="G122" s="136" t="str">
        <f>IF(+ASISTENCIA!G137="","",ASISTENCIA!G137)</f>
        <v/>
      </c>
      <c r="H122" s="129" t="str">
        <f>IF(+ASISTENCIA!H137="","",ASISTENCIA!H137)</f>
        <v/>
      </c>
      <c r="I122" s="217"/>
      <c r="J122" s="219">
        <f>ASISTENCIA!AQ137</f>
        <v>0</v>
      </c>
      <c r="K122" s="217"/>
      <c r="L122" s="129">
        <f>ASISTENCIA!AR137</f>
        <v>0</v>
      </c>
      <c r="M122" s="129">
        <f>ASISTENCIA!AS137</f>
        <v>0</v>
      </c>
      <c r="N122" s="129">
        <f>ASISTENCIA!AU137</f>
        <v>0</v>
      </c>
      <c r="O122" s="217"/>
      <c r="P122" s="129">
        <f>ASISTENCIA!AV137</f>
        <v>0</v>
      </c>
      <c r="Q122" s="217"/>
      <c r="R122" s="129">
        <f>ASISTENCIA!AT137</f>
        <v>0</v>
      </c>
      <c r="S122" s="220"/>
      <c r="T122" s="129">
        <f>ASISTENCIA!AW137</f>
        <v>0</v>
      </c>
      <c r="U122" s="129"/>
      <c r="V122" s="220"/>
      <c r="W122" s="129"/>
      <c r="X122" s="129"/>
      <c r="Y122" s="220"/>
      <c r="Z122" s="129"/>
      <c r="AA122" s="220"/>
      <c r="AB122" s="321"/>
      <c r="AC122" s="322"/>
      <c r="AD122" s="322"/>
      <c r="AE122" s="322"/>
      <c r="AF122" s="322"/>
      <c r="AG122" s="322"/>
      <c r="AH122" s="322"/>
      <c r="AI122" s="322"/>
      <c r="AJ122" s="323"/>
      <c r="AK122" s="128" t="str">
        <f t="shared" ref="AK122:AK144" si="4">IF(OR(COUNTIF($I122:$AJ122,"X")&gt;0,COUNTIF($I122:$AJ122,"L")&gt;0),COUNTIF($I122:$AJ122,"X")+COUNTIF($I122:$AJ122,"L"),"")</f>
        <v/>
      </c>
      <c r="AL122" s="194"/>
    </row>
    <row r="123" spans="1:38" s="197" customFormat="1" ht="15.75" hidden="1" customHeight="1" x14ac:dyDescent="0.25">
      <c r="A123" s="163" t="str">
        <f>IF(+ASISTENCIA!A138="","",ASISTENCIA!A138)</f>
        <v/>
      </c>
      <c r="B123" s="12"/>
      <c r="C123" s="11"/>
      <c r="D123" s="133" t="str">
        <f>IF(+ASISTENCIA!D138="","",ASISTENCIA!D138)</f>
        <v/>
      </c>
      <c r="E123" s="128" t="str">
        <f>IF(+ASISTENCIA!E138="","",ASISTENCIA!E138)</f>
        <v/>
      </c>
      <c r="F123" s="136" t="str">
        <f>IF(+ASISTENCIA!F138="","",ASISTENCIA!F138)</f>
        <v/>
      </c>
      <c r="G123" s="136" t="str">
        <f>IF(+ASISTENCIA!G138="","",ASISTENCIA!G138)</f>
        <v/>
      </c>
      <c r="H123" s="129" t="str">
        <f>IF(+ASISTENCIA!H138="","",ASISTENCIA!H138)</f>
        <v/>
      </c>
      <c r="I123" s="217"/>
      <c r="J123" s="219">
        <f>ASISTENCIA!AQ138</f>
        <v>0</v>
      </c>
      <c r="K123" s="217"/>
      <c r="L123" s="129">
        <f>ASISTENCIA!AR138</f>
        <v>0</v>
      </c>
      <c r="M123" s="129">
        <f>ASISTENCIA!AS138</f>
        <v>0</v>
      </c>
      <c r="N123" s="129">
        <f>ASISTENCIA!AU138</f>
        <v>0</v>
      </c>
      <c r="O123" s="217"/>
      <c r="P123" s="129">
        <f>ASISTENCIA!AV138</f>
        <v>0</v>
      </c>
      <c r="Q123" s="217"/>
      <c r="R123" s="129">
        <f>ASISTENCIA!AT138</f>
        <v>0</v>
      </c>
      <c r="S123" s="220"/>
      <c r="T123" s="129">
        <f>ASISTENCIA!AW138</f>
        <v>0</v>
      </c>
      <c r="U123" s="129"/>
      <c r="V123" s="220"/>
      <c r="W123" s="129"/>
      <c r="X123" s="129"/>
      <c r="Y123" s="220"/>
      <c r="Z123" s="129"/>
      <c r="AA123" s="220"/>
      <c r="AB123" s="321"/>
      <c r="AC123" s="322"/>
      <c r="AD123" s="322"/>
      <c r="AE123" s="322"/>
      <c r="AF123" s="322"/>
      <c r="AG123" s="322"/>
      <c r="AH123" s="322"/>
      <c r="AI123" s="322"/>
      <c r="AJ123" s="323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str">
        <f>IF(+ASISTENCIA!A139="","",ASISTENCIA!A139)</f>
        <v/>
      </c>
      <c r="B124" s="12"/>
      <c r="C124" s="11"/>
      <c r="D124" s="133" t="str">
        <f>IF(+ASISTENCIA!D139="","",ASISTENCIA!D139)</f>
        <v/>
      </c>
      <c r="E124" s="128" t="str">
        <f>IF(+ASISTENCIA!E139="","",ASISTENCIA!E139)</f>
        <v/>
      </c>
      <c r="F124" s="136" t="str">
        <f>IF(+ASISTENCIA!F139="","",ASISTENCIA!F139)</f>
        <v/>
      </c>
      <c r="G124" s="136" t="str">
        <f>IF(+ASISTENCIA!G139="","",ASISTENCIA!G139)</f>
        <v/>
      </c>
      <c r="H124" s="129" t="str">
        <f>IF(+ASISTENCIA!H139="","",ASISTENCIA!H139)</f>
        <v/>
      </c>
      <c r="I124" s="217"/>
      <c r="J124" s="219">
        <f>ASISTENCIA!AQ139</f>
        <v>0</v>
      </c>
      <c r="K124" s="217"/>
      <c r="L124" s="129">
        <f>ASISTENCIA!AR139</f>
        <v>0</v>
      </c>
      <c r="M124" s="129">
        <f>ASISTENCIA!AS139</f>
        <v>0</v>
      </c>
      <c r="N124" s="129">
        <f>ASISTENCIA!AU139</f>
        <v>0</v>
      </c>
      <c r="O124" s="217"/>
      <c r="P124" s="129">
        <f>ASISTENCIA!AV139</f>
        <v>0</v>
      </c>
      <c r="Q124" s="217"/>
      <c r="R124" s="129">
        <f>ASISTENCIA!AT139</f>
        <v>0</v>
      </c>
      <c r="S124" s="220"/>
      <c r="T124" s="129">
        <f>ASISTENCIA!AW139</f>
        <v>0</v>
      </c>
      <c r="U124" s="129"/>
      <c r="V124" s="220"/>
      <c r="W124" s="129"/>
      <c r="X124" s="129"/>
      <c r="Y124" s="220"/>
      <c r="Z124" s="129"/>
      <c r="AA124" s="220"/>
      <c r="AB124" s="321"/>
      <c r="AC124" s="322"/>
      <c r="AD124" s="322"/>
      <c r="AE124" s="322"/>
      <c r="AF124" s="322"/>
      <c r="AG124" s="322"/>
      <c r="AH124" s="322"/>
      <c r="AI124" s="322"/>
      <c r="AJ124" s="323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str">
        <f>IF(+ASISTENCIA!A140="","",ASISTENCIA!A140)</f>
        <v/>
      </c>
      <c r="B125" s="12"/>
      <c r="C125" s="11"/>
      <c r="D125" s="133" t="str">
        <f>IF(+ASISTENCIA!D140="","",ASISTENCIA!D140)</f>
        <v/>
      </c>
      <c r="E125" s="128" t="str">
        <f>IF(+ASISTENCIA!E140="","",ASISTENCIA!E140)</f>
        <v/>
      </c>
      <c r="F125" s="136" t="str">
        <f>IF(+ASISTENCIA!F140="","",ASISTENCIA!F140)</f>
        <v/>
      </c>
      <c r="G125" s="136" t="str">
        <f>IF(+ASISTENCIA!G140="","",ASISTENCIA!G140)</f>
        <v/>
      </c>
      <c r="H125" s="129" t="str">
        <f>IF(+ASISTENCIA!H140="","",ASISTENCIA!H140)</f>
        <v/>
      </c>
      <c r="I125" s="217"/>
      <c r="J125" s="219">
        <f>ASISTENCIA!AQ140</f>
        <v>0</v>
      </c>
      <c r="K125" s="217"/>
      <c r="L125" s="129">
        <f>ASISTENCIA!AR140</f>
        <v>0</v>
      </c>
      <c r="M125" s="129">
        <f>ASISTENCIA!AS140</f>
        <v>0</v>
      </c>
      <c r="N125" s="129">
        <f>ASISTENCIA!AU140</f>
        <v>0</v>
      </c>
      <c r="O125" s="217"/>
      <c r="P125" s="129">
        <f>ASISTENCIA!AV140</f>
        <v>0</v>
      </c>
      <c r="Q125" s="217"/>
      <c r="R125" s="129">
        <f>ASISTENCIA!AT140</f>
        <v>0</v>
      </c>
      <c r="S125" s="220"/>
      <c r="T125" s="129">
        <f>ASISTENCIA!AW140</f>
        <v>0</v>
      </c>
      <c r="U125" s="129"/>
      <c r="V125" s="220"/>
      <c r="W125" s="129"/>
      <c r="X125" s="129"/>
      <c r="Y125" s="220"/>
      <c r="Z125" s="129"/>
      <c r="AA125" s="220"/>
      <c r="AB125" s="321"/>
      <c r="AC125" s="322"/>
      <c r="AD125" s="322"/>
      <c r="AE125" s="322"/>
      <c r="AF125" s="322"/>
      <c r="AG125" s="322"/>
      <c r="AH125" s="322"/>
      <c r="AI125" s="322"/>
      <c r="AJ125" s="323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str">
        <f>IF(+ASISTENCIA!A141="","",ASISTENCIA!A141)</f>
        <v/>
      </c>
      <c r="B126" s="12"/>
      <c r="C126" s="11"/>
      <c r="D126" s="133" t="str">
        <f>IF(+ASISTENCIA!D141="","",ASISTENCIA!D141)</f>
        <v/>
      </c>
      <c r="E126" s="128" t="str">
        <f>IF(+ASISTENCIA!E141="","",ASISTENCIA!E141)</f>
        <v/>
      </c>
      <c r="F126" s="136" t="str">
        <f>IF(+ASISTENCIA!F141="","",ASISTENCIA!F141)</f>
        <v/>
      </c>
      <c r="G126" s="136" t="str">
        <f>IF(+ASISTENCIA!G141="","",ASISTENCIA!G141)</f>
        <v/>
      </c>
      <c r="H126" s="129" t="str">
        <f>IF(+ASISTENCIA!H141="","",ASISTENCIA!H141)</f>
        <v/>
      </c>
      <c r="I126" s="217"/>
      <c r="J126" s="219">
        <f>ASISTENCIA!AQ141</f>
        <v>0</v>
      </c>
      <c r="K126" s="217"/>
      <c r="L126" s="129">
        <f>ASISTENCIA!AR141</f>
        <v>0</v>
      </c>
      <c r="M126" s="129">
        <f>ASISTENCIA!AS141</f>
        <v>0</v>
      </c>
      <c r="N126" s="129">
        <f>ASISTENCIA!AU141</f>
        <v>0</v>
      </c>
      <c r="O126" s="217"/>
      <c r="P126" s="129">
        <f>ASISTENCIA!AV141</f>
        <v>0</v>
      </c>
      <c r="Q126" s="217"/>
      <c r="R126" s="129">
        <f>ASISTENCIA!AT141</f>
        <v>0</v>
      </c>
      <c r="S126" s="220"/>
      <c r="T126" s="129">
        <f>ASISTENCIA!AW141</f>
        <v>0</v>
      </c>
      <c r="U126" s="129"/>
      <c r="V126" s="220"/>
      <c r="W126" s="129"/>
      <c r="X126" s="129"/>
      <c r="Y126" s="220"/>
      <c r="Z126" s="129"/>
      <c r="AA126" s="220"/>
      <c r="AB126" s="321"/>
      <c r="AC126" s="322"/>
      <c r="AD126" s="322"/>
      <c r="AE126" s="322"/>
      <c r="AF126" s="322"/>
      <c r="AG126" s="322"/>
      <c r="AH126" s="322"/>
      <c r="AI126" s="322"/>
      <c r="AJ126" s="323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str">
        <f>IF(+ASISTENCIA!A142="","",ASISTENCIA!A142)</f>
        <v/>
      </c>
      <c r="B127" s="12"/>
      <c r="C127" s="11"/>
      <c r="D127" s="133" t="str">
        <f>IF(+ASISTENCIA!D142="","",ASISTENCIA!D142)</f>
        <v/>
      </c>
      <c r="E127" s="128" t="str">
        <f>IF(+ASISTENCIA!E142="","",ASISTENCIA!E142)</f>
        <v/>
      </c>
      <c r="F127" s="136" t="str">
        <f>IF(+ASISTENCIA!F142="","",ASISTENCIA!F142)</f>
        <v/>
      </c>
      <c r="G127" s="136" t="str">
        <f>IF(+ASISTENCIA!G142="","",ASISTENCIA!G142)</f>
        <v/>
      </c>
      <c r="H127" s="129" t="str">
        <f>IF(+ASISTENCIA!H142="","",ASISTENCIA!H142)</f>
        <v/>
      </c>
      <c r="I127" s="217"/>
      <c r="J127" s="219">
        <f>ASISTENCIA!AQ142</f>
        <v>0</v>
      </c>
      <c r="K127" s="217"/>
      <c r="L127" s="129">
        <f>ASISTENCIA!AR142</f>
        <v>0</v>
      </c>
      <c r="M127" s="129">
        <f>ASISTENCIA!AS142</f>
        <v>0</v>
      </c>
      <c r="N127" s="129">
        <f>ASISTENCIA!AU142</f>
        <v>0</v>
      </c>
      <c r="O127" s="217"/>
      <c r="P127" s="129">
        <f>ASISTENCIA!AV142</f>
        <v>0</v>
      </c>
      <c r="Q127" s="217"/>
      <c r="R127" s="129">
        <f>ASISTENCIA!AT142</f>
        <v>0</v>
      </c>
      <c r="S127" s="220"/>
      <c r="T127" s="129">
        <f>ASISTENCIA!AW142</f>
        <v>0</v>
      </c>
      <c r="U127" s="129"/>
      <c r="V127" s="220"/>
      <c r="W127" s="129"/>
      <c r="X127" s="129"/>
      <c r="Y127" s="220"/>
      <c r="Z127" s="129"/>
      <c r="AA127" s="220"/>
      <c r="AB127" s="321"/>
      <c r="AC127" s="322"/>
      <c r="AD127" s="322"/>
      <c r="AE127" s="322"/>
      <c r="AF127" s="322"/>
      <c r="AG127" s="322"/>
      <c r="AH127" s="322"/>
      <c r="AI127" s="322"/>
      <c r="AJ127" s="323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str">
        <f>IF(+ASISTENCIA!A143="","",ASISTENCIA!A143)</f>
        <v/>
      </c>
      <c r="B128" s="12"/>
      <c r="C128" s="11"/>
      <c r="D128" s="133" t="str">
        <f>IF(+ASISTENCIA!D143="","",ASISTENCIA!D143)</f>
        <v/>
      </c>
      <c r="E128" s="128" t="str">
        <f>IF(+ASISTENCIA!E143="","",ASISTENCIA!E143)</f>
        <v/>
      </c>
      <c r="F128" s="136" t="str">
        <f>IF(+ASISTENCIA!F143="","",ASISTENCIA!F143)</f>
        <v/>
      </c>
      <c r="G128" s="136" t="str">
        <f>IF(+ASISTENCIA!G143="","",ASISTENCIA!G143)</f>
        <v/>
      </c>
      <c r="H128" s="129" t="str">
        <f>IF(+ASISTENCIA!H143="","",ASISTENCIA!H143)</f>
        <v/>
      </c>
      <c r="I128" s="217"/>
      <c r="J128" s="219">
        <f>ASISTENCIA!AQ143</f>
        <v>0</v>
      </c>
      <c r="K128" s="217"/>
      <c r="L128" s="129">
        <f>ASISTENCIA!AR143</f>
        <v>0</v>
      </c>
      <c r="M128" s="129">
        <f>ASISTENCIA!AS143</f>
        <v>0</v>
      </c>
      <c r="N128" s="129">
        <f>ASISTENCIA!AU143</f>
        <v>0</v>
      </c>
      <c r="O128" s="217"/>
      <c r="P128" s="129">
        <f>ASISTENCIA!AV143</f>
        <v>0</v>
      </c>
      <c r="Q128" s="217"/>
      <c r="R128" s="129">
        <f>ASISTENCIA!AT143</f>
        <v>0</v>
      </c>
      <c r="S128" s="220"/>
      <c r="T128" s="129">
        <f>ASISTENCIA!AW143</f>
        <v>0</v>
      </c>
      <c r="U128" s="129"/>
      <c r="V128" s="220"/>
      <c r="W128" s="129"/>
      <c r="X128" s="129"/>
      <c r="Y128" s="220"/>
      <c r="Z128" s="129"/>
      <c r="AA128" s="220"/>
      <c r="AB128" s="321"/>
      <c r="AC128" s="322"/>
      <c r="AD128" s="322"/>
      <c r="AE128" s="322"/>
      <c r="AF128" s="322"/>
      <c r="AG128" s="322"/>
      <c r="AH128" s="322"/>
      <c r="AI128" s="322"/>
      <c r="AJ128" s="323"/>
      <c r="AK128" s="128" t="str">
        <f t="shared" si="4"/>
        <v/>
      </c>
      <c r="AL128" s="194"/>
    </row>
    <row r="129" spans="1:38" s="197" customFormat="1" ht="15.75" hidden="1" customHeight="1" x14ac:dyDescent="0.25">
      <c r="A129" s="163" t="str">
        <f>IF(+ASISTENCIA!A144="","",ASISTENCIA!A144)</f>
        <v/>
      </c>
      <c r="B129" s="12"/>
      <c r="C129" s="11"/>
      <c r="D129" s="133" t="str">
        <f>IF(+ASISTENCIA!D144="","",ASISTENCIA!D144)</f>
        <v/>
      </c>
      <c r="E129" s="128" t="str">
        <f>IF(+ASISTENCIA!E144="","",ASISTENCIA!E144)</f>
        <v/>
      </c>
      <c r="F129" s="136" t="str">
        <f>IF(+ASISTENCIA!F144="","",ASISTENCIA!F144)</f>
        <v/>
      </c>
      <c r="G129" s="136" t="str">
        <f>IF(+ASISTENCIA!G144="","",ASISTENCIA!G144)</f>
        <v/>
      </c>
      <c r="H129" s="129" t="str">
        <f>IF(+ASISTENCIA!H144="","",ASISTENCIA!H144)</f>
        <v/>
      </c>
      <c r="I129" s="217"/>
      <c r="J129" s="219">
        <f>ASISTENCIA!AQ144</f>
        <v>0</v>
      </c>
      <c r="K129" s="217"/>
      <c r="L129" s="129">
        <f>ASISTENCIA!AR144</f>
        <v>0</v>
      </c>
      <c r="M129" s="129">
        <f>ASISTENCIA!AS144</f>
        <v>0</v>
      </c>
      <c r="N129" s="129">
        <f>ASISTENCIA!AU144</f>
        <v>0</v>
      </c>
      <c r="O129" s="217"/>
      <c r="P129" s="129">
        <f>ASISTENCIA!AV144</f>
        <v>0</v>
      </c>
      <c r="Q129" s="217"/>
      <c r="R129" s="129">
        <f>ASISTENCIA!AT144</f>
        <v>0</v>
      </c>
      <c r="S129" s="220"/>
      <c r="T129" s="129">
        <f>ASISTENCIA!AW144</f>
        <v>0</v>
      </c>
      <c r="U129" s="129"/>
      <c r="V129" s="220"/>
      <c r="W129" s="129"/>
      <c r="X129" s="129"/>
      <c r="Y129" s="220"/>
      <c r="Z129" s="129"/>
      <c r="AA129" s="220"/>
      <c r="AB129" s="321"/>
      <c r="AC129" s="322"/>
      <c r="AD129" s="322"/>
      <c r="AE129" s="322"/>
      <c r="AF129" s="322"/>
      <c r="AG129" s="322"/>
      <c r="AH129" s="322"/>
      <c r="AI129" s="322"/>
      <c r="AJ129" s="323"/>
      <c r="AK129" s="128" t="str">
        <f t="shared" si="4"/>
        <v/>
      </c>
      <c r="AL129" s="194"/>
    </row>
    <row r="130" spans="1:38" s="197" customFormat="1" ht="15.75" hidden="1" customHeight="1" x14ac:dyDescent="0.25">
      <c r="A130" s="163" t="str">
        <f>IF(+ASISTENCIA!A145="","",ASISTENCIA!A145)</f>
        <v/>
      </c>
      <c r="B130" s="12"/>
      <c r="C130" s="11"/>
      <c r="D130" s="133" t="str">
        <f>IF(+ASISTENCIA!D145="","",ASISTENCIA!D145)</f>
        <v/>
      </c>
      <c r="E130" s="128" t="str">
        <f>IF(+ASISTENCIA!E145="","",ASISTENCIA!E145)</f>
        <v/>
      </c>
      <c r="F130" s="136" t="str">
        <f>IF(+ASISTENCIA!F145="","",ASISTENCIA!F145)</f>
        <v/>
      </c>
      <c r="G130" s="136" t="str">
        <f>IF(+ASISTENCIA!G145="","",ASISTENCIA!G145)</f>
        <v/>
      </c>
      <c r="H130" s="129" t="str">
        <f>IF(+ASISTENCIA!H145="","",ASISTENCIA!H145)</f>
        <v/>
      </c>
      <c r="I130" s="217"/>
      <c r="J130" s="219">
        <f>ASISTENCIA!AQ145</f>
        <v>0</v>
      </c>
      <c r="K130" s="217"/>
      <c r="L130" s="129">
        <f>ASISTENCIA!AR145</f>
        <v>0</v>
      </c>
      <c r="M130" s="129">
        <f>ASISTENCIA!AS145</f>
        <v>0</v>
      </c>
      <c r="N130" s="129">
        <f>ASISTENCIA!AU145</f>
        <v>0</v>
      </c>
      <c r="O130" s="217"/>
      <c r="P130" s="129">
        <f>ASISTENCIA!AV145</f>
        <v>0</v>
      </c>
      <c r="Q130" s="217"/>
      <c r="R130" s="129">
        <f>ASISTENCIA!AT145</f>
        <v>0</v>
      </c>
      <c r="S130" s="220"/>
      <c r="T130" s="129">
        <f>ASISTENCIA!AW145</f>
        <v>0</v>
      </c>
      <c r="U130" s="129"/>
      <c r="V130" s="220"/>
      <c r="W130" s="129"/>
      <c r="X130" s="129"/>
      <c r="Y130" s="220"/>
      <c r="Z130" s="129"/>
      <c r="AA130" s="220"/>
      <c r="AB130" s="321"/>
      <c r="AC130" s="322"/>
      <c r="AD130" s="322"/>
      <c r="AE130" s="322"/>
      <c r="AF130" s="322"/>
      <c r="AG130" s="322"/>
      <c r="AH130" s="322"/>
      <c r="AI130" s="322"/>
      <c r="AJ130" s="323"/>
      <c r="AK130" s="128" t="str">
        <f t="shared" si="4"/>
        <v/>
      </c>
      <c r="AL130" s="194"/>
    </row>
    <row r="131" spans="1:38" s="197" customFormat="1" ht="15.75" hidden="1" customHeight="1" x14ac:dyDescent="0.25">
      <c r="A131" s="163" t="str">
        <f>IF(+ASISTENCIA!A146="","",ASISTENCIA!A146)</f>
        <v/>
      </c>
      <c r="B131" s="12"/>
      <c r="C131" s="11"/>
      <c r="D131" s="133" t="str">
        <f>IF(+ASISTENCIA!D146="","",ASISTENCIA!D146)</f>
        <v/>
      </c>
      <c r="E131" s="128" t="str">
        <f>IF(+ASISTENCIA!E146="","",ASISTENCIA!E146)</f>
        <v/>
      </c>
      <c r="F131" s="136" t="str">
        <f>IF(+ASISTENCIA!F146="","",ASISTENCIA!F146)</f>
        <v/>
      </c>
      <c r="G131" s="136" t="str">
        <f>IF(+ASISTENCIA!G146="","",ASISTENCIA!G146)</f>
        <v/>
      </c>
      <c r="H131" s="129" t="str">
        <f>IF(+ASISTENCIA!H146="","",ASISTENCIA!H146)</f>
        <v/>
      </c>
      <c r="I131" s="217"/>
      <c r="J131" s="219">
        <f>ASISTENCIA!AQ146</f>
        <v>0</v>
      </c>
      <c r="K131" s="217"/>
      <c r="L131" s="129">
        <f>ASISTENCIA!AR146</f>
        <v>0</v>
      </c>
      <c r="M131" s="129">
        <f>ASISTENCIA!AS146</f>
        <v>0</v>
      </c>
      <c r="N131" s="129">
        <f>ASISTENCIA!AU146</f>
        <v>0</v>
      </c>
      <c r="O131" s="217"/>
      <c r="P131" s="129">
        <f>ASISTENCIA!AV146</f>
        <v>0</v>
      </c>
      <c r="Q131" s="217"/>
      <c r="R131" s="129">
        <f>ASISTENCIA!AT146</f>
        <v>0</v>
      </c>
      <c r="S131" s="220"/>
      <c r="T131" s="129">
        <f>ASISTENCIA!AW146</f>
        <v>0</v>
      </c>
      <c r="U131" s="129"/>
      <c r="V131" s="220"/>
      <c r="W131" s="129"/>
      <c r="X131" s="129"/>
      <c r="Y131" s="220"/>
      <c r="Z131" s="129"/>
      <c r="AA131" s="220"/>
      <c r="AB131" s="321"/>
      <c r="AC131" s="322"/>
      <c r="AD131" s="322"/>
      <c r="AE131" s="322"/>
      <c r="AF131" s="322"/>
      <c r="AG131" s="322"/>
      <c r="AH131" s="322"/>
      <c r="AI131" s="322"/>
      <c r="AJ131" s="323"/>
      <c r="AK131" s="128" t="str">
        <f t="shared" si="4"/>
        <v/>
      </c>
      <c r="AL131" s="194"/>
    </row>
    <row r="132" spans="1:38" s="197" customFormat="1" ht="15.75" hidden="1" customHeight="1" x14ac:dyDescent="0.25">
      <c r="A132" s="163" t="str">
        <f>IF(+ASISTENCIA!A147="","",ASISTENCIA!A147)</f>
        <v/>
      </c>
      <c r="B132" s="12"/>
      <c r="C132" s="11"/>
      <c r="D132" s="133" t="str">
        <f>IF(+ASISTENCIA!D147="","",ASISTENCIA!D147)</f>
        <v/>
      </c>
      <c r="E132" s="128" t="str">
        <f>IF(+ASISTENCIA!E147="","",ASISTENCIA!E147)</f>
        <v/>
      </c>
      <c r="F132" s="136" t="str">
        <f>IF(+ASISTENCIA!F147="","",ASISTENCIA!F147)</f>
        <v/>
      </c>
      <c r="G132" s="136" t="str">
        <f>IF(+ASISTENCIA!G147="","",ASISTENCIA!G147)</f>
        <v/>
      </c>
      <c r="H132" s="129" t="str">
        <f>IF(+ASISTENCIA!H147="","",ASISTENCIA!H147)</f>
        <v/>
      </c>
      <c r="I132" s="217"/>
      <c r="J132" s="219">
        <f>ASISTENCIA!AQ147</f>
        <v>0</v>
      </c>
      <c r="K132" s="217"/>
      <c r="L132" s="129">
        <f>ASISTENCIA!AR147</f>
        <v>0</v>
      </c>
      <c r="M132" s="129">
        <f>ASISTENCIA!AS147</f>
        <v>0</v>
      </c>
      <c r="N132" s="129">
        <f>ASISTENCIA!AU147</f>
        <v>0</v>
      </c>
      <c r="O132" s="217"/>
      <c r="P132" s="129">
        <f>ASISTENCIA!AV147</f>
        <v>0</v>
      </c>
      <c r="Q132" s="217"/>
      <c r="R132" s="129">
        <f>ASISTENCIA!AT147</f>
        <v>0</v>
      </c>
      <c r="S132" s="220"/>
      <c r="T132" s="129">
        <f>ASISTENCIA!AW147</f>
        <v>0</v>
      </c>
      <c r="U132" s="129"/>
      <c r="V132" s="220"/>
      <c r="W132" s="129"/>
      <c r="X132" s="129"/>
      <c r="Y132" s="220"/>
      <c r="Z132" s="129"/>
      <c r="AA132" s="220"/>
      <c r="AB132" s="321"/>
      <c r="AC132" s="322"/>
      <c r="AD132" s="322"/>
      <c r="AE132" s="322"/>
      <c r="AF132" s="322"/>
      <c r="AG132" s="322"/>
      <c r="AH132" s="322"/>
      <c r="AI132" s="322"/>
      <c r="AJ132" s="323"/>
      <c r="AK132" s="128" t="str">
        <f t="shared" si="4"/>
        <v/>
      </c>
      <c r="AL132" s="194"/>
    </row>
    <row r="133" spans="1:38" s="197" customFormat="1" ht="15.75" hidden="1" customHeight="1" x14ac:dyDescent="0.25">
      <c r="A133" s="163" t="str">
        <f>IF(+ASISTENCIA!A148="","",ASISTENCIA!A148)</f>
        <v/>
      </c>
      <c r="B133" s="12"/>
      <c r="C133" s="11"/>
      <c r="D133" s="133" t="str">
        <f>IF(+ASISTENCIA!D148="","",ASISTENCIA!D148)</f>
        <v/>
      </c>
      <c r="E133" s="128" t="str">
        <f>IF(+ASISTENCIA!E148="","",ASISTENCIA!E148)</f>
        <v/>
      </c>
      <c r="F133" s="136" t="str">
        <f>IF(+ASISTENCIA!F148="","",ASISTENCIA!F148)</f>
        <v/>
      </c>
      <c r="G133" s="136" t="str">
        <f>IF(+ASISTENCIA!G148="","",ASISTENCIA!G148)</f>
        <v/>
      </c>
      <c r="H133" s="129" t="str">
        <f>IF(+ASISTENCIA!H148="","",ASISTENCIA!H148)</f>
        <v/>
      </c>
      <c r="I133" s="217"/>
      <c r="J133" s="219">
        <f>ASISTENCIA!AQ148</f>
        <v>0</v>
      </c>
      <c r="K133" s="217"/>
      <c r="L133" s="129">
        <f>ASISTENCIA!AR148</f>
        <v>0</v>
      </c>
      <c r="M133" s="129">
        <f>ASISTENCIA!AS148</f>
        <v>0</v>
      </c>
      <c r="N133" s="129">
        <f>ASISTENCIA!AU148</f>
        <v>0</v>
      </c>
      <c r="O133" s="217"/>
      <c r="P133" s="129">
        <f>ASISTENCIA!AV148</f>
        <v>0</v>
      </c>
      <c r="Q133" s="217"/>
      <c r="R133" s="129">
        <f>ASISTENCIA!AT148</f>
        <v>0</v>
      </c>
      <c r="S133" s="220"/>
      <c r="T133" s="129">
        <f>ASISTENCIA!AW148</f>
        <v>0</v>
      </c>
      <c r="U133" s="129"/>
      <c r="V133" s="220"/>
      <c r="W133" s="129"/>
      <c r="X133" s="129"/>
      <c r="Y133" s="220"/>
      <c r="Z133" s="129"/>
      <c r="AA133" s="220"/>
      <c r="AB133" s="321"/>
      <c r="AC133" s="322"/>
      <c r="AD133" s="322"/>
      <c r="AE133" s="322"/>
      <c r="AF133" s="322"/>
      <c r="AG133" s="322"/>
      <c r="AH133" s="322"/>
      <c r="AI133" s="322"/>
      <c r="AJ133" s="323"/>
      <c r="AK133" s="128" t="str">
        <f t="shared" si="4"/>
        <v/>
      </c>
      <c r="AL133" s="194"/>
    </row>
    <row r="134" spans="1:38" s="197" customFormat="1" ht="15.75" hidden="1" customHeight="1" x14ac:dyDescent="0.25">
      <c r="A134" s="163" t="str">
        <f>IF(+ASISTENCIA!A149="","",ASISTENCIA!A149)</f>
        <v/>
      </c>
      <c r="B134" s="12"/>
      <c r="C134" s="11"/>
      <c r="D134" s="133" t="str">
        <f>IF(+ASISTENCIA!D149="","",ASISTENCIA!D149)</f>
        <v/>
      </c>
      <c r="E134" s="128" t="str">
        <f>IF(+ASISTENCIA!E149="","",ASISTENCIA!E149)</f>
        <v/>
      </c>
      <c r="F134" s="136" t="str">
        <f>IF(+ASISTENCIA!F149="","",ASISTENCIA!F149)</f>
        <v/>
      </c>
      <c r="G134" s="136" t="str">
        <f>IF(+ASISTENCIA!G149="","",ASISTENCIA!G149)</f>
        <v/>
      </c>
      <c r="H134" s="129" t="str">
        <f>IF(+ASISTENCIA!H149="","",ASISTENCIA!H149)</f>
        <v/>
      </c>
      <c r="I134" s="217"/>
      <c r="J134" s="219">
        <f>ASISTENCIA!AQ149</f>
        <v>0</v>
      </c>
      <c r="K134" s="217"/>
      <c r="L134" s="129">
        <f>ASISTENCIA!AR149</f>
        <v>0</v>
      </c>
      <c r="M134" s="129">
        <f>ASISTENCIA!AS149</f>
        <v>0</v>
      </c>
      <c r="N134" s="129">
        <f>ASISTENCIA!AU149</f>
        <v>0</v>
      </c>
      <c r="O134" s="217"/>
      <c r="P134" s="129">
        <f>ASISTENCIA!AV149</f>
        <v>0</v>
      </c>
      <c r="Q134" s="217"/>
      <c r="R134" s="129">
        <f>ASISTENCIA!AT149</f>
        <v>0</v>
      </c>
      <c r="S134" s="220"/>
      <c r="T134" s="129">
        <f>ASISTENCIA!AW149</f>
        <v>0</v>
      </c>
      <c r="U134" s="129"/>
      <c r="V134" s="220"/>
      <c r="W134" s="129"/>
      <c r="X134" s="129"/>
      <c r="Y134" s="220"/>
      <c r="Z134" s="129"/>
      <c r="AA134" s="220"/>
      <c r="AB134" s="321"/>
      <c r="AC134" s="322"/>
      <c r="AD134" s="322"/>
      <c r="AE134" s="322"/>
      <c r="AF134" s="322"/>
      <c r="AG134" s="322"/>
      <c r="AH134" s="322"/>
      <c r="AI134" s="322"/>
      <c r="AJ134" s="323"/>
      <c r="AK134" s="128" t="str">
        <f t="shared" si="4"/>
        <v/>
      </c>
      <c r="AL134" s="194"/>
    </row>
    <row r="135" spans="1:38" s="197" customFormat="1" ht="15.75" hidden="1" customHeight="1" x14ac:dyDescent="0.25">
      <c r="A135" s="163" t="str">
        <f>IF(+ASISTENCIA!A150="","",ASISTENCIA!A150)</f>
        <v/>
      </c>
      <c r="B135" s="12"/>
      <c r="C135" s="11"/>
      <c r="D135" s="133" t="str">
        <f>IF(+ASISTENCIA!D150="","",ASISTENCIA!D150)</f>
        <v/>
      </c>
      <c r="E135" s="128" t="str">
        <f>IF(+ASISTENCIA!E150="","",ASISTENCIA!E150)</f>
        <v/>
      </c>
      <c r="F135" s="136" t="str">
        <f>IF(+ASISTENCIA!F150="","",ASISTENCIA!F150)</f>
        <v/>
      </c>
      <c r="G135" s="136" t="str">
        <f>IF(+ASISTENCIA!G150="","",ASISTENCIA!G150)</f>
        <v/>
      </c>
      <c r="H135" s="129" t="str">
        <f>IF(+ASISTENCIA!H150="","",ASISTENCIA!H150)</f>
        <v/>
      </c>
      <c r="I135" s="217"/>
      <c r="J135" s="219">
        <f>ASISTENCIA!AQ150</f>
        <v>0</v>
      </c>
      <c r="K135" s="217"/>
      <c r="L135" s="129">
        <f>ASISTENCIA!AR150</f>
        <v>0</v>
      </c>
      <c r="M135" s="129">
        <f>ASISTENCIA!AS150</f>
        <v>0</v>
      </c>
      <c r="N135" s="129">
        <f>ASISTENCIA!AU150</f>
        <v>0</v>
      </c>
      <c r="O135" s="217"/>
      <c r="P135" s="129">
        <f>ASISTENCIA!AV150</f>
        <v>0</v>
      </c>
      <c r="Q135" s="217"/>
      <c r="R135" s="129">
        <f>ASISTENCIA!AT150</f>
        <v>0</v>
      </c>
      <c r="S135" s="220"/>
      <c r="T135" s="129">
        <f>ASISTENCIA!AW150</f>
        <v>0</v>
      </c>
      <c r="U135" s="129"/>
      <c r="V135" s="220"/>
      <c r="W135" s="129"/>
      <c r="X135" s="129"/>
      <c r="Y135" s="220"/>
      <c r="Z135" s="129"/>
      <c r="AA135" s="220"/>
      <c r="AB135" s="321"/>
      <c r="AC135" s="322"/>
      <c r="AD135" s="322"/>
      <c r="AE135" s="322"/>
      <c r="AF135" s="322"/>
      <c r="AG135" s="322"/>
      <c r="AH135" s="322"/>
      <c r="AI135" s="322"/>
      <c r="AJ135" s="323"/>
      <c r="AK135" s="128" t="str">
        <f t="shared" si="4"/>
        <v/>
      </c>
      <c r="AL135" s="194"/>
    </row>
    <row r="136" spans="1:38" s="197" customFormat="1" ht="15.75" hidden="1" customHeight="1" x14ac:dyDescent="0.25">
      <c r="A136" s="163" t="str">
        <f>IF(+ASISTENCIA!A151="","",ASISTENCIA!A151)</f>
        <v/>
      </c>
      <c r="B136" s="12"/>
      <c r="C136" s="11"/>
      <c r="D136" s="133" t="str">
        <f>IF(+ASISTENCIA!D151="","",ASISTENCIA!D151)</f>
        <v/>
      </c>
      <c r="E136" s="128" t="str">
        <f>IF(+ASISTENCIA!E151="","",ASISTENCIA!E151)</f>
        <v/>
      </c>
      <c r="F136" s="136" t="str">
        <f>IF(+ASISTENCIA!F151="","",ASISTENCIA!F151)</f>
        <v/>
      </c>
      <c r="G136" s="136" t="str">
        <f>IF(+ASISTENCIA!G151="","",ASISTENCIA!G151)</f>
        <v/>
      </c>
      <c r="H136" s="129" t="str">
        <f>IF(+ASISTENCIA!H151="","",ASISTENCIA!H151)</f>
        <v/>
      </c>
      <c r="I136" s="217"/>
      <c r="J136" s="219">
        <f>ASISTENCIA!AQ151</f>
        <v>0</v>
      </c>
      <c r="K136" s="217"/>
      <c r="L136" s="129">
        <f>ASISTENCIA!AR151</f>
        <v>0</v>
      </c>
      <c r="M136" s="129">
        <f>ASISTENCIA!AS151</f>
        <v>0</v>
      </c>
      <c r="N136" s="129">
        <f>ASISTENCIA!AU151</f>
        <v>0</v>
      </c>
      <c r="O136" s="217"/>
      <c r="P136" s="129">
        <f>ASISTENCIA!AV151</f>
        <v>0</v>
      </c>
      <c r="Q136" s="217"/>
      <c r="R136" s="129">
        <f>ASISTENCIA!AT151</f>
        <v>0</v>
      </c>
      <c r="S136" s="220"/>
      <c r="T136" s="129">
        <f>ASISTENCIA!AW151</f>
        <v>0</v>
      </c>
      <c r="U136" s="129"/>
      <c r="V136" s="220"/>
      <c r="W136" s="129"/>
      <c r="X136" s="129"/>
      <c r="Y136" s="220"/>
      <c r="Z136" s="129"/>
      <c r="AA136" s="220"/>
      <c r="AB136" s="321"/>
      <c r="AC136" s="322"/>
      <c r="AD136" s="322"/>
      <c r="AE136" s="322"/>
      <c r="AF136" s="322"/>
      <c r="AG136" s="322"/>
      <c r="AH136" s="322"/>
      <c r="AI136" s="322"/>
      <c r="AJ136" s="323"/>
      <c r="AK136" s="128" t="str">
        <f t="shared" si="4"/>
        <v/>
      </c>
      <c r="AL136" s="194"/>
    </row>
    <row r="137" spans="1:38" s="197" customFormat="1" ht="15.75" hidden="1" customHeight="1" x14ac:dyDescent="0.25">
      <c r="A137" s="163" t="str">
        <f>IF(+ASISTENCIA!A152="","",ASISTENCIA!A152)</f>
        <v/>
      </c>
      <c r="B137" s="12"/>
      <c r="C137" s="11"/>
      <c r="D137" s="133" t="str">
        <f>IF(+ASISTENCIA!D152="","",ASISTENCIA!D152)</f>
        <v/>
      </c>
      <c r="E137" s="128" t="str">
        <f>IF(+ASISTENCIA!E152="","",ASISTENCIA!E152)</f>
        <v/>
      </c>
      <c r="F137" s="136" t="str">
        <f>IF(+ASISTENCIA!F152="","",ASISTENCIA!F152)</f>
        <v/>
      </c>
      <c r="G137" s="136" t="str">
        <f>IF(+ASISTENCIA!G152="","",ASISTENCIA!G152)</f>
        <v/>
      </c>
      <c r="H137" s="129" t="str">
        <f>IF(+ASISTENCIA!H152="","",ASISTENCIA!H152)</f>
        <v/>
      </c>
      <c r="I137" s="217"/>
      <c r="J137" s="219">
        <f>ASISTENCIA!AQ152</f>
        <v>0</v>
      </c>
      <c r="K137" s="217"/>
      <c r="L137" s="129">
        <f>ASISTENCIA!AR152</f>
        <v>0</v>
      </c>
      <c r="M137" s="129">
        <f>ASISTENCIA!AS152</f>
        <v>0</v>
      </c>
      <c r="N137" s="129">
        <f>ASISTENCIA!AU152</f>
        <v>0</v>
      </c>
      <c r="O137" s="217"/>
      <c r="P137" s="129">
        <f>ASISTENCIA!AV152</f>
        <v>0</v>
      </c>
      <c r="Q137" s="217"/>
      <c r="R137" s="129">
        <f>ASISTENCIA!AT152</f>
        <v>0</v>
      </c>
      <c r="S137" s="220"/>
      <c r="T137" s="129">
        <f>ASISTENCIA!AW152</f>
        <v>0</v>
      </c>
      <c r="U137" s="129"/>
      <c r="V137" s="220"/>
      <c r="W137" s="129"/>
      <c r="X137" s="129"/>
      <c r="Y137" s="220"/>
      <c r="Z137" s="129"/>
      <c r="AA137" s="220"/>
      <c r="AB137" s="321"/>
      <c r="AC137" s="322"/>
      <c r="AD137" s="322"/>
      <c r="AE137" s="322"/>
      <c r="AF137" s="322"/>
      <c r="AG137" s="322"/>
      <c r="AH137" s="322"/>
      <c r="AI137" s="322"/>
      <c r="AJ137" s="323"/>
      <c r="AK137" s="128" t="str">
        <f t="shared" si="4"/>
        <v/>
      </c>
      <c r="AL137" s="194"/>
    </row>
    <row r="138" spans="1:38" s="197" customFormat="1" ht="15.75" hidden="1" customHeight="1" x14ac:dyDescent="0.25">
      <c r="A138" s="163" t="str">
        <f>IF(+ASISTENCIA!A153="","",ASISTENCIA!A153)</f>
        <v/>
      </c>
      <c r="B138" s="12"/>
      <c r="C138" s="11"/>
      <c r="D138" s="133" t="str">
        <f>IF(+ASISTENCIA!D153="","",ASISTENCIA!D153)</f>
        <v/>
      </c>
      <c r="E138" s="128" t="str">
        <f>IF(+ASISTENCIA!E153="","",ASISTENCIA!E153)</f>
        <v/>
      </c>
      <c r="F138" s="136" t="str">
        <f>IF(+ASISTENCIA!F153="","",ASISTENCIA!F153)</f>
        <v/>
      </c>
      <c r="G138" s="136" t="str">
        <f>IF(+ASISTENCIA!G153="","",ASISTENCIA!G153)</f>
        <v/>
      </c>
      <c r="H138" s="129" t="str">
        <f>IF(+ASISTENCIA!H153="","",ASISTENCIA!H153)</f>
        <v/>
      </c>
      <c r="I138" s="217"/>
      <c r="J138" s="219">
        <f>ASISTENCIA!AQ153</f>
        <v>0</v>
      </c>
      <c r="K138" s="217"/>
      <c r="L138" s="129">
        <f>ASISTENCIA!AR153</f>
        <v>0</v>
      </c>
      <c r="M138" s="129">
        <f>ASISTENCIA!AS153</f>
        <v>0</v>
      </c>
      <c r="N138" s="129">
        <f>ASISTENCIA!AU153</f>
        <v>0</v>
      </c>
      <c r="O138" s="217"/>
      <c r="P138" s="129">
        <f>ASISTENCIA!AV153</f>
        <v>0</v>
      </c>
      <c r="Q138" s="217"/>
      <c r="R138" s="129">
        <f>ASISTENCIA!AT153</f>
        <v>0</v>
      </c>
      <c r="S138" s="220"/>
      <c r="T138" s="129">
        <f>ASISTENCIA!AW153</f>
        <v>0</v>
      </c>
      <c r="U138" s="129"/>
      <c r="V138" s="220"/>
      <c r="W138" s="129"/>
      <c r="X138" s="129"/>
      <c r="Y138" s="220"/>
      <c r="Z138" s="129"/>
      <c r="AA138" s="220"/>
      <c r="AB138" s="321"/>
      <c r="AC138" s="322"/>
      <c r="AD138" s="322"/>
      <c r="AE138" s="322"/>
      <c r="AF138" s="322"/>
      <c r="AG138" s="322"/>
      <c r="AH138" s="322"/>
      <c r="AI138" s="322"/>
      <c r="AJ138" s="323"/>
      <c r="AK138" s="128" t="str">
        <f t="shared" si="4"/>
        <v/>
      </c>
      <c r="AL138" s="194"/>
    </row>
    <row r="139" spans="1:38" s="197" customFormat="1" ht="15.75" hidden="1" customHeight="1" x14ac:dyDescent="0.25">
      <c r="A139" s="163" t="str">
        <f>IF(+ASISTENCIA!A154="","",ASISTENCIA!A154)</f>
        <v/>
      </c>
      <c r="B139" s="12"/>
      <c r="C139" s="11"/>
      <c r="D139" s="133" t="str">
        <f>IF(+ASISTENCIA!D154="","",ASISTENCIA!D154)</f>
        <v/>
      </c>
      <c r="E139" s="128" t="str">
        <f>IF(+ASISTENCIA!E154="","",ASISTENCIA!E154)</f>
        <v/>
      </c>
      <c r="F139" s="136" t="str">
        <f>IF(+ASISTENCIA!F154="","",ASISTENCIA!F154)</f>
        <v/>
      </c>
      <c r="G139" s="136" t="str">
        <f>IF(+ASISTENCIA!G154="","",ASISTENCIA!G154)</f>
        <v/>
      </c>
      <c r="H139" s="129" t="str">
        <f>IF(+ASISTENCIA!H154="","",ASISTENCIA!H154)</f>
        <v/>
      </c>
      <c r="I139" s="217"/>
      <c r="J139" s="219">
        <f>ASISTENCIA!AQ154</f>
        <v>0</v>
      </c>
      <c r="K139" s="217"/>
      <c r="L139" s="129">
        <f>ASISTENCIA!AR154</f>
        <v>0</v>
      </c>
      <c r="M139" s="129">
        <f>ASISTENCIA!AS154</f>
        <v>0</v>
      </c>
      <c r="N139" s="129">
        <f>ASISTENCIA!AU154</f>
        <v>0</v>
      </c>
      <c r="O139" s="217"/>
      <c r="P139" s="129">
        <f>ASISTENCIA!AV154</f>
        <v>0</v>
      </c>
      <c r="Q139" s="217"/>
      <c r="R139" s="129">
        <f>ASISTENCIA!AT154</f>
        <v>0</v>
      </c>
      <c r="S139" s="220"/>
      <c r="T139" s="129">
        <f>ASISTENCIA!AW154</f>
        <v>0</v>
      </c>
      <c r="U139" s="129"/>
      <c r="V139" s="220"/>
      <c r="W139" s="129"/>
      <c r="X139" s="129"/>
      <c r="Y139" s="220"/>
      <c r="Z139" s="129"/>
      <c r="AA139" s="220"/>
      <c r="AB139" s="321"/>
      <c r="AC139" s="322"/>
      <c r="AD139" s="322"/>
      <c r="AE139" s="322"/>
      <c r="AF139" s="322"/>
      <c r="AG139" s="322"/>
      <c r="AH139" s="322"/>
      <c r="AI139" s="322"/>
      <c r="AJ139" s="323"/>
      <c r="AK139" s="128" t="str">
        <f t="shared" si="4"/>
        <v/>
      </c>
      <c r="AL139" s="194"/>
    </row>
    <row r="140" spans="1:38" s="197" customFormat="1" ht="15.75" hidden="1" customHeight="1" x14ac:dyDescent="0.25">
      <c r="A140" s="163" t="str">
        <f>IF(+ASISTENCIA!A155="","",ASISTENCIA!A155)</f>
        <v/>
      </c>
      <c r="B140" s="12"/>
      <c r="C140" s="11"/>
      <c r="D140" s="133" t="str">
        <f>IF(+ASISTENCIA!D155="","",ASISTENCIA!D155)</f>
        <v/>
      </c>
      <c r="E140" s="128" t="str">
        <f>IF(+ASISTENCIA!E155="","",ASISTENCIA!E155)</f>
        <v/>
      </c>
      <c r="F140" s="136" t="str">
        <f>IF(+ASISTENCIA!F155="","",ASISTENCIA!F155)</f>
        <v/>
      </c>
      <c r="G140" s="136" t="str">
        <f>IF(+ASISTENCIA!G155="","",ASISTENCIA!G155)</f>
        <v/>
      </c>
      <c r="H140" s="129" t="str">
        <f>IF(+ASISTENCIA!H155="","",ASISTENCIA!H155)</f>
        <v/>
      </c>
      <c r="I140" s="217"/>
      <c r="J140" s="219">
        <f>ASISTENCIA!AQ155</f>
        <v>0</v>
      </c>
      <c r="K140" s="217"/>
      <c r="L140" s="129">
        <f>ASISTENCIA!AR155</f>
        <v>0</v>
      </c>
      <c r="M140" s="129">
        <f>ASISTENCIA!AS155</f>
        <v>0</v>
      </c>
      <c r="N140" s="129">
        <f>ASISTENCIA!AU155</f>
        <v>0</v>
      </c>
      <c r="O140" s="217"/>
      <c r="P140" s="129">
        <f>ASISTENCIA!AV155</f>
        <v>0</v>
      </c>
      <c r="Q140" s="217"/>
      <c r="R140" s="129">
        <f>ASISTENCIA!AT155</f>
        <v>0</v>
      </c>
      <c r="S140" s="220"/>
      <c r="T140" s="129">
        <f>ASISTENCIA!AW155</f>
        <v>0</v>
      </c>
      <c r="U140" s="129"/>
      <c r="V140" s="220"/>
      <c r="W140" s="129"/>
      <c r="X140" s="129"/>
      <c r="Y140" s="220"/>
      <c r="Z140" s="129"/>
      <c r="AA140" s="220"/>
      <c r="AB140" s="321"/>
      <c r="AC140" s="322"/>
      <c r="AD140" s="322"/>
      <c r="AE140" s="322"/>
      <c r="AF140" s="322"/>
      <c r="AG140" s="322"/>
      <c r="AH140" s="322"/>
      <c r="AI140" s="322"/>
      <c r="AJ140" s="323"/>
      <c r="AK140" s="128" t="str">
        <f t="shared" si="4"/>
        <v/>
      </c>
      <c r="AL140" s="194"/>
    </row>
    <row r="141" spans="1:38" s="197" customFormat="1" ht="15.75" hidden="1" customHeight="1" x14ac:dyDescent="0.25">
      <c r="A141" s="163" t="str">
        <f>IF(+ASISTENCIA!A156="","",ASISTENCIA!A156)</f>
        <v/>
      </c>
      <c r="B141" s="12"/>
      <c r="C141" s="11"/>
      <c r="D141" s="133" t="str">
        <f>IF(+ASISTENCIA!D156="","",ASISTENCIA!D156)</f>
        <v/>
      </c>
      <c r="E141" s="128" t="str">
        <f>IF(+ASISTENCIA!E156="","",ASISTENCIA!E156)</f>
        <v/>
      </c>
      <c r="F141" s="136" t="str">
        <f>IF(+ASISTENCIA!F156="","",ASISTENCIA!F156)</f>
        <v/>
      </c>
      <c r="G141" s="136" t="str">
        <f>IF(+ASISTENCIA!G156="","",ASISTENCIA!G156)</f>
        <v/>
      </c>
      <c r="H141" s="129" t="str">
        <f>IF(+ASISTENCIA!H156="","",ASISTENCIA!H156)</f>
        <v/>
      </c>
      <c r="I141" s="217"/>
      <c r="J141" s="219">
        <f>ASISTENCIA!AQ156</f>
        <v>0</v>
      </c>
      <c r="K141" s="217"/>
      <c r="L141" s="129">
        <f>ASISTENCIA!AR156</f>
        <v>0</v>
      </c>
      <c r="M141" s="129">
        <f>ASISTENCIA!AS156</f>
        <v>0</v>
      </c>
      <c r="N141" s="129">
        <f>ASISTENCIA!AU156</f>
        <v>0</v>
      </c>
      <c r="O141" s="217"/>
      <c r="P141" s="129">
        <f>ASISTENCIA!AV156</f>
        <v>0</v>
      </c>
      <c r="Q141" s="217"/>
      <c r="R141" s="129">
        <f>ASISTENCIA!AT156</f>
        <v>0</v>
      </c>
      <c r="S141" s="220"/>
      <c r="T141" s="129">
        <f>ASISTENCIA!AW156</f>
        <v>0</v>
      </c>
      <c r="U141" s="129"/>
      <c r="V141" s="220"/>
      <c r="W141" s="129"/>
      <c r="X141" s="129"/>
      <c r="Y141" s="220"/>
      <c r="Z141" s="129"/>
      <c r="AA141" s="220"/>
      <c r="AB141" s="321"/>
      <c r="AC141" s="322"/>
      <c r="AD141" s="322"/>
      <c r="AE141" s="322"/>
      <c r="AF141" s="322"/>
      <c r="AG141" s="322"/>
      <c r="AH141" s="322"/>
      <c r="AI141" s="322"/>
      <c r="AJ141" s="323"/>
      <c r="AK141" s="128" t="str">
        <f t="shared" si="4"/>
        <v/>
      </c>
      <c r="AL141" s="194"/>
    </row>
    <row r="142" spans="1:38" s="197" customFormat="1" ht="15.75" hidden="1" customHeight="1" x14ac:dyDescent="0.25">
      <c r="A142" s="163" t="str">
        <f>IF(+ASISTENCIA!A157="","",ASISTENCIA!A157)</f>
        <v/>
      </c>
      <c r="B142" s="12"/>
      <c r="C142" s="11"/>
      <c r="D142" s="133" t="str">
        <f>IF(+ASISTENCIA!D157="","",ASISTENCIA!D157)</f>
        <v/>
      </c>
      <c r="E142" s="128" t="str">
        <f>IF(+ASISTENCIA!E157="","",ASISTENCIA!E157)</f>
        <v/>
      </c>
      <c r="F142" s="136" t="str">
        <f>IF(+ASISTENCIA!F157="","",ASISTENCIA!F157)</f>
        <v/>
      </c>
      <c r="G142" s="136" t="str">
        <f>IF(+ASISTENCIA!G157="","",ASISTENCIA!G157)</f>
        <v/>
      </c>
      <c r="H142" s="129" t="str">
        <f>IF(+ASISTENCIA!H157="","",ASISTENCIA!H157)</f>
        <v/>
      </c>
      <c r="I142" s="217"/>
      <c r="J142" s="219">
        <f>ASISTENCIA!AQ157</f>
        <v>0</v>
      </c>
      <c r="K142" s="217"/>
      <c r="L142" s="129">
        <f>ASISTENCIA!AR157</f>
        <v>0</v>
      </c>
      <c r="M142" s="129">
        <f>ASISTENCIA!AS157</f>
        <v>0</v>
      </c>
      <c r="N142" s="129">
        <f>ASISTENCIA!AU157</f>
        <v>0</v>
      </c>
      <c r="O142" s="217"/>
      <c r="P142" s="129">
        <f>ASISTENCIA!AV157</f>
        <v>0</v>
      </c>
      <c r="Q142" s="217"/>
      <c r="R142" s="129">
        <f>ASISTENCIA!AT157</f>
        <v>0</v>
      </c>
      <c r="S142" s="220"/>
      <c r="T142" s="129">
        <f>ASISTENCIA!AW157</f>
        <v>0</v>
      </c>
      <c r="U142" s="129"/>
      <c r="V142" s="220"/>
      <c r="W142" s="129"/>
      <c r="X142" s="129"/>
      <c r="Y142" s="220"/>
      <c r="Z142" s="129"/>
      <c r="AA142" s="220"/>
      <c r="AB142" s="321"/>
      <c r="AC142" s="322"/>
      <c r="AD142" s="322"/>
      <c r="AE142" s="322"/>
      <c r="AF142" s="322"/>
      <c r="AG142" s="322"/>
      <c r="AH142" s="322"/>
      <c r="AI142" s="322"/>
      <c r="AJ142" s="323"/>
      <c r="AK142" s="128" t="str">
        <f t="shared" si="4"/>
        <v/>
      </c>
      <c r="AL142" s="194"/>
    </row>
    <row r="143" spans="1:38" s="197" customFormat="1" ht="15.75" hidden="1" customHeight="1" x14ac:dyDescent="0.25">
      <c r="A143" s="163" t="str">
        <f>IF(+ASISTENCIA!A158="","",ASISTENCIA!A158)</f>
        <v/>
      </c>
      <c r="B143" s="12"/>
      <c r="C143" s="11"/>
      <c r="D143" s="133" t="str">
        <f>IF(+ASISTENCIA!D158="","",ASISTENCIA!D158)</f>
        <v/>
      </c>
      <c r="E143" s="128" t="str">
        <f>IF(+ASISTENCIA!E158="","",ASISTENCIA!E158)</f>
        <v/>
      </c>
      <c r="F143" s="136" t="str">
        <f>IF(+ASISTENCIA!F158="","",ASISTENCIA!F158)</f>
        <v/>
      </c>
      <c r="G143" s="136" t="str">
        <f>IF(+ASISTENCIA!G158="","",ASISTENCIA!G158)</f>
        <v/>
      </c>
      <c r="H143" s="129" t="str">
        <f>IF(+ASISTENCIA!H158="","",ASISTENCIA!H158)</f>
        <v/>
      </c>
      <c r="I143" s="217"/>
      <c r="J143" s="219">
        <f>ASISTENCIA!AQ158</f>
        <v>0</v>
      </c>
      <c r="K143" s="217"/>
      <c r="L143" s="129">
        <f>ASISTENCIA!AR158</f>
        <v>0</v>
      </c>
      <c r="M143" s="129">
        <f>ASISTENCIA!AS158</f>
        <v>0</v>
      </c>
      <c r="N143" s="129">
        <f>ASISTENCIA!AU158</f>
        <v>0</v>
      </c>
      <c r="O143" s="217"/>
      <c r="P143" s="129">
        <f>ASISTENCIA!AV158</f>
        <v>0</v>
      </c>
      <c r="Q143" s="217"/>
      <c r="R143" s="129">
        <f>ASISTENCIA!AT158</f>
        <v>0</v>
      </c>
      <c r="S143" s="220"/>
      <c r="T143" s="129">
        <f>ASISTENCIA!AW158</f>
        <v>0</v>
      </c>
      <c r="U143" s="129"/>
      <c r="V143" s="220"/>
      <c r="W143" s="129"/>
      <c r="X143" s="129"/>
      <c r="Y143" s="220"/>
      <c r="Z143" s="129"/>
      <c r="AA143" s="220"/>
      <c r="AB143" s="321"/>
      <c r="AC143" s="322"/>
      <c r="AD143" s="322"/>
      <c r="AE143" s="322"/>
      <c r="AF143" s="322"/>
      <c r="AG143" s="322"/>
      <c r="AH143" s="322"/>
      <c r="AI143" s="322"/>
      <c r="AJ143" s="323"/>
      <c r="AK143" s="128" t="str">
        <f t="shared" si="4"/>
        <v/>
      </c>
      <c r="AL143" s="194"/>
    </row>
    <row r="144" spans="1:38" s="197" customFormat="1" ht="15.75" hidden="1" customHeight="1" x14ac:dyDescent="0.25">
      <c r="A144" s="163" t="str">
        <f>IF(+ASISTENCIA!A159="","",ASISTENCIA!A159)</f>
        <v/>
      </c>
      <c r="B144" s="12" t="str">
        <f>IF(LEN(C144)&gt;0,VLOOKUP($F$6,DATA!$A:$S,2,FALSE),"")</f>
        <v/>
      </c>
      <c r="C144" s="11" t="str">
        <f t="shared" si="2"/>
        <v/>
      </c>
      <c r="D144" s="133" t="str">
        <f>IF(+ASISTENCIA!D159="","",ASISTENCIA!D159)</f>
        <v/>
      </c>
      <c r="E144" s="128" t="str">
        <f>IF(+ASISTENCIA!E159="","",ASISTENCIA!E159)</f>
        <v/>
      </c>
      <c r="F144" s="136" t="str">
        <f>IF(+ASISTENCIA!F159="","",ASISTENCIA!F159)</f>
        <v/>
      </c>
      <c r="G144" s="136" t="str">
        <f>IF(+ASISTENCIA!G159="","",ASISTENCIA!G159)</f>
        <v/>
      </c>
      <c r="H144" s="129" t="str">
        <f>IF(+ASISTENCIA!H159="","",ASISTENCIA!H159)</f>
        <v/>
      </c>
      <c r="I144" s="217"/>
      <c r="J144" s="219">
        <f>ASISTENCIA!AQ159</f>
        <v>0</v>
      </c>
      <c r="K144" s="217"/>
      <c r="L144" s="129">
        <f>ASISTENCIA!AR159</f>
        <v>0</v>
      </c>
      <c r="M144" s="129">
        <f>ASISTENCIA!AS159</f>
        <v>0</v>
      </c>
      <c r="N144" s="129">
        <f>ASISTENCIA!AU159</f>
        <v>0</v>
      </c>
      <c r="O144" s="217"/>
      <c r="P144" s="129">
        <f>ASISTENCIA!AV159</f>
        <v>0</v>
      </c>
      <c r="Q144" s="217"/>
      <c r="R144" s="129">
        <f>ASISTENCIA!AT159</f>
        <v>0</v>
      </c>
      <c r="S144" s="220"/>
      <c r="T144" s="129">
        <f>ASISTENCIA!AW159</f>
        <v>0</v>
      </c>
      <c r="U144" s="129"/>
      <c r="V144" s="220"/>
      <c r="W144" s="129"/>
      <c r="X144" s="129"/>
      <c r="Y144" s="220"/>
      <c r="Z144" s="129"/>
      <c r="AA144" s="220"/>
      <c r="AB144" s="329"/>
      <c r="AC144" s="330"/>
      <c r="AD144" s="330"/>
      <c r="AE144" s="330"/>
      <c r="AF144" s="330"/>
      <c r="AG144" s="330"/>
      <c r="AH144" s="330"/>
      <c r="AI144" s="330"/>
      <c r="AJ144" s="331"/>
      <c r="AK144" s="128" t="str">
        <f t="shared" si="4"/>
        <v/>
      </c>
      <c r="AL144" s="194"/>
    </row>
    <row r="145" spans="1:42" ht="14.25" customHeight="1" thickBot="1" x14ac:dyDescent="0.3">
      <c r="A145" s="221" t="s">
        <v>127</v>
      </c>
      <c r="B145" s="13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23"/>
      <c r="AD145" s="200"/>
      <c r="AE145" s="200"/>
      <c r="AF145" s="200"/>
      <c r="AG145" s="200"/>
      <c r="AH145" s="200"/>
      <c r="AI145" s="200"/>
      <c r="AJ145" s="200"/>
    </row>
    <row r="146" spans="1:42" ht="14.25" customHeight="1" x14ac:dyDescent="0.25">
      <c r="A146" s="224" t="s">
        <v>128</v>
      </c>
      <c r="B146" s="13"/>
      <c r="C146" s="119"/>
      <c r="D146" s="225"/>
      <c r="E146" s="225"/>
      <c r="F146" s="226"/>
      <c r="O146" s="312"/>
      <c r="P146" s="313"/>
      <c r="Q146" s="313"/>
      <c r="R146" s="313"/>
      <c r="S146" s="313"/>
      <c r="T146" s="313"/>
      <c r="U146" s="314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3"/>
      <c r="AL146" s="204"/>
      <c r="AM146" s="203"/>
      <c r="AN146" s="203"/>
      <c r="AO146" s="203"/>
      <c r="AP146" s="203"/>
    </row>
    <row r="147" spans="1:42" ht="14.25" customHeight="1" x14ac:dyDescent="0.25">
      <c r="A147" s="227"/>
      <c r="B147" s="13"/>
      <c r="C147" s="120"/>
      <c r="D147" s="225"/>
      <c r="E147" s="225"/>
      <c r="O147" s="315"/>
      <c r="P147" s="316"/>
      <c r="Q147" s="316"/>
      <c r="R147" s="316"/>
      <c r="S147" s="316"/>
      <c r="T147" s="316"/>
      <c r="U147" s="317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13"/>
      <c r="AL147" s="204" t="s">
        <v>20</v>
      </c>
      <c r="AM147" s="203"/>
      <c r="AN147" s="203"/>
      <c r="AO147" s="203"/>
      <c r="AP147" s="203"/>
    </row>
    <row r="148" spans="1:42" ht="14.25" customHeight="1" x14ac:dyDescent="0.25">
      <c r="A148" s="227"/>
      <c r="B148" s="13"/>
      <c r="C148" s="121"/>
      <c r="D148" s="225"/>
      <c r="E148" s="225"/>
      <c r="O148" s="315"/>
      <c r="P148" s="316"/>
      <c r="Q148" s="316"/>
      <c r="R148" s="316"/>
      <c r="S148" s="316"/>
      <c r="T148" s="316"/>
      <c r="U148" s="317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13"/>
      <c r="AL148" s="204" t="s">
        <v>24</v>
      </c>
      <c r="AM148" s="203"/>
      <c r="AN148" s="203"/>
      <c r="AO148" s="203"/>
      <c r="AP148" s="203"/>
    </row>
    <row r="149" spans="1:42" ht="14.25" customHeight="1" x14ac:dyDescent="0.25">
      <c r="A149" s="227"/>
      <c r="B149" s="13"/>
      <c r="C149" s="122"/>
      <c r="D149" s="225"/>
      <c r="E149" s="225"/>
      <c r="O149" s="315"/>
      <c r="P149" s="316"/>
      <c r="Q149" s="316"/>
      <c r="R149" s="316"/>
      <c r="S149" s="316"/>
      <c r="T149" s="316"/>
      <c r="U149" s="317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13"/>
      <c r="AL149" s="204" t="s">
        <v>52</v>
      </c>
      <c r="AM149" s="203"/>
      <c r="AN149" s="203"/>
      <c r="AO149" s="203"/>
      <c r="AP149" s="203"/>
    </row>
    <row r="150" spans="1:42" ht="14.25" customHeight="1" x14ac:dyDescent="0.25">
      <c r="A150" s="227"/>
      <c r="B150" s="13"/>
      <c r="C150" s="122"/>
      <c r="D150" s="225"/>
      <c r="E150" s="225"/>
      <c r="O150" s="315"/>
      <c r="P150" s="316"/>
      <c r="Q150" s="316"/>
      <c r="R150" s="316"/>
      <c r="S150" s="316"/>
      <c r="T150" s="316"/>
      <c r="U150" s="317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13"/>
      <c r="AL150" s="203"/>
      <c r="AM150" s="203"/>
      <c r="AN150" s="203"/>
      <c r="AO150" s="203"/>
      <c r="AP150" s="203"/>
    </row>
    <row r="151" spans="1:42" ht="14.25" customHeight="1" x14ac:dyDescent="0.25">
      <c r="A151" s="227"/>
      <c r="B151" s="13"/>
      <c r="C151" s="122"/>
      <c r="D151" s="225"/>
      <c r="E151" s="225"/>
      <c r="O151" s="315"/>
      <c r="P151" s="316"/>
      <c r="Q151" s="316"/>
      <c r="R151" s="316"/>
      <c r="S151" s="316"/>
      <c r="T151" s="316"/>
      <c r="U151" s="317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13"/>
      <c r="AL151" s="203"/>
      <c r="AM151" s="203"/>
      <c r="AN151" s="203"/>
      <c r="AO151" s="203"/>
      <c r="AP151" s="203"/>
    </row>
    <row r="152" spans="1:42" ht="14.25" customHeight="1" x14ac:dyDescent="0.25">
      <c r="A152" s="227"/>
      <c r="B152" s="13"/>
      <c r="C152" s="122"/>
      <c r="D152" s="225"/>
      <c r="E152" s="225"/>
      <c r="O152" s="315"/>
      <c r="P152" s="316"/>
      <c r="Q152" s="316"/>
      <c r="R152" s="316"/>
      <c r="S152" s="316"/>
      <c r="T152" s="316"/>
      <c r="U152" s="317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13"/>
      <c r="AL152" s="203"/>
      <c r="AM152" s="203"/>
      <c r="AN152" s="203"/>
      <c r="AO152" s="203"/>
      <c r="AP152" s="203"/>
    </row>
    <row r="153" spans="1:42" ht="14.25" customHeight="1" x14ac:dyDescent="0.25">
      <c r="A153" s="227"/>
      <c r="B153" s="13"/>
      <c r="C153" s="122"/>
      <c r="D153" s="225"/>
      <c r="E153" s="225"/>
      <c r="O153" s="315"/>
      <c r="P153" s="316"/>
      <c r="Q153" s="316"/>
      <c r="R153" s="316"/>
      <c r="S153" s="316"/>
      <c r="T153" s="316"/>
      <c r="U153" s="317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13"/>
      <c r="AL153" s="203"/>
      <c r="AM153" s="203"/>
      <c r="AN153" s="203"/>
      <c r="AO153" s="203"/>
      <c r="AP153" s="203"/>
    </row>
    <row r="154" spans="1:42" ht="14.25" customHeight="1" x14ac:dyDescent="0.25">
      <c r="A154" s="227"/>
      <c r="B154" s="13"/>
      <c r="C154" s="123"/>
      <c r="D154" s="225"/>
      <c r="E154" s="225"/>
      <c r="O154" s="315"/>
      <c r="P154" s="316"/>
      <c r="Q154" s="316"/>
      <c r="R154" s="316"/>
      <c r="S154" s="316"/>
      <c r="T154" s="316"/>
      <c r="U154" s="317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:42" s="20" customFormat="1" ht="14.25" customHeight="1" thickBot="1" x14ac:dyDescent="0.3">
      <c r="A155" s="227"/>
      <c r="B155" s="13"/>
      <c r="D155" s="225"/>
      <c r="E155" s="225"/>
      <c r="F155" s="222"/>
      <c r="O155" s="318"/>
      <c r="P155" s="319"/>
      <c r="Q155" s="319"/>
      <c r="R155" s="319"/>
      <c r="S155" s="319"/>
      <c r="T155" s="319"/>
      <c r="U155" s="320"/>
      <c r="V155" s="243"/>
      <c r="W155" s="243"/>
      <c r="X155" s="243"/>
      <c r="Y155" s="243"/>
      <c r="Z155" s="243"/>
      <c r="AA155" s="243"/>
      <c r="AB155" s="243"/>
      <c r="AC155" s="243"/>
      <c r="AD155" s="200"/>
      <c r="AE155" s="200"/>
      <c r="AF155" s="200"/>
      <c r="AG155" s="200"/>
      <c r="AH155" s="200"/>
      <c r="AI155" s="200"/>
      <c r="AJ155" s="200"/>
      <c r="AM155" s="174"/>
      <c r="AN155" s="174"/>
      <c r="AO155" s="174"/>
      <c r="AP155" s="174"/>
    </row>
    <row r="156" spans="1:42" s="20" customFormat="1" ht="14.25" customHeight="1" x14ac:dyDescent="0.25">
      <c r="A156" s="227"/>
      <c r="B156" s="13"/>
      <c r="D156" s="225"/>
      <c r="E156" s="225"/>
      <c r="F156" s="222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M156" s="174"/>
      <c r="AN156" s="174"/>
      <c r="AO156" s="174"/>
      <c r="AP156" s="174"/>
    </row>
    <row r="157" spans="1:42" s="20" customFormat="1" ht="14.25" customHeight="1" x14ac:dyDescent="0.25">
      <c r="A157" s="227"/>
      <c r="D157" s="225"/>
      <c r="E157" s="225"/>
      <c r="F157" s="222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M157" s="174"/>
      <c r="AN157" s="174"/>
      <c r="AO157" s="174"/>
      <c r="AP157" s="174"/>
    </row>
    <row r="158" spans="1:42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:42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:42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  <row r="170" spans="15:36" x14ac:dyDescent="0.2"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5:36" x14ac:dyDescent="0.2"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5:36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  <row r="173" spans="15:36" x14ac:dyDescent="0.2"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</row>
    <row r="174" spans="15:36" x14ac:dyDescent="0.2"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</row>
    <row r="175" spans="15:36" x14ac:dyDescent="0.2"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</row>
    <row r="176" spans="15:36" x14ac:dyDescent="0.2"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</row>
    <row r="177" spans="15:36" x14ac:dyDescent="0.2"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0"/>
    </row>
    <row r="178" spans="15:36" x14ac:dyDescent="0.2"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0"/>
    </row>
    <row r="179" spans="15:36" x14ac:dyDescent="0.2"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0"/>
    </row>
    <row r="180" spans="15:36" x14ac:dyDescent="0.2"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0"/>
    </row>
    <row r="181" spans="15:36" x14ac:dyDescent="0.2"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0"/>
    </row>
    <row r="182" spans="15:36" x14ac:dyDescent="0.2"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0"/>
    </row>
    <row r="183" spans="15:36" x14ac:dyDescent="0.2"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0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count="3">
    <dataValidation type="list" allowBlank="1" showInputMessage="1" showErrorMessage="1" sqref="D145 D12 C12:C145" xr:uid="{00000000-0002-0000-0200-000000000000}">
      <formula1>$B$315:$B$326</formula1>
    </dataValidation>
    <dataValidation type="list" allowBlank="1" showInputMessage="1" showErrorMessage="1" sqref="G13:G15" xr:uid="{9C272C35-917C-450F-B233-246910AF2596}">
      <formula1>$BF$2:$BF$6</formula1>
    </dataValidation>
    <dataValidation type="list" allowBlank="1" showInputMessage="1" sqref="F13:F15" xr:uid="{59685DC6-DD39-40AA-BB30-35A1E8AB4F95}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1461- SICATA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1461- SICATA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1710789</v>
      </c>
      <c r="O8" s="85"/>
      <c r="Q8" s="70"/>
      <c r="Y8" s="71" t="s">
        <v>23</v>
      </c>
      <c r="Z8" s="71"/>
      <c r="AA8" s="344">
        <f>ASISTENCIA!S5</f>
        <v>2024</v>
      </c>
      <c r="AB8" s="344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JULIO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4">
        <f>ASISTENCIA!S5</f>
        <v>2024</v>
      </c>
      <c r="BK8" s="344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JULIO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50" t="s">
        <v>87</v>
      </c>
      <c r="M10" s="353" t="s">
        <v>88</v>
      </c>
      <c r="N10" s="350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7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51"/>
      <c r="M11" s="354"/>
      <c r="N11" s="351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7"/>
      <c r="D12" s="52"/>
      <c r="E12" s="53"/>
      <c r="F12" s="93"/>
      <c r="G12" s="93"/>
      <c r="H12" s="93"/>
      <c r="I12" s="93"/>
      <c r="J12" s="93"/>
      <c r="K12" s="96" t="s">
        <v>62</v>
      </c>
      <c r="L12" s="351"/>
      <c r="M12" s="354"/>
      <c r="N12" s="351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52"/>
      <c r="M13" s="355"/>
      <c r="N13" s="352"/>
      <c r="O13" s="67" t="str">
        <f>ASISTENCIA!I$12</f>
        <v>lu.</v>
      </c>
      <c r="P13" s="68" t="str">
        <f>ASISTENCIA!J$12</f>
        <v>ma.</v>
      </c>
      <c r="Q13" s="68" t="str">
        <f>ASISTENCIA!K$12</f>
        <v>mi.</v>
      </c>
      <c r="R13" s="68" t="str">
        <f>ASISTENCIA!L$12</f>
        <v>ju.</v>
      </c>
      <c r="S13" s="68" t="str">
        <f>ASISTENCIA!M$12</f>
        <v>vi.</v>
      </c>
      <c r="T13" s="68" t="str">
        <f>ASISTENCIA!N$12</f>
        <v>sá.</v>
      </c>
      <c r="U13" s="68" t="str">
        <f>ASISTENCIA!O$12</f>
        <v>do.</v>
      </c>
      <c r="V13" s="68" t="str">
        <f>ASISTENCIA!P$12</f>
        <v>lu.</v>
      </c>
      <c r="W13" s="68" t="str">
        <f>ASISTENCIA!Q$12</f>
        <v>ma.</v>
      </c>
      <c r="X13" s="68" t="str">
        <f>ASISTENCIA!R$12</f>
        <v>mi.</v>
      </c>
      <c r="Y13" s="68" t="str">
        <f>ASISTENCIA!S$12</f>
        <v>ju.</v>
      </c>
      <c r="Z13" s="68" t="str">
        <f>ASISTENCIA!T$12</f>
        <v>vi.</v>
      </c>
      <c r="AA13" s="68" t="str">
        <f>ASISTENCIA!U$12</f>
        <v>sá.</v>
      </c>
      <c r="AB13" s="68" t="str">
        <f>ASISTENCIA!V$12</f>
        <v>do.</v>
      </c>
      <c r="AC13" s="68" t="str">
        <f>ASISTENCIA!W$12</f>
        <v>lu.</v>
      </c>
      <c r="AD13" s="68" t="str">
        <f>ASISTENCIA!X$12</f>
        <v>ma.</v>
      </c>
      <c r="AE13" s="68" t="str">
        <f>ASISTENCIA!Y$12</f>
        <v>mi.</v>
      </c>
      <c r="AF13" s="68" t="str">
        <f>ASISTENCIA!Z$12</f>
        <v>ju.</v>
      </c>
      <c r="AG13" s="68" t="str">
        <f>ASISTENCIA!AA$12</f>
        <v>vi.</v>
      </c>
      <c r="AH13" s="68" t="str">
        <f>ASISTENCIA!AB$12</f>
        <v>sá.</v>
      </c>
      <c r="AI13" s="68" t="str">
        <f>ASISTENCIA!AC$12</f>
        <v>do.</v>
      </c>
      <c r="AJ13" s="68" t="str">
        <f>ASISTENCIA!AD$12</f>
        <v>lu.</v>
      </c>
      <c r="AK13" s="68" t="str">
        <f>ASISTENCIA!AE$12</f>
        <v>ma.</v>
      </c>
      <c r="AL13" s="68" t="str">
        <f>ASISTENCIA!AF$12</f>
        <v>mi.</v>
      </c>
      <c r="AM13" s="68" t="str">
        <f>ASISTENCIA!AG$12</f>
        <v>ju.</v>
      </c>
      <c r="AN13" s="68" t="str">
        <f>ASISTENCIA!AH$12</f>
        <v>vi.</v>
      </c>
      <c r="AO13" s="68" t="str">
        <f>ASISTENCIA!AI$12</f>
        <v>sá.</v>
      </c>
      <c r="AP13" s="68" t="str">
        <f>ASISTENCIA!AJ$12</f>
        <v>do.</v>
      </c>
      <c r="AQ13" s="68" t="str">
        <f>ASISTENCIA!AK$12</f>
        <v>lu.</v>
      </c>
      <c r="AR13" s="68" t="str">
        <f>ASISTENCIA!AL$12</f>
        <v>ma.</v>
      </c>
      <c r="AS13" s="68" t="str">
        <f>ASISTENCIA!AM$12</f>
        <v>mi.</v>
      </c>
      <c r="AT13" s="102" t="s">
        <v>67</v>
      </c>
      <c r="AX13" s="67" t="str">
        <f>ASISTENCIA!I$12</f>
        <v>lu.</v>
      </c>
      <c r="AY13" s="67" t="str">
        <f>ASISTENCIA!J$12</f>
        <v>ma.</v>
      </c>
      <c r="AZ13" s="67" t="str">
        <f>ASISTENCIA!K$12</f>
        <v>mi.</v>
      </c>
      <c r="BA13" s="67" t="str">
        <f>ASISTENCIA!L$12</f>
        <v>ju.</v>
      </c>
      <c r="BB13" s="67" t="str">
        <f>ASISTENCIA!M$12</f>
        <v>vi.</v>
      </c>
      <c r="BC13" s="67" t="str">
        <f>ASISTENCIA!N$12</f>
        <v>sá.</v>
      </c>
      <c r="BD13" s="67" t="str">
        <f>ASISTENCIA!O$12</f>
        <v>do.</v>
      </c>
      <c r="BE13" s="67" t="str">
        <f>ASISTENCIA!P$12</f>
        <v>lu.</v>
      </c>
      <c r="BF13" s="67" t="str">
        <f>ASISTENCIA!Q$12</f>
        <v>ma.</v>
      </c>
      <c r="BG13" s="67" t="str">
        <f>ASISTENCIA!R$12</f>
        <v>mi.</v>
      </c>
      <c r="BH13" s="67" t="str">
        <f>ASISTENCIA!S$12</f>
        <v>ju.</v>
      </c>
      <c r="BI13" s="67" t="str">
        <f>ASISTENCIA!T$12</f>
        <v>vi.</v>
      </c>
      <c r="BJ13" s="67" t="str">
        <f>ASISTENCIA!U$12</f>
        <v>sá.</v>
      </c>
      <c r="BK13" s="67" t="str">
        <f>ASISTENCIA!V$12</f>
        <v>do.</v>
      </c>
      <c r="BL13" s="67" t="str">
        <f>ASISTENCIA!W$12</f>
        <v>lu.</v>
      </c>
      <c r="BM13" s="67" t="str">
        <f>ASISTENCIA!X$12</f>
        <v>ma.</v>
      </c>
      <c r="BN13" s="67" t="str">
        <f>ASISTENCIA!Y$12</f>
        <v>mi.</v>
      </c>
      <c r="BO13" s="67" t="str">
        <f>ASISTENCIA!Z$12</f>
        <v>ju.</v>
      </c>
      <c r="BP13" s="67" t="str">
        <f>ASISTENCIA!AA$12</f>
        <v>vi.</v>
      </c>
      <c r="BQ13" s="67" t="str">
        <f>ASISTENCIA!AB$12</f>
        <v>sá.</v>
      </c>
      <c r="BR13" s="67" t="str">
        <f>ASISTENCIA!AC$12</f>
        <v>do.</v>
      </c>
      <c r="BS13" s="67" t="str">
        <f>ASISTENCIA!AD$12</f>
        <v>lu.</v>
      </c>
      <c r="BT13" s="67" t="str">
        <f>ASISTENCIA!AE$12</f>
        <v>ma.</v>
      </c>
      <c r="BU13" s="67" t="str">
        <f>ASISTENCIA!AF$12</f>
        <v>mi.</v>
      </c>
      <c r="BV13" s="67" t="str">
        <f>ASISTENCIA!AG$12</f>
        <v>ju.</v>
      </c>
      <c r="BW13" s="67" t="str">
        <f>ASISTENCIA!AH$12</f>
        <v>vi.</v>
      </c>
      <c r="BX13" s="67" t="str">
        <f>ASISTENCIA!AI$12</f>
        <v>sá.</v>
      </c>
      <c r="BY13" s="67" t="str">
        <f>ASISTENCIA!AJ$12</f>
        <v>do.</v>
      </c>
      <c r="BZ13" s="67" t="str">
        <f>ASISTENCIA!AK$12</f>
        <v>lu.</v>
      </c>
      <c r="CA13" s="67" t="str">
        <f>ASISTENCIA!AL$12</f>
        <v>ma.</v>
      </c>
      <c r="CB13" s="67" t="str">
        <f>ASISTENCIA!AM$12</f>
        <v>mi.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28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08" t="str">
        <f>IF(SUM(O14:AS14)&gt;0,SUM(O14:AS14),"")</f>
        <v/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JULIO</v>
      </c>
      <c r="D15" s="21" t="str">
        <f>IF(LEN(ASISTENCIA!E14)&gt;0,ASISTENCIA!E14,"")</f>
        <v>MIRANDA RODRÍGUEZ, FRECIA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28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08" t="str">
        <f t="shared" ref="AT15:AT43" si="3">IF(SUM(O15:AS15)&gt;0,SUM(O15:AS15),"")</f>
        <v/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str">
        <f t="shared" ref="A16:A43" si="5">IF(LEN(B16)&gt;0,1+A15,"")</f>
        <v/>
      </c>
      <c r="B16" s="14" t="str">
        <f>IF(LEN(C16)&gt;0,VLOOKUP($O$4,DATA!$A$1:$S$1,2,FALSE),"")</f>
        <v/>
      </c>
      <c r="C16" s="15" t="str">
        <f t="shared" si="2"/>
        <v/>
      </c>
      <c r="D16" s="21" t="str">
        <f>IF(LEN(ASISTENCIA!E15)&gt;0,ASISTENCIA!E15,"")</f>
        <v/>
      </c>
      <c r="E16" s="110" t="str">
        <f>IF(LEN(D16)&gt;0,ASISTENCIA!F15,"")</f>
        <v/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28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28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28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28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28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28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28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28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28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28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28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28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28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28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28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28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28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28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28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28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28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28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28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28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28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28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28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28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28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28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08" t="str">
        <f t="shared" si="3"/>
        <v/>
      </c>
      <c r="AW16" s="107"/>
      <c r="AX16" s="103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03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03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03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03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03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03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03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03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03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03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03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03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03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03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03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03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03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03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03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03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03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08" t="e">
        <f t="shared" si="4"/>
        <v>#REF!</v>
      </c>
      <c r="CD16" s="107"/>
    </row>
    <row r="17" spans="1:82" s="7" customFormat="1" ht="15" x14ac:dyDescent="0.25">
      <c r="A17" s="18" t="str">
        <f t="shared" si="5"/>
        <v/>
      </c>
      <c r="B17" s="14" t="str">
        <f>IF(LEN(C17)&gt;0,VLOOKUP($O$4,DATA!$A$1:$S$1,2,FALSE),"")</f>
        <v/>
      </c>
      <c r="C17" s="15" t="str">
        <f t="shared" si="2"/>
        <v/>
      </c>
      <c r="D17" s="21" t="str">
        <f>IF(LEN(ASISTENCIA!E16)&gt;0,ASISTENCIA!E16,"")</f>
        <v/>
      </c>
      <c r="E17" s="110" t="str">
        <f>IF(LEN(D17)&gt;0,ASISTENCIA!F16,"")</f>
        <v/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28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28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28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28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28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28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28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28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28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28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28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28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28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28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28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28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28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28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28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28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28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28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28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28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28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28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28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28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28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28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08" t="str">
        <f t="shared" si="3"/>
        <v/>
      </c>
      <c r="AW17" s="107"/>
      <c r="AX17" s="103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03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03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03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03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03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03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03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03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03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03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03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03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03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03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03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03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03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03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03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03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03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08" t="e">
        <f t="shared" si="4"/>
        <v>#REF!</v>
      </c>
      <c r="CD17" s="107"/>
    </row>
    <row r="18" spans="1:82" s="7" customFormat="1" ht="15" x14ac:dyDescent="0.25">
      <c r="A18" s="18" t="str">
        <f t="shared" si="5"/>
        <v/>
      </c>
      <c r="B18" s="14" t="str">
        <f>IF(LEN(C18)&gt;0,VLOOKUP($O$4,DATA!$A$1:$S$1,2,FALSE),"")</f>
        <v/>
      </c>
      <c r="C18" s="15" t="str">
        <f t="shared" si="2"/>
        <v/>
      </c>
      <c r="D18" s="21" t="str">
        <f>IF(LEN(ASISTENCIA!E17)&gt;0,ASISTENCIA!E17,"")</f>
        <v/>
      </c>
      <c r="E18" s="110" t="str">
        <f>IF(LEN(D18)&gt;0,ASISTENCIA!F17,"")</f>
        <v/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28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28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28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28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28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28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28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28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28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28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28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28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28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28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28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28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28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28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28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28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28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28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28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28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28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28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28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28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28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28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08" t="str">
        <f t="shared" si="3"/>
        <v/>
      </c>
      <c r="AW18" s="107"/>
      <c r="AX18" s="103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03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03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03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03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03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03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03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03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03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03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03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03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03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03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03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03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03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03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03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03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03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03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03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03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03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03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08" t="e">
        <f t="shared" si="4"/>
        <v>#REF!</v>
      </c>
      <c r="CD18" s="107"/>
    </row>
    <row r="19" spans="1:82" s="7" customFormat="1" ht="15" x14ac:dyDescent="0.25">
      <c r="A19" s="18" t="str">
        <f t="shared" si="5"/>
        <v/>
      </c>
      <c r="B19" s="14" t="str">
        <f>IF(LEN(C19)&gt;0,VLOOKUP($O$4,DATA!$A$1:$S$1,2,FALSE),"")</f>
        <v/>
      </c>
      <c r="C19" s="15" t="str">
        <f t="shared" si="2"/>
        <v/>
      </c>
      <c r="D19" s="21" t="str">
        <f>IF(LEN(ASISTENCIA!E18)&gt;0,ASISTENCIA!E18,"")</f>
        <v/>
      </c>
      <c r="E19" s="110" t="str">
        <f>IF(LEN(D19)&gt;0,ASISTENCIA!F18,"")</f>
        <v/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28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08" t="str">
        <f t="shared" si="3"/>
        <v/>
      </c>
      <c r="AW19" s="107"/>
      <c r="AX19" s="103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03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03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03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03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03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03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03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03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03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03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03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03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03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03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03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03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03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03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03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03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03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03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03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03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03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03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str">
        <f t="shared" si="5"/>
        <v/>
      </c>
      <c r="B20" s="14" t="str">
        <f>IF(LEN(C20)&gt;0,VLOOKUP($O$4,DATA!$A$1:$S$1,2,FALSE),"")</f>
        <v/>
      </c>
      <c r="C20" s="15" t="str">
        <f t="shared" si="2"/>
        <v/>
      </c>
      <c r="D20" s="21" t="str">
        <f>IF(LEN(ASISTENCIA!E19)&gt;0,ASISTENCIA!E19,"")</f>
        <v/>
      </c>
      <c r="E20" s="110" t="str">
        <f>IF(LEN(D20)&gt;0,ASISTENCIA!F19,"")</f>
        <v/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28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28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28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28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28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28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28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28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28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28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28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28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28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28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28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28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28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28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28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28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28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28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28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28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28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28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28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28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28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28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08" t="str">
        <f t="shared" si="3"/>
        <v/>
      </c>
      <c r="AW20" s="107"/>
      <c r="AX20" s="103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03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03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03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03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03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03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03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03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03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03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03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03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03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03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03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03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03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03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03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03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03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03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03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03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03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03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03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08" t="e">
        <f t="shared" si="4"/>
        <v>#REF!</v>
      </c>
      <c r="CD20" s="107"/>
    </row>
    <row r="21" spans="1:82" s="7" customFormat="1" ht="15" x14ac:dyDescent="0.25">
      <c r="A21" s="18" t="str">
        <f t="shared" si="5"/>
        <v/>
      </c>
      <c r="B21" s="14" t="str">
        <f>IF(LEN(C21)&gt;0,VLOOKUP($O$4,DATA!$A$1:$S$1,2,FALSE),"")</f>
        <v/>
      </c>
      <c r="C21" s="15" t="str">
        <f t="shared" si="2"/>
        <v/>
      </c>
      <c r="D21" s="21" t="str">
        <f>IF(LEN(ASISTENCIA!E20)&gt;0,ASISTENCIA!E20,"")</f>
        <v/>
      </c>
      <c r="E21" s="110" t="str">
        <f>IF(LEN(D21)&gt;0,ASISTENCIA!F20,"")</f>
        <v/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28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28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28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28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28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28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28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28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28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28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28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28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28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28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28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28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28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28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28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28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28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28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28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28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28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28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28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28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28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28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08" t="str">
        <f t="shared" si="3"/>
        <v/>
      </c>
      <c r="AW21" s="107"/>
      <c r="AX21" s="103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03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03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03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03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03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03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03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03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03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03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03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03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03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03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03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03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03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03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03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03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03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03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03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03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03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03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03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08" t="e">
        <f t="shared" si="4"/>
        <v>#REF!</v>
      </c>
      <c r="CD21" s="107"/>
    </row>
    <row r="22" spans="1:82" s="7" customFormat="1" ht="15" x14ac:dyDescent="0.25">
      <c r="A22" s="18" t="str">
        <f t="shared" si="5"/>
        <v/>
      </c>
      <c r="B22" s="14" t="str">
        <f>IF(LEN(C22)&gt;0,VLOOKUP($O$4,DATA!$A$1:$S$1,2,FALSE),"")</f>
        <v/>
      </c>
      <c r="C22" s="15" t="str">
        <f t="shared" si="2"/>
        <v/>
      </c>
      <c r="D22" s="21" t="str">
        <f>IF(LEN(ASISTENCIA!E21)&gt;0,ASISTENCIA!E21,"")</f>
        <v/>
      </c>
      <c r="E22" s="110" t="str">
        <f>IF(LEN(D22)&gt;0,ASISTENCIA!F21,"")</f>
        <v/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28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28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28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28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28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28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28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28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28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28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28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28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28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28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28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28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28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28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28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28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28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28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28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28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28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28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28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28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28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28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08" t="str">
        <f t="shared" si="3"/>
        <v/>
      </c>
      <c r="AW22" s="107"/>
      <c r="AX22" s="103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03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03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03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03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03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03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03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03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03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03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03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03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03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03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03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03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03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03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03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03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03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03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03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03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03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03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03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08" t="e">
        <f t="shared" si="4"/>
        <v>#REF!</v>
      </c>
      <c r="CD22" s="107"/>
    </row>
    <row r="23" spans="1:82" s="7" customFormat="1" ht="15" x14ac:dyDescent="0.25">
      <c r="A23" s="18" t="str">
        <f t="shared" si="5"/>
        <v/>
      </c>
      <c r="B23" s="14" t="str">
        <f>IF(LEN(C23)&gt;0,VLOOKUP($O$4,DATA!$A$1:$S$1,2,FALSE),"")</f>
        <v/>
      </c>
      <c r="C23" s="15" t="str">
        <f t="shared" si="2"/>
        <v/>
      </c>
      <c r="D23" s="21" t="str">
        <f>IF(LEN(ASISTENCIA!E22)&gt;0,ASISTENCIA!E22,"")</f>
        <v/>
      </c>
      <c r="E23" s="110" t="str">
        <f>IF(LEN(D23)&gt;0,ASISTENCIA!F22,"")</f>
        <v/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28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28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28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28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28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28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28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28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28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28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28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28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28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28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28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28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28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28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28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28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28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28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28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28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28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28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28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28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28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28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08" t="str">
        <f t="shared" si="3"/>
        <v/>
      </c>
      <c r="AW23" s="107"/>
      <c r="AX23" s="103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03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03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03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03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03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03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03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03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03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03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03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03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03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03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03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03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03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03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03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03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03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03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03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03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03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03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03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08" t="e">
        <f t="shared" si="4"/>
        <v>#REF!</v>
      </c>
      <c r="CD23" s="107"/>
    </row>
    <row r="24" spans="1:82" s="7" customFormat="1" ht="15" x14ac:dyDescent="0.25">
      <c r="A24" s="18" t="str">
        <f t="shared" si="5"/>
        <v/>
      </c>
      <c r="B24" s="14" t="str">
        <f>IF(LEN(C24)&gt;0,VLOOKUP($O$4,DATA!$A$1:$S$1,2,FALSE),"")</f>
        <v/>
      </c>
      <c r="C24" s="15" t="str">
        <f t="shared" si="2"/>
        <v/>
      </c>
      <c r="D24" s="21" t="str">
        <f>IF(LEN(ASISTENCIA!E23)&gt;0,ASISTENCIA!E23,"")</f>
        <v/>
      </c>
      <c r="E24" s="110" t="str">
        <f>IF(LEN(D24)&gt;0,ASISTENCIA!F23,"")</f>
        <v/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28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28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28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28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28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28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28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28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28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28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28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28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28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28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28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28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28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28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28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28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28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28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28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28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28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28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28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28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28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28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08" t="str">
        <f t="shared" si="3"/>
        <v/>
      </c>
      <c r="AW24" s="107"/>
      <c r="AX24" s="103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03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03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03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03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03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03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03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03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03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03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03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03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03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03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03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03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03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03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03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03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03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03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03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03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03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03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03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08" t="e">
        <f t="shared" si="4"/>
        <v>#REF!</v>
      </c>
      <c r="CD24" s="107"/>
    </row>
    <row r="25" spans="1:82" s="7" customFormat="1" ht="15" x14ac:dyDescent="0.25">
      <c r="A25" s="18" t="str">
        <f t="shared" si="5"/>
        <v/>
      </c>
      <c r="B25" s="14" t="str">
        <f>IF(LEN(C25)&gt;0,VLOOKUP($O$4,DATA!$A$1:$S$1,2,FALSE),"")</f>
        <v/>
      </c>
      <c r="C25" s="15" t="str">
        <f t="shared" si="2"/>
        <v/>
      </c>
      <c r="D25" s="21" t="str">
        <f>IF(LEN(ASISTENCIA!E24)&gt;0,ASISTENCIA!E24,"")</f>
        <v/>
      </c>
      <c r="E25" s="110" t="str">
        <f>IF(LEN(D25)&gt;0,ASISTENCIA!F24,"")</f>
        <v/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28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28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28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28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28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28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28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28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28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28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28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28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28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28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28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28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28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28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28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28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28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28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28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28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28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28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28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28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28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28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08" t="str">
        <f t="shared" si="3"/>
        <v/>
      </c>
      <c r="AW25" s="107"/>
      <c r="AX25" s="103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03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03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03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03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03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03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03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03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03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03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03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03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03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03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03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03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03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03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03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03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03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03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03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03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03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03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03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08" t="e">
        <f t="shared" si="4"/>
        <v>#REF!</v>
      </c>
      <c r="CD25" s="107"/>
    </row>
    <row r="26" spans="1:82" s="7" customFormat="1" ht="15" x14ac:dyDescent="0.25">
      <c r="A26" s="18" t="str">
        <f t="shared" si="5"/>
        <v/>
      </c>
      <c r="B26" s="14" t="str">
        <f>IF(LEN(C26)&gt;0,VLOOKUP($O$4,DATA!$A$1:$S$1,2,FALSE),"")</f>
        <v/>
      </c>
      <c r="C26" s="15" t="str">
        <f t="shared" si="2"/>
        <v/>
      </c>
      <c r="D26" s="21" t="str">
        <f>IF(LEN(ASISTENCIA!E25)&gt;0,ASISTENCIA!E25,"")</f>
        <v/>
      </c>
      <c r="E26" s="110" t="str">
        <f>IF(LEN(D26)&gt;0,ASISTENCIA!F25,"")</f>
        <v/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28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28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28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28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28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28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28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28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28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28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28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28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28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28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28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28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28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28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28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28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28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28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28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28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28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28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28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28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28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28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08" t="str">
        <f t="shared" si="3"/>
        <v/>
      </c>
      <c r="AW26" s="107"/>
      <c r="AX26" s="103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03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03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03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03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03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03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03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03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03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03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03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03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03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03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03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03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03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03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03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03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03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03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03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03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03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03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03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08" t="e">
        <f t="shared" si="4"/>
        <v>#REF!</v>
      </c>
      <c r="CD26" s="107"/>
    </row>
    <row r="27" spans="1:82" s="7" customFormat="1" ht="15" x14ac:dyDescent="0.25">
      <c r="A27" s="18" t="str">
        <f t="shared" si="5"/>
        <v/>
      </c>
      <c r="B27" s="14" t="str">
        <f>IF(LEN(C27)&gt;0,VLOOKUP($O$4,DATA!$A$1:$S$1,2,FALSE),"")</f>
        <v/>
      </c>
      <c r="C27" s="15" t="str">
        <f t="shared" si="2"/>
        <v/>
      </c>
      <c r="D27" s="21" t="str">
        <f>IF(LEN(ASISTENCIA!E26)&gt;0,ASISTENCIA!E26,"")</f>
        <v/>
      </c>
      <c r="E27" s="110" t="str">
        <f>IF(LEN(D27)&gt;0,ASISTENCIA!F26,"")</f>
        <v/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28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28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28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28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28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28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28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28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28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28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28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28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28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28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28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28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28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28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28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28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28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28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28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28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28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28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28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28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28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28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08" t="str">
        <f t="shared" si="3"/>
        <v/>
      </c>
      <c r="AW27" s="107"/>
      <c r="AX27" s="103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03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03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03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03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03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03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03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03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03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03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03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03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03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03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03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03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03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03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03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03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03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03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03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03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03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03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03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08" t="e">
        <f t="shared" si="4"/>
        <v>#REF!</v>
      </c>
      <c r="CD27" s="107"/>
    </row>
    <row r="28" spans="1:82" s="7" customFormat="1" ht="15" x14ac:dyDescent="0.25">
      <c r="A28" s="18" t="str">
        <f t="shared" si="5"/>
        <v/>
      </c>
      <c r="B28" s="14" t="str">
        <f>IF(LEN(C28)&gt;0,VLOOKUP($O$4,DATA!$A$1:$S$1,2,FALSE),"")</f>
        <v/>
      </c>
      <c r="C28" s="15" t="str">
        <f t="shared" si="2"/>
        <v/>
      </c>
      <c r="D28" s="21" t="str">
        <f>IF(LEN(ASISTENCIA!E27)&gt;0,ASISTENCIA!E27,"")</f>
        <v/>
      </c>
      <c r="E28" s="110" t="str">
        <f>IF(LEN(D28)&gt;0,ASISTENCIA!F27,"")</f>
        <v/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28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28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28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28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28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28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28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28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28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28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28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28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28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28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28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28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28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28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28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28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28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28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28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28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28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28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28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28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28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28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08" t="str">
        <f t="shared" si="3"/>
        <v/>
      </c>
      <c r="AW28" s="107"/>
      <c r="AX28" s="103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03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03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03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03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03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03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03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03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03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03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03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03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03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03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03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03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03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03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03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03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03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03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03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03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03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03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03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08" t="e">
        <f t="shared" si="4"/>
        <v>#REF!</v>
      </c>
      <c r="CD28" s="107"/>
    </row>
    <row r="29" spans="1:82" s="7" customFormat="1" ht="15" x14ac:dyDescent="0.25">
      <c r="A29" s="18" t="str">
        <f t="shared" si="5"/>
        <v/>
      </c>
      <c r="B29" s="14" t="str">
        <f>IF(LEN(C29)&gt;0,VLOOKUP($O$4,DATA!$A$1:$S$1,2,FALSE),"")</f>
        <v/>
      </c>
      <c r="C29" s="15" t="str">
        <f t="shared" si="2"/>
        <v/>
      </c>
      <c r="D29" s="21" t="str">
        <f>IF(LEN(ASISTENCIA!E28)&gt;0,ASISTENCIA!E28,"")</f>
        <v/>
      </c>
      <c r="E29" s="110" t="str">
        <f>IF(LEN(D29)&gt;0,ASISTENCIA!F28,"")</f>
        <v/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28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28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28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28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28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28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28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28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28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28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28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28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28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28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28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28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28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28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28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28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28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28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28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28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28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28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28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28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28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28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08" t="str">
        <f t="shared" si="3"/>
        <v/>
      </c>
      <c r="AW29" s="107"/>
      <c r="AX29" s="103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03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03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03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03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03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03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03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03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03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03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03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03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03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03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03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03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03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03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03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03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03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03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03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03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03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03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03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08" t="e">
        <f t="shared" si="4"/>
        <v>#REF!</v>
      </c>
      <c r="CD29" s="107"/>
    </row>
    <row r="30" spans="1:82" s="7" customFormat="1" ht="15" x14ac:dyDescent="0.25">
      <c r="A30" s="18" t="str">
        <f t="shared" si="5"/>
        <v/>
      </c>
      <c r="B30" s="14" t="str">
        <f>IF(LEN(C30)&gt;0,VLOOKUP($O$4,DATA!$A$1:$S$1,2,FALSE),"")</f>
        <v/>
      </c>
      <c r="C30" s="15" t="str">
        <f t="shared" si="2"/>
        <v/>
      </c>
      <c r="D30" s="21" t="str">
        <f>IF(LEN(ASISTENCIA!E29)&gt;0,ASISTENCIA!E29,"")</f>
        <v/>
      </c>
      <c r="E30" s="110" t="str">
        <f>IF(LEN(D30)&gt;0,ASISTENCIA!F29,"")</f>
        <v/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28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28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28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28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28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28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28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28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28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28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28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28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28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28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28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28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28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28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28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28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28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28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28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28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28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28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28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28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28" t="str">
        <f>IF(AND(LEN($D30)&gt;0,SUMIF($F$13:$J$13,AR$13,$F30:$J30)&gt;0,ASISTENCIA!AL29&lt;&gt;"X",ASISTENCIA!AL29&lt;&gt;"L",ASISTENCIA!AL29&lt;&gt;"J",ASISTENCIA!AL29&lt;&gt;"V",ASISTENCIA!AL29&lt;&gt;"F",ASISTENCIA!AL29&lt;&gt;""),SUMIF($F$13:$J$13,AR$13,$F30:$J30),"")</f>
        <v/>
      </c>
      <c r="AS30" s="28" t="str">
        <f>IF(AND(LEN($D30)&gt;0,SUMIF($F$13:$J$13,AS$13,$F30:$J30)&gt;0,ASISTENCIA!AM29&lt;&gt;"X",ASISTENCIA!AM29&lt;&gt;"L",ASISTENCIA!AM29&lt;&gt;"J",ASISTENCIA!AM29&lt;&gt;"V",ASISTENCIA!AM29&lt;&gt;"F",ASISTENCIA!AM29&lt;&gt;""),SUMIF($F$13:$J$13,AS$13,$F30:$J30),"")</f>
        <v/>
      </c>
      <c r="AT30" s="108" t="str">
        <f t="shared" si="3"/>
        <v/>
      </c>
      <c r="AW30" s="107"/>
      <c r="AX30" s="103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03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03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03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03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03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03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03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03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03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03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03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03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03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03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03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03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03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03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03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03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03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03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03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03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03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03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03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08" t="e">
        <f t="shared" si="4"/>
        <v>#REF!</v>
      </c>
      <c r="CD30" s="107"/>
    </row>
    <row r="31" spans="1:82" s="7" customFormat="1" ht="15" x14ac:dyDescent="0.25">
      <c r="A31" s="18" t="str">
        <f t="shared" si="5"/>
        <v/>
      </c>
      <c r="B31" s="14" t="str">
        <f>IF(LEN(C31)&gt;0,VLOOKUP($O$4,DATA!$A$1:$S$1,2,FALSE),"")</f>
        <v/>
      </c>
      <c r="C31" s="15" t="str">
        <f t="shared" si="2"/>
        <v/>
      </c>
      <c r="D31" s="21" t="str">
        <f>IF(LEN(ASISTENCIA!E30)&gt;0,ASISTENCIA!E30,"")</f>
        <v/>
      </c>
      <c r="E31" s="110" t="str">
        <f>IF(LEN(D31)&gt;0,ASISTENCIA!F30,"")</f>
        <v/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28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28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28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28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28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28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28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28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28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28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28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28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28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28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28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28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28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28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28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28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28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28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28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28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28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28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28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28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28" t="str">
        <f>IF(AND(LEN($D31)&gt;0,SUMIF($F$13:$J$13,AR$13,$F31:$J31)&gt;0,ASISTENCIA!AL30&lt;&gt;"X",ASISTENCIA!AL30&lt;&gt;"L",ASISTENCIA!AL30&lt;&gt;"J",ASISTENCIA!AL30&lt;&gt;"V",ASISTENCIA!AL30&lt;&gt;"F",ASISTENCIA!AL30&lt;&gt;""),SUMIF($F$13:$J$13,AR$13,$F31:$J31),"")</f>
        <v/>
      </c>
      <c r="AS31" s="28" t="str">
        <f>IF(AND(LEN($D31)&gt;0,SUMIF($F$13:$J$13,AS$13,$F31:$J31)&gt;0,ASISTENCIA!AM30&lt;&gt;"X",ASISTENCIA!AM30&lt;&gt;"L",ASISTENCIA!AM30&lt;&gt;"J",ASISTENCIA!AM30&lt;&gt;"V",ASISTENCIA!AM30&lt;&gt;"F",ASISTENCIA!AM30&lt;&gt;""),SUMIF($F$13:$J$13,AS$13,$F31:$J31),"")</f>
        <v/>
      </c>
      <c r="AT31" s="108" t="str">
        <f t="shared" si="3"/>
        <v/>
      </c>
      <c r="AW31" s="107"/>
      <c r="AX31" s="103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03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03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03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03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03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03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03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03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03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03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03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03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03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03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03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03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03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03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03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03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03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03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03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03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03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03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03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08" t="e">
        <f t="shared" si="4"/>
        <v>#REF!</v>
      </c>
      <c r="CD31" s="107"/>
    </row>
    <row r="32" spans="1:82" ht="15" x14ac:dyDescent="0.2">
      <c r="A32" s="18" t="str">
        <f t="shared" si="5"/>
        <v/>
      </c>
      <c r="B32" s="14" t="str">
        <f>IF(LEN(C32)&gt;0,VLOOKUP($O$4,DATA!$A$1:$S$1,2,FALSE),"")</f>
        <v/>
      </c>
      <c r="C32" s="15" t="str">
        <f t="shared" si="2"/>
        <v/>
      </c>
      <c r="D32" s="21" t="str">
        <f>IF(LEN(ASISTENCIA!E31)&gt;0,ASISTENCIA!E31,"")</f>
        <v/>
      </c>
      <c r="E32" s="110" t="str">
        <f>IF(LEN(D32)&gt;0,ASISTENCIA!F31,"")</f>
        <v/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28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28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28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28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28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28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28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28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28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28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28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28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28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28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28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28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28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28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28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28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28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28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28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28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28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28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28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28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28" t="str">
        <f>IF(AND(LEN($D32)&gt;0,SUMIF($F$13:$J$13,AR$13,$F32:$J32)&gt;0,ASISTENCIA!AL31&lt;&gt;"X",ASISTENCIA!AL31&lt;&gt;"L",ASISTENCIA!AL31&lt;&gt;"J",ASISTENCIA!AL31&lt;&gt;"V",ASISTENCIA!AL31&lt;&gt;"F",ASISTENCIA!AL31&lt;&gt;""),SUMIF($F$13:$J$13,AR$13,$F32:$J32),"")</f>
        <v/>
      </c>
      <c r="AS32" s="28" t="str">
        <f>IF(AND(LEN($D32)&gt;0,SUMIF($F$13:$J$13,AS$13,$F32:$J32)&gt;0,ASISTENCIA!AM31&lt;&gt;"X",ASISTENCIA!AM31&lt;&gt;"L",ASISTENCIA!AM31&lt;&gt;"J",ASISTENCIA!AM31&lt;&gt;"V",ASISTENCIA!AM31&lt;&gt;"F",ASISTENCIA!AM31&lt;&gt;""),SUMIF($F$13:$J$13,AS$13,$F32:$J32),"")</f>
        <v/>
      </c>
      <c r="AT32" s="108" t="str">
        <f t="shared" si="3"/>
        <v/>
      </c>
      <c r="AX32" s="103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03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03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03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03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03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03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03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03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03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03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03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03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03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03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03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03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03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03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03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03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03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03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03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03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03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03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03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08" t="e">
        <f t="shared" si="4"/>
        <v>#REF!</v>
      </c>
    </row>
    <row r="33" spans="1:81" ht="15" x14ac:dyDescent="0.2">
      <c r="A33" s="18" t="str">
        <f t="shared" si="5"/>
        <v/>
      </c>
      <c r="B33" s="14" t="str">
        <f>IF(LEN(C33)&gt;0,VLOOKUP($O$4,DATA!$A$1:$S$1,2,FALSE),"")</f>
        <v/>
      </c>
      <c r="C33" s="15" t="str">
        <f t="shared" si="2"/>
        <v/>
      </c>
      <c r="D33" s="21" t="str">
        <f>IF(LEN(ASISTENCIA!E32)&gt;0,ASISTENCIA!E32,"")</f>
        <v/>
      </c>
      <c r="E33" s="110" t="str">
        <f>IF(LEN(D33)&gt;0,ASISTENCIA!F32,"")</f>
        <v/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28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28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28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28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28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28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28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28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28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28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28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28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28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28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28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28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28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28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28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28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28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28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28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28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28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28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28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28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28" t="str">
        <f>IF(AND(LEN($D33)&gt;0,SUMIF($F$13:$J$13,AR$13,$F33:$J33)&gt;0,ASISTENCIA!AL32&lt;&gt;"X",ASISTENCIA!AL32&lt;&gt;"L",ASISTENCIA!AL32&lt;&gt;"J",ASISTENCIA!AL32&lt;&gt;"V",ASISTENCIA!AL32&lt;&gt;"F",ASISTENCIA!AL32&lt;&gt;""),SUMIF($F$13:$J$13,AR$13,$F33:$J33),"")</f>
        <v/>
      </c>
      <c r="AS33" s="28" t="str">
        <f>IF(AND(LEN($D33)&gt;0,SUMIF($F$13:$J$13,AS$13,$F33:$J33)&gt;0,ASISTENCIA!AM32&lt;&gt;"X",ASISTENCIA!AM32&lt;&gt;"L",ASISTENCIA!AM32&lt;&gt;"J",ASISTENCIA!AM32&lt;&gt;"V",ASISTENCIA!AM32&lt;&gt;"F",ASISTENCIA!AM32&lt;&gt;""),SUMIF($F$13:$J$13,AS$13,$F33:$J33),"")</f>
        <v/>
      </c>
      <c r="AT33" s="108" t="str">
        <f t="shared" si="3"/>
        <v/>
      </c>
      <c r="AX33" s="103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03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03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03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03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03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03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03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03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03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03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03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03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03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03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03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03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03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03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03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03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03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03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03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03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03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03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03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08" t="e">
        <f t="shared" si="4"/>
        <v>#REF!</v>
      </c>
    </row>
    <row r="34" spans="1:81" ht="15" x14ac:dyDescent="0.2">
      <c r="A34" s="18" t="str">
        <f t="shared" si="5"/>
        <v/>
      </c>
      <c r="B34" s="14" t="str">
        <f>IF(LEN(C34)&gt;0,VLOOKUP($O$4,DATA!$A$1:$S$1,2,FALSE),"")</f>
        <v/>
      </c>
      <c r="C34" s="15" t="str">
        <f t="shared" si="2"/>
        <v/>
      </c>
      <c r="D34" s="21" t="str">
        <f>IF(LEN(ASISTENCIA!E33)&gt;0,ASISTENCIA!E33,"")</f>
        <v/>
      </c>
      <c r="E34" s="110" t="str">
        <f>IF(LEN(D34)&gt;0,ASISTENCIA!F33,"")</f>
        <v/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28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28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28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28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28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28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28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28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28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28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28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28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28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28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28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28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28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28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28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28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28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28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28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28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28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28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28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28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28" t="str">
        <f>IF(AND(LEN($D34)&gt;0,SUMIF($F$13:$J$13,AR$13,$F34:$J34)&gt;0,ASISTENCIA!AL33&lt;&gt;"X",ASISTENCIA!AL33&lt;&gt;"L",ASISTENCIA!AL33&lt;&gt;"J",ASISTENCIA!AL33&lt;&gt;"V",ASISTENCIA!AL33&lt;&gt;"F",ASISTENCIA!AL33&lt;&gt;""),SUMIF($F$13:$J$13,AR$13,$F34:$J34),"")</f>
        <v/>
      </c>
      <c r="AS34" s="28" t="str">
        <f>IF(AND(LEN($D34)&gt;0,SUMIF($F$13:$J$13,AS$13,$F34:$J34)&gt;0,ASISTENCIA!AM33&lt;&gt;"X",ASISTENCIA!AM33&lt;&gt;"L",ASISTENCIA!AM33&lt;&gt;"J",ASISTENCIA!AM33&lt;&gt;"V",ASISTENCIA!AM33&lt;&gt;"F",ASISTENCIA!AM33&lt;&gt;""),SUMIF($F$13:$J$13,AS$13,$F34:$J34),"")</f>
        <v/>
      </c>
      <c r="AT34" s="108" t="str">
        <f t="shared" si="3"/>
        <v/>
      </c>
      <c r="AX34" s="103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03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03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03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03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03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03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03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03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03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03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03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03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03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03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03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03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03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03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03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03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03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03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03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03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03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03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03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08" t="e">
        <f t="shared" si="4"/>
        <v>#REF!</v>
      </c>
    </row>
    <row r="35" spans="1:81" ht="15" x14ac:dyDescent="0.2">
      <c r="A35" s="18" t="str">
        <f t="shared" si="5"/>
        <v/>
      </c>
      <c r="B35" s="14" t="str">
        <f>IF(LEN(C35)&gt;0,VLOOKUP($O$4,DATA!$A$1:$S$1,2,FALSE),"")</f>
        <v/>
      </c>
      <c r="C35" s="15" t="str">
        <f t="shared" si="2"/>
        <v/>
      </c>
      <c r="D35" s="21" t="str">
        <f>IF(LEN(ASISTENCIA!E34)&gt;0,ASISTENCIA!E34,"")</f>
        <v/>
      </c>
      <c r="E35" s="110" t="str">
        <f>IF(LEN(D35)&gt;0,ASISTENCIA!F34,"")</f>
        <v/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28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28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28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28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28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28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28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28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28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28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28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28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28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28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28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28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28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28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28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28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28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28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28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28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28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28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28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28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28" t="str">
        <f>IF(AND(LEN($D35)&gt;0,SUMIF($F$13:$J$13,AR$13,$F35:$J35)&gt;0,ASISTENCIA!AL34&lt;&gt;"X",ASISTENCIA!AL34&lt;&gt;"L",ASISTENCIA!AL34&lt;&gt;"J",ASISTENCIA!AL34&lt;&gt;"V",ASISTENCIA!AL34&lt;&gt;"F",ASISTENCIA!AL34&lt;&gt;""),SUMIF($F$13:$J$13,AR$13,$F35:$J35),"")</f>
        <v/>
      </c>
      <c r="AS35" s="28" t="str">
        <f>IF(AND(LEN($D35)&gt;0,SUMIF($F$13:$J$13,AS$13,$F35:$J35)&gt;0,ASISTENCIA!AM34&lt;&gt;"X",ASISTENCIA!AM34&lt;&gt;"L",ASISTENCIA!AM34&lt;&gt;"J",ASISTENCIA!AM34&lt;&gt;"V",ASISTENCIA!AM34&lt;&gt;"F",ASISTENCIA!AM34&lt;&gt;""),SUMIF($F$13:$J$13,AS$13,$F35:$J35),"")</f>
        <v/>
      </c>
      <c r="AT35" s="108" t="str">
        <f t="shared" si="3"/>
        <v/>
      </c>
      <c r="AX35" s="103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03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03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03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03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03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03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03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03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03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03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03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03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03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03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03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03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03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03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03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03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03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03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03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03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03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03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03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08" t="e">
        <f t="shared" si="4"/>
        <v>#REF!</v>
      </c>
    </row>
    <row r="36" spans="1:81" ht="15" x14ac:dyDescent="0.2">
      <c r="A36" s="18" t="str">
        <f t="shared" si="5"/>
        <v/>
      </c>
      <c r="B36" s="14" t="str">
        <f>IF(LEN(C36)&gt;0,VLOOKUP($O$4,DATA!$A$1:$S$1,2,FALSE),"")</f>
        <v/>
      </c>
      <c r="C36" s="15" t="str">
        <f t="shared" si="2"/>
        <v/>
      </c>
      <c r="D36" s="21" t="str">
        <f>IF(LEN(ASISTENCIA!E35)&gt;0,ASISTENCIA!E35,"")</f>
        <v/>
      </c>
      <c r="E36" s="110" t="str">
        <f>IF(LEN(D36)&gt;0,ASISTENCIA!F35,"")</f>
        <v/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28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28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28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28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28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28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28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28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28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28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28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28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28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28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28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28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28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28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28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28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28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28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28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28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28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28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28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28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28" t="str">
        <f>IF(AND(LEN($D36)&gt;0,SUMIF($F$13:$J$13,AR$13,$F36:$J36)&gt;0,ASISTENCIA!AL35&lt;&gt;"X",ASISTENCIA!AL35&lt;&gt;"L",ASISTENCIA!AL35&lt;&gt;"J",ASISTENCIA!AL35&lt;&gt;"V",ASISTENCIA!AL35&lt;&gt;"F",ASISTENCIA!AL35&lt;&gt;""),SUMIF($F$13:$J$13,AR$13,$F36:$J36),"")</f>
        <v/>
      </c>
      <c r="AS36" s="28" t="str">
        <f>IF(AND(LEN($D36)&gt;0,SUMIF($F$13:$J$13,AS$13,$F36:$J36)&gt;0,ASISTENCIA!AM35&lt;&gt;"X",ASISTENCIA!AM35&lt;&gt;"L",ASISTENCIA!AM35&lt;&gt;"J",ASISTENCIA!AM35&lt;&gt;"V",ASISTENCIA!AM35&lt;&gt;"F",ASISTENCIA!AM35&lt;&gt;""),SUMIF($F$13:$J$13,AS$13,$F36:$J36),"")</f>
        <v/>
      </c>
      <c r="AT36" s="108" t="str">
        <f t="shared" si="3"/>
        <v/>
      </c>
      <c r="AX36" s="103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03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03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03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03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03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03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03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03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03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03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03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03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03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03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03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03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03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03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03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03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03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03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03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03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03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03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03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08" t="e">
        <f t="shared" si="4"/>
        <v>#REF!</v>
      </c>
    </row>
    <row r="37" spans="1:81" ht="15" x14ac:dyDescent="0.2">
      <c r="A37" s="18" t="str">
        <f t="shared" si="5"/>
        <v/>
      </c>
      <c r="B37" s="14" t="str">
        <f>IF(LEN(C37)&gt;0,VLOOKUP($O$4,DATA!$A$1:$S$1,2,FALSE),"")</f>
        <v/>
      </c>
      <c r="C37" s="15" t="str">
        <f t="shared" si="2"/>
        <v/>
      </c>
      <c r="D37" s="21" t="str">
        <f>IF(LEN(ASISTENCIA!E36)&gt;0,ASISTENCIA!E36,"")</f>
        <v/>
      </c>
      <c r="E37" s="110" t="str">
        <f>IF(LEN(D37)&gt;0,ASISTENCIA!F36,"")</f>
        <v/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28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28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28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28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28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28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28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28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28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28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28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28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28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28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28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28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28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28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28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28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28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28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28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28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28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28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28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28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28" t="str">
        <f>IF(AND(LEN($D37)&gt;0,SUMIF($F$13:$J$13,AR$13,$F37:$J37)&gt;0,ASISTENCIA!AL36&lt;&gt;"X",ASISTENCIA!AL36&lt;&gt;"L",ASISTENCIA!AL36&lt;&gt;"J",ASISTENCIA!AL36&lt;&gt;"V",ASISTENCIA!AL36&lt;&gt;"F",ASISTENCIA!AL36&lt;&gt;""),SUMIF($F$13:$J$13,AR$13,$F37:$J37),"")</f>
        <v/>
      </c>
      <c r="AS37" s="28" t="str">
        <f>IF(AND(LEN($D37)&gt;0,SUMIF($F$13:$J$13,AS$13,$F37:$J37)&gt;0,ASISTENCIA!AM36&lt;&gt;"X",ASISTENCIA!AM36&lt;&gt;"L",ASISTENCIA!AM36&lt;&gt;"J",ASISTENCIA!AM36&lt;&gt;"V",ASISTENCIA!AM36&lt;&gt;"F",ASISTENCIA!AM36&lt;&gt;""),SUMIF($F$13:$J$13,AS$13,$F37:$J37),"")</f>
        <v/>
      </c>
      <c r="AT37" s="108" t="str">
        <f t="shared" si="3"/>
        <v/>
      </c>
      <c r="AX37" s="103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03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03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03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03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03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03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03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03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03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03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03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03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03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03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03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03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03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03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03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03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03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03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03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03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03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03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03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08" t="e">
        <f t="shared" si="4"/>
        <v>#REF!</v>
      </c>
    </row>
    <row r="38" spans="1:81" ht="15" x14ac:dyDescent="0.2">
      <c r="A38" s="18" t="str">
        <f t="shared" si="5"/>
        <v/>
      </c>
      <c r="B38" s="14" t="str">
        <f>IF(LEN(C38)&gt;0,VLOOKUP($O$4,DATA!$A$1:$S$1,2,FALSE),"")</f>
        <v/>
      </c>
      <c r="C38" s="15" t="str">
        <f t="shared" si="2"/>
        <v/>
      </c>
      <c r="D38" s="21" t="str">
        <f>IF(LEN(ASISTENCIA!E37)&gt;0,ASISTENCIA!E37,"")</f>
        <v/>
      </c>
      <c r="E38" s="110" t="str">
        <f>IF(LEN(D38)&gt;0,ASISTENCIA!F37,"")</f>
        <v/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28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28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28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28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28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28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28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28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28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28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28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28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28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28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28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28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28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28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28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28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28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28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28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28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28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28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28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28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28" t="str">
        <f>IF(AND(LEN($D38)&gt;0,SUMIF($F$13:$J$13,AR$13,$F38:$J38)&gt;0,ASISTENCIA!AL37&lt;&gt;"X",ASISTENCIA!AL37&lt;&gt;"L",ASISTENCIA!AL37&lt;&gt;"J",ASISTENCIA!AL37&lt;&gt;"V",ASISTENCIA!AL37&lt;&gt;"F",ASISTENCIA!AL37&lt;&gt;""),SUMIF($F$13:$J$13,AR$13,$F38:$J38),"")</f>
        <v/>
      </c>
      <c r="AS38" s="28" t="str">
        <f>IF(AND(LEN($D38)&gt;0,SUMIF($F$13:$J$13,AS$13,$F38:$J38)&gt;0,ASISTENCIA!AM37&lt;&gt;"X",ASISTENCIA!AM37&lt;&gt;"L",ASISTENCIA!AM37&lt;&gt;"J",ASISTENCIA!AM37&lt;&gt;"V",ASISTENCIA!AM37&lt;&gt;"F",ASISTENCIA!AM37&lt;&gt;""),SUMIF($F$13:$J$13,AS$13,$F38:$J38),"")</f>
        <v/>
      </c>
      <c r="AT38" s="108" t="str">
        <f t="shared" si="3"/>
        <v/>
      </c>
      <c r="AX38" s="103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03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03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03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03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03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03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03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03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03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03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03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03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03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03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03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03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03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03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03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03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03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03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03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03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03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03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03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08" t="e">
        <f t="shared" si="4"/>
        <v>#REF!</v>
      </c>
    </row>
    <row r="39" spans="1:81" ht="15" x14ac:dyDescent="0.2">
      <c r="A39" s="18" t="str">
        <f t="shared" si="5"/>
        <v/>
      </c>
      <c r="B39" s="14" t="str">
        <f>IF(LEN(C39)&gt;0,VLOOKUP($O$4,DATA!$A$1:$S$1,2,FALSE),"")</f>
        <v/>
      </c>
      <c r="C39" s="15" t="str">
        <f t="shared" si="2"/>
        <v/>
      </c>
      <c r="D39" s="21" t="str">
        <f>IF(LEN(ASISTENCIA!E38)&gt;0,ASISTENCIA!E38,"")</f>
        <v/>
      </c>
      <c r="E39" s="110" t="str">
        <f>IF(LEN(D39)&gt;0,ASISTENCIA!F38,"")</f>
        <v/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28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28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28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28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28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28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28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28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28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28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28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28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28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28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28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28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28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28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28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28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28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28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28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28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28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28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28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28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28" t="str">
        <f>IF(AND(LEN($D39)&gt;0,SUMIF($F$13:$J$13,AR$13,$F39:$J39)&gt;0,ASISTENCIA!AL38&lt;&gt;"X",ASISTENCIA!AL38&lt;&gt;"L",ASISTENCIA!AL38&lt;&gt;"J",ASISTENCIA!AL38&lt;&gt;"V",ASISTENCIA!AL38&lt;&gt;"F",ASISTENCIA!AL38&lt;&gt;""),SUMIF($F$13:$J$13,AR$13,$F39:$J39),"")</f>
        <v/>
      </c>
      <c r="AS39" s="28" t="str">
        <f>IF(AND(LEN($D39)&gt;0,SUMIF($F$13:$J$13,AS$13,$F39:$J39)&gt;0,ASISTENCIA!AM38&lt;&gt;"X",ASISTENCIA!AM38&lt;&gt;"L",ASISTENCIA!AM38&lt;&gt;"J",ASISTENCIA!AM38&lt;&gt;"V",ASISTENCIA!AM38&lt;&gt;"F",ASISTENCIA!AM38&lt;&gt;""),SUMIF($F$13:$J$13,AS$13,$F39:$J39),"")</f>
        <v/>
      </c>
      <c r="AT39" s="108" t="str">
        <f t="shared" si="3"/>
        <v/>
      </c>
      <c r="AX39" s="103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03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03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03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03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03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03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03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03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03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03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03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03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03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03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03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03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03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03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03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03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03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03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03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03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03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03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03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5"/>
      <c r="BR53" s="345"/>
      <c r="BS53" s="345"/>
      <c r="BT53" s="345"/>
      <c r="BU53" s="345"/>
      <c r="BV53" s="345"/>
      <c r="BW53" s="345"/>
      <c r="BX53" s="345"/>
      <c r="BY53" s="345"/>
      <c r="BZ53" s="345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9" t="s">
        <v>17</v>
      </c>
      <c r="AI54" s="349"/>
      <c r="AJ54" s="349"/>
      <c r="AK54" s="349"/>
      <c r="AL54" s="349"/>
      <c r="AM54" s="349"/>
      <c r="AN54" s="349"/>
      <c r="AO54" s="349"/>
      <c r="AP54" s="349"/>
      <c r="AQ54" s="349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6" t="s">
        <v>17</v>
      </c>
      <c r="BR54" s="346"/>
      <c r="BS54" s="346"/>
      <c r="BT54" s="346"/>
      <c r="BU54" s="346"/>
      <c r="BV54" s="346"/>
      <c r="BW54" s="346"/>
      <c r="BX54" s="346"/>
      <c r="BY54" s="346"/>
      <c r="BZ54" s="346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161</v>
      </c>
      <c r="B1" s="141"/>
      <c r="C1" s="141" t="s">
        <v>161</v>
      </c>
      <c r="D1" s="358" t="s">
        <v>162</v>
      </c>
      <c r="E1" s="141" t="s">
        <v>161</v>
      </c>
      <c r="F1" s="141" t="s">
        <v>161</v>
      </c>
      <c r="G1" s="360" t="s">
        <v>163</v>
      </c>
      <c r="H1" s="356" t="s">
        <v>164</v>
      </c>
      <c r="I1" s="356" t="s">
        <v>165</v>
      </c>
      <c r="J1" s="356" t="s">
        <v>166</v>
      </c>
      <c r="K1" s="356" t="s">
        <v>167</v>
      </c>
      <c r="L1" s="356" t="s">
        <v>168</v>
      </c>
      <c r="M1" s="356" t="s">
        <v>169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170</v>
      </c>
      <c r="B2" s="143" t="s">
        <v>35</v>
      </c>
      <c r="C2" s="143" t="s">
        <v>171</v>
      </c>
      <c r="D2" s="358"/>
      <c r="E2" s="143" t="s">
        <v>109</v>
      </c>
      <c r="F2" s="143" t="s">
        <v>36</v>
      </c>
      <c r="G2" s="360"/>
      <c r="H2" s="356"/>
      <c r="I2" s="356"/>
      <c r="J2" s="356"/>
      <c r="K2" s="356"/>
      <c r="L2" s="356"/>
      <c r="M2" s="356"/>
      <c r="N2" s="144" t="s">
        <v>172</v>
      </c>
      <c r="O2"/>
      <c r="P2"/>
      <c r="Q2"/>
      <c r="R2"/>
      <c r="S2"/>
    </row>
    <row r="3" spans="1:19" x14ac:dyDescent="0.25">
      <c r="A3" s="145" t="s">
        <v>161</v>
      </c>
      <c r="B3" s="145" t="s">
        <v>161</v>
      </c>
      <c r="C3" s="145" t="s">
        <v>161</v>
      </c>
      <c r="D3" s="359"/>
      <c r="E3" s="145" t="s">
        <v>161</v>
      </c>
      <c r="F3" s="145" t="s">
        <v>161</v>
      </c>
      <c r="G3" s="361"/>
      <c r="H3" s="357"/>
      <c r="I3" s="357"/>
      <c r="J3" s="357"/>
      <c r="K3" s="357"/>
      <c r="L3" s="357"/>
      <c r="M3" s="357"/>
      <c r="N3" s="146"/>
      <c r="O3"/>
      <c r="P3"/>
      <c r="Q3"/>
      <c r="R3"/>
      <c r="S3"/>
    </row>
    <row r="4" spans="1:19" ht="18" x14ac:dyDescent="0.25">
      <c r="A4" s="147" t="s">
        <v>173</v>
      </c>
      <c r="B4" s="148" t="s">
        <v>174</v>
      </c>
      <c r="C4" s="148" t="s">
        <v>175</v>
      </c>
      <c r="D4" s="148" t="str">
        <f>CONCATENATE(E4," / ",F4)</f>
        <v>ILAVE / 5 Distritos</v>
      </c>
      <c r="E4" s="149" t="s">
        <v>176</v>
      </c>
      <c r="F4" s="149" t="s">
        <v>177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178</v>
      </c>
      <c r="B5" s="152" t="s">
        <v>179</v>
      </c>
      <c r="C5" s="149" t="s">
        <v>180</v>
      </c>
      <c r="D5" s="149" t="str">
        <f>CONCATENATE(E5," / ",F5)</f>
        <v>ILAVE / BELLAVISTA</v>
      </c>
      <c r="E5" s="149" t="s">
        <v>176</v>
      </c>
      <c r="F5" s="149" t="s">
        <v>181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182</v>
      </c>
      <c r="B6" s="152">
        <v>217</v>
      </c>
      <c r="C6" s="149" t="s">
        <v>180</v>
      </c>
      <c r="D6" s="149" t="str">
        <f t="shared" ref="D6:D69" si="0">CONCATENATE(E6," / ",F6)</f>
        <v>PILCUYO / 18 DE ENERO</v>
      </c>
      <c r="E6" s="149" t="s">
        <v>183</v>
      </c>
      <c r="F6" s="149" t="s">
        <v>184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185</v>
      </c>
      <c r="B7" s="152" t="s">
        <v>186</v>
      </c>
      <c r="C7" s="149" t="s">
        <v>180</v>
      </c>
      <c r="D7" s="149" t="str">
        <f t="shared" si="0"/>
        <v>SANTA ROSA / 3 DE MAYO</v>
      </c>
      <c r="E7" s="149" t="s">
        <v>187</v>
      </c>
      <c r="F7" s="149" t="s">
        <v>188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189</v>
      </c>
      <c r="B8" s="152" t="s">
        <v>190</v>
      </c>
      <c r="C8" s="149" t="s">
        <v>180</v>
      </c>
      <c r="D8" s="149" t="str">
        <f t="shared" si="0"/>
        <v>ILAVE / SAN MIGUEL</v>
      </c>
      <c r="E8" s="149" t="s">
        <v>176</v>
      </c>
      <c r="F8" s="149" t="s">
        <v>191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192</v>
      </c>
      <c r="B9" s="152" t="s">
        <v>193</v>
      </c>
      <c r="C9" s="149" t="s">
        <v>180</v>
      </c>
      <c r="D9" s="149" t="str">
        <f t="shared" si="0"/>
        <v>ILAVE / ALASAYA</v>
      </c>
      <c r="E9" s="149" t="s">
        <v>176</v>
      </c>
      <c r="F9" s="149" t="s">
        <v>194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195</v>
      </c>
      <c r="B10" s="152" t="s">
        <v>196</v>
      </c>
      <c r="C10" s="149" t="s">
        <v>180</v>
      </c>
      <c r="D10" s="149" t="str">
        <f t="shared" si="0"/>
        <v>CONDURIRI / MUNICIPAL</v>
      </c>
      <c r="E10" s="149" t="s">
        <v>197</v>
      </c>
      <c r="F10" s="149" t="s">
        <v>198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199</v>
      </c>
      <c r="B11" s="152" t="s">
        <v>200</v>
      </c>
      <c r="C11" s="149" t="s">
        <v>180</v>
      </c>
      <c r="D11" s="149" t="str">
        <f t="shared" si="0"/>
        <v>ILAVE / RAMON CASTILLA</v>
      </c>
      <c r="E11" s="149" t="s">
        <v>176</v>
      </c>
      <c r="F11" s="149" t="s">
        <v>201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202</v>
      </c>
      <c r="B12" s="152" t="s">
        <v>203</v>
      </c>
      <c r="C12" s="149" t="s">
        <v>180</v>
      </c>
      <c r="D12" s="149" t="str">
        <f t="shared" si="0"/>
        <v>PILCUYO / SUCANO</v>
      </c>
      <c r="E12" s="149" t="s">
        <v>183</v>
      </c>
      <c r="F12" s="149" t="s">
        <v>204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205</v>
      </c>
      <c r="B13" s="152" t="s">
        <v>206</v>
      </c>
      <c r="C13" s="149" t="s">
        <v>180</v>
      </c>
      <c r="D13" s="149" t="str">
        <f t="shared" si="0"/>
        <v>ILAVE / SULCATURA 1</v>
      </c>
      <c r="E13" s="149" t="s">
        <v>176</v>
      </c>
      <c r="F13" s="149" t="s">
        <v>207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208</v>
      </c>
      <c r="B14" s="152" t="s">
        <v>209</v>
      </c>
      <c r="C14" s="149" t="s">
        <v>180</v>
      </c>
      <c r="D14" s="149" t="str">
        <f t="shared" si="0"/>
        <v>SANTA ROSA / SANTA ROSA</v>
      </c>
      <c r="E14" s="149" t="s">
        <v>187</v>
      </c>
      <c r="F14" s="149" t="s">
        <v>187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210</v>
      </c>
      <c r="B15" s="152" t="s">
        <v>211</v>
      </c>
      <c r="C15" s="149" t="s">
        <v>180</v>
      </c>
      <c r="D15" s="149" t="str">
        <f t="shared" si="0"/>
        <v>PILCUYO / CHIPANA</v>
      </c>
      <c r="E15" s="149" t="s">
        <v>183</v>
      </c>
      <c r="F15" s="149" t="s">
        <v>212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213</v>
      </c>
      <c r="B16" s="152" t="s">
        <v>214</v>
      </c>
      <c r="C16" s="149" t="s">
        <v>180</v>
      </c>
      <c r="D16" s="149" t="str">
        <f t="shared" si="0"/>
        <v>ILAVE / CRUZANI</v>
      </c>
      <c r="E16" s="149" t="s">
        <v>176</v>
      </c>
      <c r="F16" s="149" t="s">
        <v>215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216</v>
      </c>
      <c r="B17" s="152" t="s">
        <v>217</v>
      </c>
      <c r="C17" s="149" t="s">
        <v>180</v>
      </c>
      <c r="D17" s="149" t="str">
        <f t="shared" si="0"/>
        <v>ILAVE / ILAVE</v>
      </c>
      <c r="E17" s="149" t="s">
        <v>176</v>
      </c>
      <c r="F17" s="149" t="s">
        <v>176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218</v>
      </c>
      <c r="B18" s="152" t="s">
        <v>219</v>
      </c>
      <c r="C18" s="149" t="s">
        <v>180</v>
      </c>
      <c r="D18" s="149" t="str">
        <f t="shared" si="0"/>
        <v>ILAVE / PORVENIR MIRAFLORES</v>
      </c>
      <c r="E18" s="149" t="s">
        <v>176</v>
      </c>
      <c r="F18" s="149" t="s">
        <v>220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221</v>
      </c>
      <c r="B19" s="152" t="s">
        <v>222</v>
      </c>
      <c r="C19" s="149" t="s">
        <v>180</v>
      </c>
      <c r="D19" s="149" t="str">
        <f t="shared" si="0"/>
        <v>ILAVE / MULLACONIHUECO</v>
      </c>
      <c r="E19" s="149" t="s">
        <v>176</v>
      </c>
      <c r="F19" s="149" t="s">
        <v>223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224</v>
      </c>
      <c r="B20" s="152" t="s">
        <v>225</v>
      </c>
      <c r="C20" s="149" t="s">
        <v>180</v>
      </c>
      <c r="D20" s="149" t="str">
        <f t="shared" si="0"/>
        <v>ILAVE / CHIJICHAYA</v>
      </c>
      <c r="E20" s="149" t="s">
        <v>176</v>
      </c>
      <c r="F20" s="149" t="s">
        <v>226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227</v>
      </c>
      <c r="B21" s="152" t="s">
        <v>228</v>
      </c>
      <c r="C21" s="149" t="s">
        <v>180</v>
      </c>
      <c r="D21" s="149" t="str">
        <f t="shared" si="0"/>
        <v>PILCUYO / MACHATMARCA</v>
      </c>
      <c r="E21" s="149" t="s">
        <v>183</v>
      </c>
      <c r="F21" s="149" t="s">
        <v>229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230</v>
      </c>
      <c r="B22" s="152">
        <v>310</v>
      </c>
      <c r="C22" s="149" t="s">
        <v>180</v>
      </c>
      <c r="D22" s="149" t="str">
        <f t="shared" si="0"/>
        <v>ILAVE / CAMECACHI</v>
      </c>
      <c r="E22" s="149" t="s">
        <v>176</v>
      </c>
      <c r="F22" s="149" t="s">
        <v>231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232</v>
      </c>
      <c r="B23" s="152" t="s">
        <v>233</v>
      </c>
      <c r="C23" s="149" t="s">
        <v>180</v>
      </c>
      <c r="D23" s="149" t="str">
        <f t="shared" si="0"/>
        <v>PILCUYO / MAQUERCOTA</v>
      </c>
      <c r="E23" s="149" t="s">
        <v>183</v>
      </c>
      <c r="F23" s="149" t="s">
        <v>234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235</v>
      </c>
      <c r="B24" s="152" t="s">
        <v>236</v>
      </c>
      <c r="C24" s="149" t="s">
        <v>180</v>
      </c>
      <c r="D24" s="149" t="str">
        <f t="shared" si="0"/>
        <v>ILAVE / SAN CRISTOBAL</v>
      </c>
      <c r="E24" s="149" t="s">
        <v>176</v>
      </c>
      <c r="F24" s="149" t="s">
        <v>237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238</v>
      </c>
      <c r="B25" s="152" t="s">
        <v>239</v>
      </c>
      <c r="C25" s="149" t="s">
        <v>180</v>
      </c>
      <c r="D25" s="149" t="str">
        <f t="shared" si="0"/>
        <v>ILAVE / CHUCARAYA</v>
      </c>
      <c r="E25" s="149" t="s">
        <v>176</v>
      </c>
      <c r="F25" s="149" t="s">
        <v>240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241</v>
      </c>
      <c r="B26" s="152" t="s">
        <v>242</v>
      </c>
      <c r="C26" s="149" t="s">
        <v>180</v>
      </c>
      <c r="D26" s="149" t="str">
        <f t="shared" si="0"/>
        <v>ILAVE / ULLACACHI</v>
      </c>
      <c r="E26" s="149" t="s">
        <v>176</v>
      </c>
      <c r="F26" s="149" t="s">
        <v>243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244</v>
      </c>
      <c r="B27" s="152" t="s">
        <v>245</v>
      </c>
      <c r="C27" s="149" t="s">
        <v>180</v>
      </c>
      <c r="D27" s="149" t="str">
        <f t="shared" si="0"/>
        <v>PILCUYO / SARAPI ARROYO</v>
      </c>
      <c r="E27" s="149" t="s">
        <v>183</v>
      </c>
      <c r="F27" s="149" t="s">
        <v>246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247</v>
      </c>
      <c r="B28" s="152" t="s">
        <v>248</v>
      </c>
      <c r="C28" s="149" t="s">
        <v>180</v>
      </c>
      <c r="D28" s="149" t="str">
        <f t="shared" si="0"/>
        <v>PILCUYO / ACCASO</v>
      </c>
      <c r="E28" s="149" t="s">
        <v>183</v>
      </c>
      <c r="F28" s="149" t="s">
        <v>249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250</v>
      </c>
      <c r="B29" s="152" t="s">
        <v>251</v>
      </c>
      <c r="C29" s="149" t="s">
        <v>180</v>
      </c>
      <c r="D29" s="149" t="str">
        <f t="shared" si="0"/>
        <v>ILAVE / CHECCA</v>
      </c>
      <c r="E29" s="149" t="s">
        <v>176</v>
      </c>
      <c r="F29" s="149" t="s">
        <v>252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253</v>
      </c>
      <c r="B30" s="152" t="s">
        <v>254</v>
      </c>
      <c r="C30" s="149" t="s">
        <v>180</v>
      </c>
      <c r="D30" s="149" t="str">
        <f t="shared" si="0"/>
        <v>PILCUYO / MARCOLLO</v>
      </c>
      <c r="E30" s="149" t="s">
        <v>183</v>
      </c>
      <c r="F30" s="149" t="s">
        <v>255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256</v>
      </c>
      <c r="B31" s="152" t="s">
        <v>257</v>
      </c>
      <c r="C31" s="149" t="s">
        <v>180</v>
      </c>
      <c r="D31" s="149" t="str">
        <f t="shared" si="0"/>
        <v>ILAVE / SANTA BARBARA</v>
      </c>
      <c r="E31" s="149" t="s">
        <v>176</v>
      </c>
      <c r="F31" s="149" t="s">
        <v>258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259</v>
      </c>
      <c r="B32" s="152" t="s">
        <v>260</v>
      </c>
      <c r="C32" s="149" t="s">
        <v>180</v>
      </c>
      <c r="D32" s="149" t="str">
        <f t="shared" si="0"/>
        <v>ILAVE / BELLAVISTA</v>
      </c>
      <c r="E32" s="149" t="s">
        <v>176</v>
      </c>
      <c r="F32" s="149" t="s">
        <v>181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261</v>
      </c>
      <c r="B33" s="152" t="s">
        <v>262</v>
      </c>
      <c r="C33" s="149" t="s">
        <v>180</v>
      </c>
      <c r="D33" s="149" t="str">
        <f t="shared" si="0"/>
        <v>ILAVE / ILAVE</v>
      </c>
      <c r="E33" s="149" t="s">
        <v>176</v>
      </c>
      <c r="F33" s="149" t="s">
        <v>176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263</v>
      </c>
      <c r="B34" s="152" t="s">
        <v>264</v>
      </c>
      <c r="C34" s="149" t="s">
        <v>180</v>
      </c>
      <c r="D34" s="149" t="str">
        <f t="shared" si="0"/>
        <v>ILAVE / ANCOAMAYA</v>
      </c>
      <c r="E34" s="149" t="s">
        <v>176</v>
      </c>
      <c r="F34" s="149" t="s">
        <v>265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266</v>
      </c>
      <c r="B35" s="152" t="s">
        <v>267</v>
      </c>
      <c r="C35" s="149" t="s">
        <v>180</v>
      </c>
      <c r="D35" s="149" t="str">
        <f t="shared" si="0"/>
        <v>ILAVE / CALLATA</v>
      </c>
      <c r="E35" s="149" t="s">
        <v>176</v>
      </c>
      <c r="F35" s="149" t="s">
        <v>268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269</v>
      </c>
      <c r="B36" s="152" t="s">
        <v>270</v>
      </c>
      <c r="C36" s="149" t="s">
        <v>180</v>
      </c>
      <c r="D36" s="149" t="str">
        <f t="shared" si="0"/>
        <v>ILAVE / CANGALLI ACHANTUYO</v>
      </c>
      <c r="E36" s="149" t="s">
        <v>176</v>
      </c>
      <c r="F36" s="149" t="s">
        <v>271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272</v>
      </c>
      <c r="B37" s="152" t="s">
        <v>273</v>
      </c>
      <c r="C37" s="149" t="s">
        <v>180</v>
      </c>
      <c r="D37" s="149" t="str">
        <f t="shared" si="0"/>
        <v>CAPAZO / CAPASO</v>
      </c>
      <c r="E37" s="149" t="s">
        <v>274</v>
      </c>
      <c r="F37" s="149" t="s">
        <v>275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276</v>
      </c>
      <c r="B38" s="152" t="s">
        <v>277</v>
      </c>
      <c r="C38" s="149" t="s">
        <v>180</v>
      </c>
      <c r="D38" s="149" t="str">
        <f t="shared" si="0"/>
        <v>ILAVE / CATAMURO II</v>
      </c>
      <c r="E38" s="149" t="s">
        <v>176</v>
      </c>
      <c r="F38" s="149" t="s">
        <v>278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279</v>
      </c>
      <c r="B39" s="152" t="s">
        <v>280</v>
      </c>
      <c r="C39" s="149" t="s">
        <v>180</v>
      </c>
      <c r="D39" s="149" t="str">
        <f t="shared" si="0"/>
        <v>ILAVE / CHIJUYO COPAPUJO</v>
      </c>
      <c r="E39" s="149" t="s">
        <v>176</v>
      </c>
      <c r="F39" s="149" t="s">
        <v>281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282</v>
      </c>
      <c r="B40" s="152" t="s">
        <v>283</v>
      </c>
      <c r="C40" s="149" t="s">
        <v>180</v>
      </c>
      <c r="D40" s="149" t="str">
        <f t="shared" si="0"/>
        <v>ILAVE / CHURO MAQUERA</v>
      </c>
      <c r="E40" s="149" t="s">
        <v>176</v>
      </c>
      <c r="F40" s="149" t="s">
        <v>284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285</v>
      </c>
      <c r="B41" s="152" t="s">
        <v>286</v>
      </c>
      <c r="C41" s="149" t="s">
        <v>180</v>
      </c>
      <c r="D41" s="149" t="str">
        <f t="shared" si="0"/>
        <v>ILAVE / OCOÑA</v>
      </c>
      <c r="E41" s="149" t="s">
        <v>176</v>
      </c>
      <c r="F41" s="149" t="s">
        <v>287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288</v>
      </c>
      <c r="B42" s="152" t="s">
        <v>289</v>
      </c>
      <c r="C42" s="149" t="s">
        <v>180</v>
      </c>
      <c r="D42" s="149" t="str">
        <f t="shared" si="0"/>
        <v>ILAVE / PHARATA COPANI</v>
      </c>
      <c r="E42" s="149" t="s">
        <v>176</v>
      </c>
      <c r="F42" s="149" t="s">
        <v>290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291</v>
      </c>
      <c r="B43" s="152" t="s">
        <v>292</v>
      </c>
      <c r="C43" s="149" t="s">
        <v>180</v>
      </c>
      <c r="D43" s="149" t="str">
        <f t="shared" si="0"/>
        <v>PILCUYO / PUCARA</v>
      </c>
      <c r="E43" s="149" t="s">
        <v>183</v>
      </c>
      <c r="F43" s="149" t="s">
        <v>293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294</v>
      </c>
      <c r="B44" s="152" t="s">
        <v>295</v>
      </c>
      <c r="C44" s="149" t="s">
        <v>180</v>
      </c>
      <c r="D44" s="149" t="str">
        <f t="shared" si="0"/>
        <v>PILCUYO / SACARI TITICACHI</v>
      </c>
      <c r="E44" s="149" t="s">
        <v>183</v>
      </c>
      <c r="F44" s="149" t="s">
        <v>296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297</v>
      </c>
      <c r="B45" s="152" t="s">
        <v>298</v>
      </c>
      <c r="C45" s="149" t="s">
        <v>180</v>
      </c>
      <c r="D45" s="149" t="str">
        <f t="shared" si="0"/>
        <v>ILAVE / URANI</v>
      </c>
      <c r="E45" s="149" t="s">
        <v>176</v>
      </c>
      <c r="F45" s="149" t="s">
        <v>299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300</v>
      </c>
      <c r="B46" s="152" t="s">
        <v>301</v>
      </c>
      <c r="C46" s="149" t="s">
        <v>180</v>
      </c>
      <c r="D46" s="149" t="str">
        <f t="shared" si="0"/>
        <v>PILCUYO / CACHIPUCARA</v>
      </c>
      <c r="E46" s="149" t="s">
        <v>183</v>
      </c>
      <c r="F46" s="149" t="s">
        <v>302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303</v>
      </c>
      <c r="B47" s="152" t="s">
        <v>304</v>
      </c>
      <c r="C47" s="149" t="s">
        <v>180</v>
      </c>
      <c r="D47" s="149" t="str">
        <f t="shared" si="0"/>
        <v>ILAVE / JACHOCCO HUARACCO</v>
      </c>
      <c r="E47" s="149" t="s">
        <v>176</v>
      </c>
      <c r="F47" s="149" t="s">
        <v>305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306</v>
      </c>
      <c r="B48" s="152" t="s">
        <v>307</v>
      </c>
      <c r="C48" s="149" t="s">
        <v>180</v>
      </c>
      <c r="D48" s="149" t="str">
        <f t="shared" si="0"/>
        <v>ILAVE / LACAYA</v>
      </c>
      <c r="E48" s="149" t="s">
        <v>176</v>
      </c>
      <c r="F48" s="149" t="s">
        <v>308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309</v>
      </c>
      <c r="B49" s="152" t="s">
        <v>310</v>
      </c>
      <c r="C49" s="149" t="s">
        <v>180</v>
      </c>
      <c r="D49" s="149" t="str">
        <f t="shared" si="0"/>
        <v>ILAVE / PANTIHUECO</v>
      </c>
      <c r="E49" s="149" t="s">
        <v>176</v>
      </c>
      <c r="F49" s="149" t="s">
        <v>311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312</v>
      </c>
      <c r="B50" s="152" t="s">
        <v>313</v>
      </c>
      <c r="C50" s="149" t="s">
        <v>180</v>
      </c>
      <c r="D50" s="149" t="str">
        <f t="shared" si="0"/>
        <v>ILAVE / POQUICHILLA</v>
      </c>
      <c r="E50" s="149" t="s">
        <v>176</v>
      </c>
      <c r="F50" s="149" t="s">
        <v>314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315</v>
      </c>
      <c r="B51" s="152">
        <v>711</v>
      </c>
      <c r="C51" s="149" t="s">
        <v>180</v>
      </c>
      <c r="D51" s="149" t="str">
        <f t="shared" si="0"/>
        <v>ILAVE / ROSACANI</v>
      </c>
      <c r="E51" s="149" t="s">
        <v>176</v>
      </c>
      <c r="F51" s="149" t="s">
        <v>316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317</v>
      </c>
      <c r="B52" s="152" t="s">
        <v>318</v>
      </c>
      <c r="C52" s="149" t="s">
        <v>180</v>
      </c>
      <c r="D52" s="149" t="str">
        <f t="shared" si="0"/>
        <v>ILAVE / SIRAYA</v>
      </c>
      <c r="E52" s="149" t="s">
        <v>176</v>
      </c>
      <c r="F52" s="149" t="s">
        <v>319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320</v>
      </c>
      <c r="B53" s="152" t="s">
        <v>321</v>
      </c>
      <c r="C53" s="149" t="s">
        <v>180</v>
      </c>
      <c r="D53" s="149" t="str">
        <f t="shared" si="0"/>
        <v>ILAVE / TANAPACA</v>
      </c>
      <c r="E53" s="149" t="s">
        <v>176</v>
      </c>
      <c r="F53" s="149" t="s">
        <v>322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323</v>
      </c>
      <c r="B54" s="152" t="s">
        <v>324</v>
      </c>
      <c r="C54" s="149" t="s">
        <v>180</v>
      </c>
      <c r="D54" s="149" t="str">
        <f t="shared" si="0"/>
        <v>ILAVE / LACACHI</v>
      </c>
      <c r="E54" s="149" t="s">
        <v>176</v>
      </c>
      <c r="F54" s="149" t="s">
        <v>325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326</v>
      </c>
      <c r="B55" s="152" t="s">
        <v>327</v>
      </c>
      <c r="C55" s="149" t="s">
        <v>180</v>
      </c>
      <c r="D55" s="149" t="str">
        <f t="shared" si="0"/>
        <v>ILAVE / PAJJCHA CCACCAPI</v>
      </c>
      <c r="E55" s="149" t="s">
        <v>176</v>
      </c>
      <c r="F55" s="149" t="s">
        <v>328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329</v>
      </c>
      <c r="B56" s="152" t="s">
        <v>330</v>
      </c>
      <c r="C56" s="149" t="s">
        <v>180</v>
      </c>
      <c r="D56" s="149" t="str">
        <f t="shared" si="0"/>
        <v>PILCUYO / PACCO BEBEDERO</v>
      </c>
      <c r="E56" s="149" t="s">
        <v>183</v>
      </c>
      <c r="F56" s="149" t="s">
        <v>331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332</v>
      </c>
      <c r="B57" s="152" t="s">
        <v>333</v>
      </c>
      <c r="C57" s="149" t="s">
        <v>180</v>
      </c>
      <c r="D57" s="149" t="str">
        <f t="shared" si="0"/>
        <v>ILAVE / COLLATA</v>
      </c>
      <c r="E57" s="149" t="s">
        <v>176</v>
      </c>
      <c r="F57" s="149" t="s">
        <v>334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335</v>
      </c>
      <c r="B58" s="152" t="s">
        <v>336</v>
      </c>
      <c r="C58" s="149" t="s">
        <v>180</v>
      </c>
      <c r="D58" s="149" t="str">
        <f t="shared" si="0"/>
        <v>ILAVE / HUANCARANI</v>
      </c>
      <c r="E58" s="149" t="s">
        <v>176</v>
      </c>
      <c r="F58" s="149" t="s">
        <v>337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338</v>
      </c>
      <c r="B59" s="152" t="s">
        <v>339</v>
      </c>
      <c r="C59" s="149" t="s">
        <v>180</v>
      </c>
      <c r="D59" s="149" t="str">
        <f t="shared" si="0"/>
        <v>ILAVE / COLLOCO HUAYCHANI</v>
      </c>
      <c r="E59" s="149" t="s">
        <v>176</v>
      </c>
      <c r="F59" s="149" t="s">
        <v>340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341</v>
      </c>
      <c r="B60" s="152" t="s">
        <v>342</v>
      </c>
      <c r="C60" s="149" t="s">
        <v>180</v>
      </c>
      <c r="D60" s="149" t="str">
        <f t="shared" si="0"/>
        <v>SANTA ROSA / AYUPALCA</v>
      </c>
      <c r="E60" s="149" t="s">
        <v>187</v>
      </c>
      <c r="F60" s="149" t="s">
        <v>343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344</v>
      </c>
      <c r="B61" s="152" t="s">
        <v>345</v>
      </c>
      <c r="C61" s="149" t="s">
        <v>180</v>
      </c>
      <c r="D61" s="149" t="str">
        <f t="shared" si="0"/>
        <v>SANTA ROSA / SULCANACA</v>
      </c>
      <c r="E61" s="149" t="s">
        <v>187</v>
      </c>
      <c r="F61" s="149" t="s">
        <v>346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347</v>
      </c>
      <c r="B62" s="152" t="s">
        <v>348</v>
      </c>
      <c r="C62" s="149" t="s">
        <v>180</v>
      </c>
      <c r="D62" s="149" t="str">
        <f t="shared" si="0"/>
        <v>SANTA ROSA / MAZOCRUZ</v>
      </c>
      <c r="E62" s="149" t="s">
        <v>187</v>
      </c>
      <c r="F62" s="149" t="s">
        <v>349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350</v>
      </c>
      <c r="B63" s="152" t="s">
        <v>351</v>
      </c>
      <c r="C63" s="149" t="s">
        <v>180</v>
      </c>
      <c r="D63" s="149" t="str">
        <f t="shared" si="0"/>
        <v>ILAVE / ILAVE</v>
      </c>
      <c r="E63" s="149" t="s">
        <v>176</v>
      </c>
      <c r="F63" s="149" t="s">
        <v>176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352</v>
      </c>
      <c r="B64" s="152" t="s">
        <v>353</v>
      </c>
      <c r="C64" s="149" t="s">
        <v>180</v>
      </c>
      <c r="D64" s="149" t="str">
        <f t="shared" si="0"/>
        <v>ILAVE / CHECACHATA</v>
      </c>
      <c r="E64" s="149" t="s">
        <v>176</v>
      </c>
      <c r="F64" s="149" t="s">
        <v>354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355</v>
      </c>
      <c r="B65" s="152" t="s">
        <v>356</v>
      </c>
      <c r="C65" s="149" t="s">
        <v>180</v>
      </c>
      <c r="D65" s="149" t="str">
        <f t="shared" si="0"/>
        <v>ILAVE / SIMILLACA</v>
      </c>
      <c r="E65" s="149" t="s">
        <v>176</v>
      </c>
      <c r="F65" s="149" t="s">
        <v>357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358</v>
      </c>
      <c r="B66" s="152" t="s">
        <v>359</v>
      </c>
      <c r="C66" s="149" t="s">
        <v>180</v>
      </c>
      <c r="D66" s="149" t="str">
        <f t="shared" si="0"/>
        <v>ILAVE / CHALLOCOLLO</v>
      </c>
      <c r="E66" s="149" t="s">
        <v>176</v>
      </c>
      <c r="F66" s="149" t="s">
        <v>360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361</v>
      </c>
      <c r="B67" s="152" t="s">
        <v>362</v>
      </c>
      <c r="C67" s="149" t="s">
        <v>180</v>
      </c>
      <c r="D67" s="149" t="str">
        <f t="shared" si="0"/>
        <v>ILAVE / APHARUNI</v>
      </c>
      <c r="E67" s="149" t="s">
        <v>176</v>
      </c>
      <c r="F67" s="149" t="s">
        <v>363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364</v>
      </c>
      <c r="B68" s="152" t="s">
        <v>365</v>
      </c>
      <c r="C68" s="149" t="s">
        <v>180</v>
      </c>
      <c r="D68" s="149" t="str">
        <f t="shared" si="0"/>
        <v>ILAVE / JARANI</v>
      </c>
      <c r="E68" s="149" t="s">
        <v>176</v>
      </c>
      <c r="F68" s="149" t="s">
        <v>366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367</v>
      </c>
      <c r="B69" s="152" t="s">
        <v>368</v>
      </c>
      <c r="C69" s="149" t="s">
        <v>180</v>
      </c>
      <c r="D69" s="149" t="str">
        <f t="shared" si="0"/>
        <v>ILAVE / COMPACAZO</v>
      </c>
      <c r="E69" s="149" t="s">
        <v>176</v>
      </c>
      <c r="F69" s="149" t="s">
        <v>369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370</v>
      </c>
      <c r="B70" s="152" t="s">
        <v>371</v>
      </c>
      <c r="C70" s="149" t="s">
        <v>180</v>
      </c>
      <c r="D70" s="149" t="str">
        <f t="shared" ref="D70:D133" si="1">CONCATENATE(E70," / ",F70)</f>
        <v>ILAVE / PICHINCUTA</v>
      </c>
      <c r="E70" s="149" t="s">
        <v>176</v>
      </c>
      <c r="F70" s="149" t="s">
        <v>372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373</v>
      </c>
      <c r="B71" s="152" t="s">
        <v>374</v>
      </c>
      <c r="C71" s="149" t="s">
        <v>180</v>
      </c>
      <c r="D71" s="149" t="str">
        <f t="shared" si="1"/>
        <v>ILAVE / CONCHACA</v>
      </c>
      <c r="E71" s="149" t="s">
        <v>176</v>
      </c>
      <c r="F71" s="149" t="s">
        <v>375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376</v>
      </c>
      <c r="B72" s="152" t="s">
        <v>377</v>
      </c>
      <c r="C72" s="149" t="s">
        <v>180</v>
      </c>
      <c r="D72" s="149" t="str">
        <f t="shared" si="1"/>
        <v>ILAVE / HUARAHUARANI</v>
      </c>
      <c r="E72" s="149" t="s">
        <v>176</v>
      </c>
      <c r="F72" s="149" t="s">
        <v>378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379</v>
      </c>
      <c r="B73" s="152" t="s">
        <v>380</v>
      </c>
      <c r="C73" s="149" t="s">
        <v>180</v>
      </c>
      <c r="D73" s="149" t="str">
        <f t="shared" si="1"/>
        <v>ILAVE / CUTINI PUCARA</v>
      </c>
      <c r="E73" s="149" t="s">
        <v>176</v>
      </c>
      <c r="F73" s="149" t="s">
        <v>381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382</v>
      </c>
      <c r="B74" s="152" t="s">
        <v>383</v>
      </c>
      <c r="C74" s="149" t="s">
        <v>180</v>
      </c>
      <c r="D74" s="149" t="str">
        <f t="shared" si="1"/>
        <v>ILAVE / SANTA ROSA DE HUAYLLATA</v>
      </c>
      <c r="E74" s="149" t="s">
        <v>176</v>
      </c>
      <c r="F74" s="149" t="s">
        <v>384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385</v>
      </c>
      <c r="B75" s="152" t="s">
        <v>386</v>
      </c>
      <c r="C75" s="149" t="s">
        <v>180</v>
      </c>
      <c r="D75" s="149" t="str">
        <f t="shared" si="1"/>
        <v>ILAVE / HUINI HUININI</v>
      </c>
      <c r="E75" s="149" t="s">
        <v>176</v>
      </c>
      <c r="F75" s="149" t="s">
        <v>387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388</v>
      </c>
      <c r="B76" s="152" t="s">
        <v>389</v>
      </c>
      <c r="C76" s="149" t="s">
        <v>180</v>
      </c>
      <c r="D76" s="149" t="str">
        <f t="shared" si="1"/>
        <v>ILAVE / CALACOTA</v>
      </c>
      <c r="E76" s="149" t="s">
        <v>176</v>
      </c>
      <c r="F76" s="149" t="s">
        <v>390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391</v>
      </c>
      <c r="B77" s="152" t="s">
        <v>392</v>
      </c>
      <c r="C77" s="149" t="s">
        <v>180</v>
      </c>
      <c r="D77" s="149" t="str">
        <f t="shared" si="1"/>
        <v>PILCUYO / CAÑA MAQUERA</v>
      </c>
      <c r="E77" s="149" t="s">
        <v>183</v>
      </c>
      <c r="F77" s="149" t="s">
        <v>393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394</v>
      </c>
      <c r="B78" s="152" t="s">
        <v>395</v>
      </c>
      <c r="C78" s="149" t="s">
        <v>180</v>
      </c>
      <c r="D78" s="149" t="str">
        <f t="shared" si="1"/>
        <v>PILCUYO / TARACANCAMAYA / CANCAMAYA</v>
      </c>
      <c r="E78" s="149" t="s">
        <v>183</v>
      </c>
      <c r="F78" s="149" t="s">
        <v>396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397</v>
      </c>
      <c r="B79" s="152" t="s">
        <v>398</v>
      </c>
      <c r="C79" s="149" t="s">
        <v>180</v>
      </c>
      <c r="D79" s="149" t="str">
        <f t="shared" si="1"/>
        <v>PILCUYO / MULLACANI</v>
      </c>
      <c r="E79" s="149" t="s">
        <v>183</v>
      </c>
      <c r="F79" s="149" t="s">
        <v>399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400</v>
      </c>
      <c r="B80" s="152" t="s">
        <v>401</v>
      </c>
      <c r="C80" s="149" t="s">
        <v>180</v>
      </c>
      <c r="D80" s="149" t="str">
        <f t="shared" si="1"/>
        <v>PILCUYO / QUETY</v>
      </c>
      <c r="E80" s="149" t="s">
        <v>183</v>
      </c>
      <c r="F80" s="149" t="s">
        <v>402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403</v>
      </c>
      <c r="B81" s="152" t="s">
        <v>404</v>
      </c>
      <c r="C81" s="149" t="s">
        <v>180</v>
      </c>
      <c r="D81" s="149" t="str">
        <f t="shared" si="1"/>
        <v>PILCUYO / HUARIQUISAMA</v>
      </c>
      <c r="E81" s="149" t="s">
        <v>183</v>
      </c>
      <c r="F81" s="149" t="s">
        <v>405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406</v>
      </c>
      <c r="B82" s="152" t="s">
        <v>407</v>
      </c>
      <c r="C82" s="149" t="s">
        <v>180</v>
      </c>
      <c r="D82" s="149" t="str">
        <f t="shared" si="1"/>
        <v>PILCUYO / CHOJÑA CHOJÑANI</v>
      </c>
      <c r="E82" s="149" t="s">
        <v>183</v>
      </c>
      <c r="F82" s="149" t="s">
        <v>408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409</v>
      </c>
      <c r="B83" s="152" t="s">
        <v>410</v>
      </c>
      <c r="C83" s="149" t="s">
        <v>180</v>
      </c>
      <c r="D83" s="149" t="str">
        <f t="shared" si="1"/>
        <v>PILCUYO / CHAULLACAMANI</v>
      </c>
      <c r="E83" s="149" t="s">
        <v>183</v>
      </c>
      <c r="F83" s="149" t="s">
        <v>411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412</v>
      </c>
      <c r="B84" s="152" t="s">
        <v>413</v>
      </c>
      <c r="C84" s="149" t="s">
        <v>180</v>
      </c>
      <c r="D84" s="149" t="str">
        <f t="shared" si="1"/>
        <v>PILCUYO / YAJACIRCATUYO / TUYO / TUCO</v>
      </c>
      <c r="E84" s="149" t="s">
        <v>183</v>
      </c>
      <c r="F84" s="149" t="s">
        <v>414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415</v>
      </c>
      <c r="B85" s="152" t="s">
        <v>416</v>
      </c>
      <c r="C85" s="149" t="s">
        <v>180</v>
      </c>
      <c r="D85" s="149" t="str">
        <f t="shared" si="1"/>
        <v>PILCUYO / HUAYLLATA</v>
      </c>
      <c r="E85" s="149" t="s">
        <v>183</v>
      </c>
      <c r="F85" s="149" t="s">
        <v>417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418</v>
      </c>
      <c r="B86" s="152" t="s">
        <v>419</v>
      </c>
      <c r="C86" s="149" t="s">
        <v>180</v>
      </c>
      <c r="D86" s="149" t="str">
        <f t="shared" si="1"/>
        <v>PILCUYO / PACCO CUSULLANA</v>
      </c>
      <c r="E86" s="149" t="s">
        <v>183</v>
      </c>
      <c r="F86" s="149" t="s">
        <v>420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421</v>
      </c>
      <c r="B87" s="152" t="s">
        <v>422</v>
      </c>
      <c r="C87" s="149" t="s">
        <v>180</v>
      </c>
      <c r="D87" s="149" t="str">
        <f t="shared" si="1"/>
        <v>SANTA ROSA / PROVIDENCIA</v>
      </c>
      <c r="E87" s="149" t="s">
        <v>187</v>
      </c>
      <c r="F87" s="149" t="s">
        <v>423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424</v>
      </c>
      <c r="B88" s="152" t="s">
        <v>425</v>
      </c>
      <c r="C88" s="149" t="s">
        <v>180</v>
      </c>
      <c r="D88" s="149" t="str">
        <f t="shared" si="1"/>
        <v>ILAVE / PIÑUTANI</v>
      </c>
      <c r="E88" s="149" t="s">
        <v>176</v>
      </c>
      <c r="F88" s="149" t="s">
        <v>426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427</v>
      </c>
      <c r="B89" s="152" t="s">
        <v>428</v>
      </c>
      <c r="C89" s="149" t="s">
        <v>180</v>
      </c>
      <c r="D89" s="149" t="str">
        <f t="shared" si="1"/>
        <v>PILCUYO / JALLUYO</v>
      </c>
      <c r="E89" s="149" t="s">
        <v>183</v>
      </c>
      <c r="F89" s="149" t="s">
        <v>429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430</v>
      </c>
      <c r="B90" s="152" t="s">
        <v>431</v>
      </c>
      <c r="C90" s="149" t="s">
        <v>180</v>
      </c>
      <c r="D90" s="149" t="str">
        <f t="shared" si="1"/>
        <v>ILAVE / CHURO LOPEZ</v>
      </c>
      <c r="E90" s="149" t="s">
        <v>176</v>
      </c>
      <c r="F90" s="149" t="s">
        <v>432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433</v>
      </c>
      <c r="B91" s="152" t="s">
        <v>434</v>
      </c>
      <c r="C91" s="149" t="s">
        <v>180</v>
      </c>
      <c r="D91" s="149" t="str">
        <f t="shared" si="1"/>
        <v>ILAVE / ILAVE</v>
      </c>
      <c r="E91" s="149" t="s">
        <v>176</v>
      </c>
      <c r="F91" s="149" t="s">
        <v>176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435</v>
      </c>
      <c r="B92" s="152" t="s">
        <v>436</v>
      </c>
      <c r="C92" s="149" t="s">
        <v>180</v>
      </c>
      <c r="D92" s="149" t="str">
        <f t="shared" si="1"/>
        <v>CAPAZO / ROSARIO ALTO ANCOMARCA</v>
      </c>
      <c r="E92" s="149" t="s">
        <v>274</v>
      </c>
      <c r="F92" s="149" t="s">
        <v>437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438</v>
      </c>
      <c r="B93" s="152" t="s">
        <v>439</v>
      </c>
      <c r="C93" s="149" t="s">
        <v>180</v>
      </c>
      <c r="D93" s="149" t="str">
        <f t="shared" si="1"/>
        <v>ILAVE / SANTA MARIA</v>
      </c>
      <c r="E93" s="149" t="s">
        <v>176</v>
      </c>
      <c r="F93" s="149" t="s">
        <v>440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441</v>
      </c>
      <c r="B94" s="152" t="s">
        <v>442</v>
      </c>
      <c r="C94" s="149" t="s">
        <v>180</v>
      </c>
      <c r="D94" s="149" t="str">
        <f t="shared" si="1"/>
        <v>ILAVE / ANCASAYA</v>
      </c>
      <c r="E94" s="149" t="s">
        <v>176</v>
      </c>
      <c r="F94" s="149" t="s">
        <v>443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444</v>
      </c>
      <c r="B95" s="152" t="s">
        <v>445</v>
      </c>
      <c r="C95" s="149" t="s">
        <v>180</v>
      </c>
      <c r="D95" s="149" t="str">
        <f t="shared" si="1"/>
        <v>ILAVE / CHIRIMAYA</v>
      </c>
      <c r="E95" s="149" t="s">
        <v>176</v>
      </c>
      <c r="F95" s="149" t="s">
        <v>446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447</v>
      </c>
      <c r="B96" s="152" t="s">
        <v>448</v>
      </c>
      <c r="C96" s="149" t="s">
        <v>180</v>
      </c>
      <c r="D96" s="149" t="str">
        <f t="shared" si="1"/>
        <v>ILAVE / LACOTUYO</v>
      </c>
      <c r="E96" s="149" t="s">
        <v>176</v>
      </c>
      <c r="F96" s="149" t="s">
        <v>449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450</v>
      </c>
      <c r="B97" s="152" t="s">
        <v>451</v>
      </c>
      <c r="C97" s="149" t="s">
        <v>180</v>
      </c>
      <c r="D97" s="149" t="str">
        <f t="shared" si="1"/>
        <v>CAPAZO / SAN JOSE DE ANCOMARCA</v>
      </c>
      <c r="E97" s="149" t="s">
        <v>274</v>
      </c>
      <c r="F97" s="149" t="s">
        <v>452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453</v>
      </c>
      <c r="B98" s="152" t="s">
        <v>454</v>
      </c>
      <c r="C98" s="149" t="s">
        <v>180</v>
      </c>
      <c r="D98" s="149" t="str">
        <f t="shared" si="1"/>
        <v>ILAVE / COLLPUYO</v>
      </c>
      <c r="E98" s="149" t="s">
        <v>176</v>
      </c>
      <c r="F98" s="149" t="s">
        <v>455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456</v>
      </c>
      <c r="B99" s="152" t="s">
        <v>457</v>
      </c>
      <c r="C99" s="149" t="s">
        <v>180</v>
      </c>
      <c r="D99" s="149" t="str">
        <f t="shared" si="1"/>
        <v>CONDURIRI / SALES GRANDE</v>
      </c>
      <c r="E99" s="149" t="s">
        <v>197</v>
      </c>
      <c r="F99" s="149" t="s">
        <v>458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459</v>
      </c>
      <c r="B100" s="152" t="s">
        <v>460</v>
      </c>
      <c r="C100" s="149" t="s">
        <v>180</v>
      </c>
      <c r="D100" s="149" t="str">
        <f t="shared" si="1"/>
        <v>ILAVE / CHOQUE</v>
      </c>
      <c r="E100" s="149" t="s">
        <v>176</v>
      </c>
      <c r="F100" s="149" t="s">
        <v>461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462</v>
      </c>
      <c r="B101" s="152" t="s">
        <v>463</v>
      </c>
      <c r="C101" s="149" t="s">
        <v>180</v>
      </c>
      <c r="D101" s="149" t="str">
        <f t="shared" si="1"/>
        <v>ILAVE / CHUNTACOLLO</v>
      </c>
      <c r="E101" s="149" t="s">
        <v>176</v>
      </c>
      <c r="F101" s="149" t="s">
        <v>464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465</v>
      </c>
      <c r="B102" s="152" t="s">
        <v>466</v>
      </c>
      <c r="C102" s="149" t="s">
        <v>180</v>
      </c>
      <c r="D102" s="149" t="str">
        <f t="shared" si="1"/>
        <v>SANTA ROSA / SAPACHULPA</v>
      </c>
      <c r="E102" s="149" t="s">
        <v>187</v>
      </c>
      <c r="F102" s="149" t="s">
        <v>467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468</v>
      </c>
      <c r="B103" s="152" t="s">
        <v>469</v>
      </c>
      <c r="C103" s="149" t="s">
        <v>180</v>
      </c>
      <c r="D103" s="149" t="str">
        <f t="shared" si="1"/>
        <v>ILAVE / CHOCCOQUELICANI</v>
      </c>
      <c r="E103" s="149" t="s">
        <v>176</v>
      </c>
      <c r="F103" s="149" t="s">
        <v>470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471</v>
      </c>
      <c r="B104" s="152" t="s">
        <v>472</v>
      </c>
      <c r="C104" s="149" t="s">
        <v>180</v>
      </c>
      <c r="D104" s="149" t="str">
        <f t="shared" si="1"/>
        <v>ILAVE / ILAVE</v>
      </c>
      <c r="E104" s="149" t="s">
        <v>176</v>
      </c>
      <c r="F104" s="149" t="s">
        <v>176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473</v>
      </c>
      <c r="B105" s="152" t="s">
        <v>474</v>
      </c>
      <c r="C105" s="149" t="s">
        <v>180</v>
      </c>
      <c r="D105" s="149" t="str">
        <f t="shared" si="1"/>
        <v>SANTA ROSA / HUANACACAMAYA</v>
      </c>
      <c r="E105" s="149" t="s">
        <v>187</v>
      </c>
      <c r="F105" s="149" t="s">
        <v>475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476</v>
      </c>
      <c r="B106" s="152" t="s">
        <v>477</v>
      </c>
      <c r="C106" s="149" t="s">
        <v>180</v>
      </c>
      <c r="D106" s="149" t="str">
        <f t="shared" si="1"/>
        <v>ILAVE / CCACCATA</v>
      </c>
      <c r="E106" s="149" t="s">
        <v>176</v>
      </c>
      <c r="F106" s="149" t="s">
        <v>478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479</v>
      </c>
      <c r="B107" s="152" t="s">
        <v>480</v>
      </c>
      <c r="C107" s="149" t="s">
        <v>180</v>
      </c>
      <c r="D107" s="149" t="str">
        <f t="shared" si="1"/>
        <v>CONDURIRI / UNTAVE</v>
      </c>
      <c r="E107" s="149" t="s">
        <v>197</v>
      </c>
      <c r="F107" s="149" t="s">
        <v>481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482</v>
      </c>
      <c r="B108" s="152" t="s">
        <v>483</v>
      </c>
      <c r="C108" s="149" t="s">
        <v>180</v>
      </c>
      <c r="D108" s="149" t="str">
        <f t="shared" si="1"/>
        <v>PILCUYO / SANCUTA</v>
      </c>
      <c r="E108" s="149" t="s">
        <v>183</v>
      </c>
      <c r="F108" s="149" t="s">
        <v>484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485</v>
      </c>
      <c r="B109" s="152" t="s">
        <v>486</v>
      </c>
      <c r="C109" s="149" t="s">
        <v>180</v>
      </c>
      <c r="D109" s="149" t="str">
        <f t="shared" si="1"/>
        <v>ILAVE / CHILACOLLO</v>
      </c>
      <c r="E109" s="149" t="s">
        <v>176</v>
      </c>
      <c r="F109" s="149" t="s">
        <v>487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488</v>
      </c>
      <c r="B110" s="152" t="s">
        <v>489</v>
      </c>
      <c r="C110" s="149" t="s">
        <v>180</v>
      </c>
      <c r="D110" s="149" t="str">
        <f t="shared" si="1"/>
        <v>ILAVE / QUALICANI CHICO</v>
      </c>
      <c r="E110" s="149" t="s">
        <v>176</v>
      </c>
      <c r="F110" s="149" t="s">
        <v>490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491</v>
      </c>
      <c r="B111" s="152" t="s">
        <v>492</v>
      </c>
      <c r="C111" s="149" t="s">
        <v>180</v>
      </c>
      <c r="D111" s="149" t="str">
        <f t="shared" si="1"/>
        <v>SANTA ROSA / CHICHILLAPI</v>
      </c>
      <c r="E111" s="149" t="s">
        <v>187</v>
      </c>
      <c r="F111" s="149" t="s">
        <v>493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494</v>
      </c>
      <c r="B112" s="152" t="s">
        <v>495</v>
      </c>
      <c r="C112" s="149" t="s">
        <v>180</v>
      </c>
      <c r="D112" s="149" t="str">
        <f t="shared" si="1"/>
        <v>CONDURIRI / PAIRUMANI</v>
      </c>
      <c r="E112" s="149" t="s">
        <v>197</v>
      </c>
      <c r="F112" s="149" t="s">
        <v>496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497</v>
      </c>
      <c r="B113" s="152" t="s">
        <v>498</v>
      </c>
      <c r="C113" s="149" t="s">
        <v>180</v>
      </c>
      <c r="D113" s="149" t="str">
        <f t="shared" si="1"/>
        <v>ILAVE / VILCA CHILE</v>
      </c>
      <c r="E113" s="149" t="s">
        <v>176</v>
      </c>
      <c r="F113" s="149" t="s">
        <v>499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500</v>
      </c>
      <c r="B114" s="152">
        <v>1076</v>
      </c>
      <c r="C114" s="149" t="s">
        <v>180</v>
      </c>
      <c r="D114" s="149" t="str">
        <f t="shared" si="1"/>
        <v>ILAVE / JAQUENCACHI</v>
      </c>
      <c r="E114" s="149" t="s">
        <v>176</v>
      </c>
      <c r="F114" s="149" t="s">
        <v>501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502</v>
      </c>
      <c r="B115" s="152" t="s">
        <v>503</v>
      </c>
      <c r="C115" s="149" t="s">
        <v>180</v>
      </c>
      <c r="D115" s="149" t="str">
        <f t="shared" si="1"/>
        <v>ILAVE / PALLALLMARCA</v>
      </c>
      <c r="E115" s="149" t="s">
        <v>176</v>
      </c>
      <c r="F115" s="149" t="s">
        <v>504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505</v>
      </c>
      <c r="B116" s="152" t="s">
        <v>506</v>
      </c>
      <c r="C116" s="149" t="s">
        <v>180</v>
      </c>
      <c r="D116" s="149" t="str">
        <f t="shared" si="1"/>
        <v>ILAVE / CHUNGARA</v>
      </c>
      <c r="E116" s="149" t="s">
        <v>176</v>
      </c>
      <c r="F116" s="149" t="s">
        <v>507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508</v>
      </c>
      <c r="B117" s="152" t="s">
        <v>509</v>
      </c>
      <c r="C117" s="149" t="s">
        <v>180</v>
      </c>
      <c r="D117" s="149" t="str">
        <f t="shared" si="1"/>
        <v>CONDURIRI / YARIHUANI</v>
      </c>
      <c r="E117" s="149" t="s">
        <v>197</v>
      </c>
      <c r="F117" s="149" t="s">
        <v>510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511</v>
      </c>
      <c r="B118" s="152" t="s">
        <v>512</v>
      </c>
      <c r="C118" s="149" t="s">
        <v>180</v>
      </c>
      <c r="D118" s="149" t="str">
        <f t="shared" si="1"/>
        <v>ILAVE / SAN CARLOS MARCACCOLLO</v>
      </c>
      <c r="E118" s="149" t="s">
        <v>176</v>
      </c>
      <c r="F118" s="149" t="s">
        <v>513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514</v>
      </c>
      <c r="B119" s="152" t="s">
        <v>515</v>
      </c>
      <c r="C119" s="149" t="s">
        <v>180</v>
      </c>
      <c r="D119" s="149" t="str">
        <f t="shared" si="1"/>
        <v>ILAVE / CORARACA</v>
      </c>
      <c r="E119" s="149" t="s">
        <v>176</v>
      </c>
      <c r="F119" s="149" t="s">
        <v>516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517</v>
      </c>
      <c r="B120" s="152" t="s">
        <v>518</v>
      </c>
      <c r="C120" s="149" t="s">
        <v>180</v>
      </c>
      <c r="D120" s="149" t="str">
        <f t="shared" si="1"/>
        <v>CAPAZO / TUPALA HACIENDA</v>
      </c>
      <c r="E120" s="149" t="s">
        <v>274</v>
      </c>
      <c r="F120" s="149" t="s">
        <v>519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520</v>
      </c>
      <c r="B121" s="152" t="s">
        <v>521</v>
      </c>
      <c r="C121" s="149" t="s">
        <v>180</v>
      </c>
      <c r="D121" s="149" t="str">
        <f t="shared" si="1"/>
        <v>ILAVE / CORPA</v>
      </c>
      <c r="E121" s="149" t="s">
        <v>176</v>
      </c>
      <c r="F121" s="149" t="s">
        <v>522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523</v>
      </c>
      <c r="B122" s="152" t="s">
        <v>524</v>
      </c>
      <c r="C122" s="149" t="s">
        <v>180</v>
      </c>
      <c r="D122" s="149" t="str">
        <f t="shared" si="1"/>
        <v>ILAVE / ILAVE</v>
      </c>
      <c r="E122" s="149" t="s">
        <v>176</v>
      </c>
      <c r="F122" s="149" t="s">
        <v>176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525</v>
      </c>
      <c r="B123" s="152" t="s">
        <v>526</v>
      </c>
      <c r="C123" s="149" t="s">
        <v>180</v>
      </c>
      <c r="D123" s="149" t="str">
        <f t="shared" si="1"/>
        <v>ILAVE / CONCAHUI</v>
      </c>
      <c r="E123" s="149" t="s">
        <v>176</v>
      </c>
      <c r="F123" s="149" t="s">
        <v>527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528</v>
      </c>
      <c r="B124" s="152">
        <v>1119</v>
      </c>
      <c r="C124" s="149" t="s">
        <v>180</v>
      </c>
      <c r="D124" s="149" t="str">
        <f t="shared" si="1"/>
        <v>ILAVE / ILAVE</v>
      </c>
      <c r="E124" s="149" t="s">
        <v>176</v>
      </c>
      <c r="F124" s="149" t="s">
        <v>176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529</v>
      </c>
      <c r="B125" s="152" t="s">
        <v>530</v>
      </c>
      <c r="C125" s="149" t="s">
        <v>180</v>
      </c>
      <c r="D125" s="149" t="str">
        <f t="shared" si="1"/>
        <v>ILAVE / CHOQUETANCA</v>
      </c>
      <c r="E125" s="149" t="s">
        <v>176</v>
      </c>
      <c r="F125" s="149" t="s">
        <v>531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532</v>
      </c>
      <c r="B126" s="152" t="s">
        <v>533</v>
      </c>
      <c r="C126" s="149" t="s">
        <v>180</v>
      </c>
      <c r="D126" s="149" t="str">
        <f t="shared" si="1"/>
        <v>ILAVE / JALLANILLA</v>
      </c>
      <c r="E126" s="149" t="s">
        <v>176</v>
      </c>
      <c r="F126" s="149" t="s">
        <v>534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535</v>
      </c>
      <c r="B127" s="152" t="s">
        <v>536</v>
      </c>
      <c r="C127" s="149" t="s">
        <v>180</v>
      </c>
      <c r="D127" s="149" t="str">
        <f t="shared" si="1"/>
        <v>ILAVE / JILACATURA</v>
      </c>
      <c r="E127" s="149" t="s">
        <v>176</v>
      </c>
      <c r="F127" s="149" t="s">
        <v>537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538</v>
      </c>
      <c r="B128" s="152" t="s">
        <v>539</v>
      </c>
      <c r="C128" s="149" t="s">
        <v>180</v>
      </c>
      <c r="D128" s="149" t="str">
        <f t="shared" si="1"/>
        <v>ILAVE / MAQUERA COMPUTI</v>
      </c>
      <c r="E128" s="149" t="s">
        <v>176</v>
      </c>
      <c r="F128" s="149" t="s">
        <v>540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541</v>
      </c>
      <c r="B129" s="152" t="s">
        <v>542</v>
      </c>
      <c r="C129" s="149" t="s">
        <v>180</v>
      </c>
      <c r="D129" s="149" t="str">
        <f t="shared" si="1"/>
        <v>ILAVE / ILAVE</v>
      </c>
      <c r="E129" s="149" t="s">
        <v>176</v>
      </c>
      <c r="F129" s="149" t="s">
        <v>176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543</v>
      </c>
      <c r="B130" s="152" t="s">
        <v>544</v>
      </c>
      <c r="C130" s="149" t="s">
        <v>180</v>
      </c>
      <c r="D130" s="149" t="str">
        <f t="shared" si="1"/>
        <v>ILAVE / SARACAYA</v>
      </c>
      <c r="E130" s="149" t="s">
        <v>176</v>
      </c>
      <c r="F130" s="149" t="s">
        <v>545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546</v>
      </c>
      <c r="B131" s="152" t="s">
        <v>547</v>
      </c>
      <c r="C131" s="149" t="s">
        <v>180</v>
      </c>
      <c r="D131" s="149" t="str">
        <f t="shared" si="1"/>
        <v>ILAVE / SULCATURA II</v>
      </c>
      <c r="E131" s="149" t="s">
        <v>176</v>
      </c>
      <c r="F131" s="149" t="s">
        <v>548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549</v>
      </c>
      <c r="B132" s="152" t="s">
        <v>550</v>
      </c>
      <c r="C132" s="149" t="s">
        <v>180</v>
      </c>
      <c r="D132" s="149" t="str">
        <f t="shared" si="1"/>
        <v>ILAVE / SAN JOSE</v>
      </c>
      <c r="E132" s="149" t="s">
        <v>176</v>
      </c>
      <c r="F132" s="149" t="s">
        <v>551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552</v>
      </c>
      <c r="B133" s="152" t="s">
        <v>553</v>
      </c>
      <c r="C133" s="149" t="s">
        <v>180</v>
      </c>
      <c r="D133" s="149" t="str">
        <f t="shared" si="1"/>
        <v>ILAVE / SICATA</v>
      </c>
      <c r="E133" s="149" t="s">
        <v>176</v>
      </c>
      <c r="F133" s="149" t="s">
        <v>554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555</v>
      </c>
      <c r="B134" s="152" t="s">
        <v>556</v>
      </c>
      <c r="C134" s="149" t="s">
        <v>180</v>
      </c>
      <c r="D134" s="149" t="str">
        <f t="shared" ref="D134:D139" si="2">CONCATENATE(E134," / ",F134)</f>
        <v>ILAVE / ALQUIPA</v>
      </c>
      <c r="E134" s="149" t="s">
        <v>176</v>
      </c>
      <c r="F134" s="149" t="s">
        <v>557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558</v>
      </c>
      <c r="B135" s="152" t="s">
        <v>559</v>
      </c>
      <c r="C135" s="149" t="s">
        <v>180</v>
      </c>
      <c r="D135" s="149" t="str">
        <f t="shared" si="2"/>
        <v>ILAVE / LLAU</v>
      </c>
      <c r="E135" s="149" t="s">
        <v>176</v>
      </c>
      <c r="F135" s="149" t="s">
        <v>560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561</v>
      </c>
      <c r="B136" s="152" t="s">
        <v>562</v>
      </c>
      <c r="C136" s="149" t="s">
        <v>180</v>
      </c>
      <c r="D136" s="149" t="str">
        <f t="shared" si="2"/>
        <v>ILAVE / PUSUYO</v>
      </c>
      <c r="E136" s="149" t="s">
        <v>176</v>
      </c>
      <c r="F136" s="149" t="s">
        <v>563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564</v>
      </c>
      <c r="B137" s="152" t="s">
        <v>565</v>
      </c>
      <c r="C137" s="149" t="s">
        <v>180</v>
      </c>
      <c r="D137" s="149" t="str">
        <f t="shared" si="2"/>
        <v>ILAVE / YAURIMA</v>
      </c>
      <c r="E137" s="149" t="s">
        <v>176</v>
      </c>
      <c r="F137" s="149" t="s">
        <v>566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567</v>
      </c>
      <c r="B138" s="152" t="s">
        <v>568</v>
      </c>
      <c r="C138" s="149" t="s">
        <v>180</v>
      </c>
      <c r="D138" s="149" t="str">
        <f t="shared" si="2"/>
        <v>PILCUYO / CALLACHOCO</v>
      </c>
      <c r="E138" s="149" t="s">
        <v>183</v>
      </c>
      <c r="F138" s="149" t="s">
        <v>569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570</v>
      </c>
      <c r="B139" s="152">
        <v>1622</v>
      </c>
      <c r="C139" s="149" t="s">
        <v>180</v>
      </c>
      <c r="D139" s="149" t="str">
        <f t="shared" si="2"/>
        <v>ILAVE / CHINGANI</v>
      </c>
      <c r="E139" s="149" t="s">
        <v>176</v>
      </c>
      <c r="F139" s="149" t="s">
        <v>571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572</v>
      </c>
      <c r="B140" s="152" t="s">
        <v>573</v>
      </c>
      <c r="C140" s="149" t="s">
        <v>574</v>
      </c>
      <c r="D140" s="149" t="str">
        <f>CONCATENATE(E140," / ",F140)</f>
        <v>ILAVE / SULCATURA 1</v>
      </c>
      <c r="E140" s="149" t="s">
        <v>176</v>
      </c>
      <c r="F140" s="149" t="s">
        <v>207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575</v>
      </c>
      <c r="B141" s="152">
        <v>70128</v>
      </c>
      <c r="C141" s="149" t="s">
        <v>574</v>
      </c>
      <c r="D141" s="149" t="str">
        <f t="shared" ref="D141:D204" si="3">CONCATENATE(E141," / ",F141)</f>
        <v>ILAVE / JILACATURA</v>
      </c>
      <c r="E141" s="149" t="s">
        <v>176</v>
      </c>
      <c r="F141" s="149" t="s">
        <v>537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576</v>
      </c>
      <c r="B142" s="152" t="s">
        <v>577</v>
      </c>
      <c r="C142" s="149" t="s">
        <v>574</v>
      </c>
      <c r="D142" s="149" t="str">
        <f t="shared" si="3"/>
        <v>ILAVE / CHOQUETANCA</v>
      </c>
      <c r="E142" s="149" t="s">
        <v>176</v>
      </c>
      <c r="F142" s="149" t="s">
        <v>531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578</v>
      </c>
      <c r="B143" s="152" t="s">
        <v>579</v>
      </c>
      <c r="C143" s="149" t="s">
        <v>574</v>
      </c>
      <c r="D143" s="149" t="str">
        <f t="shared" si="3"/>
        <v>ILAVE / SULLCACATURA  II</v>
      </c>
      <c r="E143" s="149" t="s">
        <v>176</v>
      </c>
      <c r="F143" s="149" t="s">
        <v>580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581</v>
      </c>
      <c r="B144" s="152" t="s">
        <v>582</v>
      </c>
      <c r="C144" s="149" t="s">
        <v>574</v>
      </c>
      <c r="D144" s="149" t="str">
        <f t="shared" si="3"/>
        <v>ILAVE / SUQUINAPE</v>
      </c>
      <c r="E144" s="149" t="s">
        <v>176</v>
      </c>
      <c r="F144" s="149" t="s">
        <v>583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584</v>
      </c>
      <c r="B145" s="152" t="s">
        <v>585</v>
      </c>
      <c r="C145" s="149" t="s">
        <v>574</v>
      </c>
      <c r="D145" s="149" t="str">
        <f t="shared" si="3"/>
        <v>ILAVE / LAQUI</v>
      </c>
      <c r="E145" s="149" t="s">
        <v>176</v>
      </c>
      <c r="F145" s="149" t="s">
        <v>586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587</v>
      </c>
      <c r="B146" s="152" t="s">
        <v>588</v>
      </c>
      <c r="C146" s="149" t="s">
        <v>574</v>
      </c>
      <c r="D146" s="149" t="str">
        <f t="shared" si="3"/>
        <v>ILAVE / YACANGO CENTRAL</v>
      </c>
      <c r="E146" s="149" t="s">
        <v>176</v>
      </c>
      <c r="F146" s="149" t="s">
        <v>589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590</v>
      </c>
      <c r="B147" s="152" t="s">
        <v>591</v>
      </c>
      <c r="C147" s="149" t="s">
        <v>574</v>
      </c>
      <c r="D147" s="149" t="str">
        <f t="shared" si="3"/>
        <v>ILAVE / CANGALLE</v>
      </c>
      <c r="E147" s="149" t="s">
        <v>176</v>
      </c>
      <c r="F147" s="149" t="s">
        <v>592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593</v>
      </c>
      <c r="B148" s="152" t="s">
        <v>594</v>
      </c>
      <c r="C148" s="149" t="s">
        <v>574</v>
      </c>
      <c r="D148" s="149" t="str">
        <f t="shared" si="3"/>
        <v>CONDURIRI / CALASAYA</v>
      </c>
      <c r="E148" s="149" t="s">
        <v>197</v>
      </c>
      <c r="F148" s="149" t="s">
        <v>595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596</v>
      </c>
      <c r="B149" s="152" t="s">
        <v>597</v>
      </c>
      <c r="C149" s="149" t="s">
        <v>574</v>
      </c>
      <c r="D149" s="149" t="str">
        <f t="shared" si="3"/>
        <v>CAPAZO / ROSARIO ALTO ANCOMARCA</v>
      </c>
      <c r="E149" s="149" t="s">
        <v>274</v>
      </c>
      <c r="F149" s="149" t="s">
        <v>437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598</v>
      </c>
      <c r="B150" s="152" t="s">
        <v>599</v>
      </c>
      <c r="C150" s="149" t="s">
        <v>574</v>
      </c>
      <c r="D150" s="149" t="str">
        <f t="shared" si="3"/>
        <v>CAPAZO / CAPASO</v>
      </c>
      <c r="E150" s="149" t="s">
        <v>274</v>
      </c>
      <c r="F150" s="149" t="s">
        <v>275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600</v>
      </c>
      <c r="B151" s="152" t="s">
        <v>601</v>
      </c>
      <c r="C151" s="149" t="s">
        <v>574</v>
      </c>
      <c r="D151" s="149" t="str">
        <f t="shared" si="3"/>
        <v>CAPAZO / CHUA</v>
      </c>
      <c r="E151" s="149" t="s">
        <v>274</v>
      </c>
      <c r="F151" s="149" t="s">
        <v>602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603</v>
      </c>
      <c r="B152" s="152" t="s">
        <v>604</v>
      </c>
      <c r="C152" s="149" t="s">
        <v>574</v>
      </c>
      <c r="D152" s="149" t="str">
        <f t="shared" si="3"/>
        <v>ILAVE / RAMON CASTILLA</v>
      </c>
      <c r="E152" s="149" t="s">
        <v>176</v>
      </c>
      <c r="F152" s="149" t="s">
        <v>201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605</v>
      </c>
      <c r="B153" s="152" t="s">
        <v>606</v>
      </c>
      <c r="C153" s="149" t="s">
        <v>574</v>
      </c>
      <c r="D153" s="149" t="str">
        <f t="shared" si="3"/>
        <v>ILAVE / SAN MIGUEL</v>
      </c>
      <c r="E153" s="149" t="s">
        <v>176</v>
      </c>
      <c r="F153" s="149" t="s">
        <v>191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607</v>
      </c>
      <c r="B154" s="152">
        <v>70317</v>
      </c>
      <c r="C154" s="149" t="s">
        <v>574</v>
      </c>
      <c r="D154" s="149" t="str">
        <f t="shared" si="3"/>
        <v>ILAVE / CHURU MAQUERA</v>
      </c>
      <c r="E154" s="149" t="s">
        <v>176</v>
      </c>
      <c r="F154" s="149" t="s">
        <v>608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609</v>
      </c>
      <c r="B155" s="152" t="s">
        <v>610</v>
      </c>
      <c r="C155" s="149" t="s">
        <v>574</v>
      </c>
      <c r="D155" s="149" t="str">
        <f t="shared" si="3"/>
        <v>ILAVE / CHECCA</v>
      </c>
      <c r="E155" s="149" t="s">
        <v>176</v>
      </c>
      <c r="F155" s="149" t="s">
        <v>252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611</v>
      </c>
      <c r="B156" s="152" t="s">
        <v>612</v>
      </c>
      <c r="C156" s="149" t="s">
        <v>574</v>
      </c>
      <c r="D156" s="149" t="str">
        <f t="shared" si="3"/>
        <v>ILAVE / MAÑAZO</v>
      </c>
      <c r="E156" s="149" t="s">
        <v>176</v>
      </c>
      <c r="F156" s="149" t="s">
        <v>613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614</v>
      </c>
      <c r="B157" s="152" t="s">
        <v>615</v>
      </c>
      <c r="C157" s="149" t="s">
        <v>574</v>
      </c>
      <c r="D157" s="149" t="str">
        <f t="shared" si="3"/>
        <v>ILAVE / SIRAYA</v>
      </c>
      <c r="E157" s="149" t="s">
        <v>176</v>
      </c>
      <c r="F157" s="149" t="s">
        <v>319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616</v>
      </c>
      <c r="B158" s="152" t="s">
        <v>617</v>
      </c>
      <c r="C158" s="149" t="s">
        <v>574</v>
      </c>
      <c r="D158" s="149" t="str">
        <f t="shared" si="3"/>
        <v>ILAVE / CAMICACHI</v>
      </c>
      <c r="E158" s="149" t="s">
        <v>176</v>
      </c>
      <c r="F158" s="149" t="s">
        <v>618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619</v>
      </c>
      <c r="B159" s="152" t="s">
        <v>620</v>
      </c>
      <c r="C159" s="149" t="s">
        <v>574</v>
      </c>
      <c r="D159" s="149" t="str">
        <f t="shared" si="3"/>
        <v>ILAVE / CHUCARAYA</v>
      </c>
      <c r="E159" s="149" t="s">
        <v>176</v>
      </c>
      <c r="F159" s="149" t="s">
        <v>240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621</v>
      </c>
      <c r="B160" s="152" t="s">
        <v>622</v>
      </c>
      <c r="C160" s="149" t="s">
        <v>574</v>
      </c>
      <c r="D160" s="149" t="str">
        <f t="shared" si="3"/>
        <v>ILAVE / APARUNE</v>
      </c>
      <c r="E160" s="149" t="s">
        <v>176</v>
      </c>
      <c r="F160" s="149" t="s">
        <v>623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624</v>
      </c>
      <c r="B161" s="152" t="s">
        <v>625</v>
      </c>
      <c r="C161" s="149" t="s">
        <v>574</v>
      </c>
      <c r="D161" s="149" t="str">
        <f t="shared" si="3"/>
        <v>ILAVE / ROSACANI</v>
      </c>
      <c r="E161" s="149" t="s">
        <v>176</v>
      </c>
      <c r="F161" s="149" t="s">
        <v>316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626</v>
      </c>
      <c r="B162" s="152" t="s">
        <v>627</v>
      </c>
      <c r="C162" s="149" t="s">
        <v>574</v>
      </c>
      <c r="D162" s="149" t="str">
        <f t="shared" si="3"/>
        <v>ILAVE / JACHOCCO HUARACCO</v>
      </c>
      <c r="E162" s="149" t="s">
        <v>176</v>
      </c>
      <c r="F162" s="149" t="s">
        <v>305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628</v>
      </c>
      <c r="B163" s="152" t="s">
        <v>629</v>
      </c>
      <c r="C163" s="149" t="s">
        <v>574</v>
      </c>
      <c r="D163" s="149" t="str">
        <f t="shared" si="3"/>
        <v>ILAVE / ULLACACHI</v>
      </c>
      <c r="E163" s="149" t="s">
        <v>176</v>
      </c>
      <c r="F163" s="149" t="s">
        <v>243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630</v>
      </c>
      <c r="B164" s="152" t="s">
        <v>631</v>
      </c>
      <c r="C164" s="149" t="s">
        <v>574</v>
      </c>
      <c r="D164" s="149" t="str">
        <f t="shared" si="3"/>
        <v>ILAVE / COPAPOJO / CHILUYO COPAPUJO</v>
      </c>
      <c r="E164" s="149" t="s">
        <v>176</v>
      </c>
      <c r="F164" s="149" t="s">
        <v>632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633</v>
      </c>
      <c r="B165" s="152" t="s">
        <v>634</v>
      </c>
      <c r="C165" s="149" t="s">
        <v>574</v>
      </c>
      <c r="D165" s="149" t="str">
        <f t="shared" si="3"/>
        <v>ILAVE / CATAMURO</v>
      </c>
      <c r="E165" s="149" t="s">
        <v>176</v>
      </c>
      <c r="F165" s="149" t="s">
        <v>635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636</v>
      </c>
      <c r="B166" s="152" t="s">
        <v>637</v>
      </c>
      <c r="C166" s="149" t="s">
        <v>574</v>
      </c>
      <c r="D166" s="149" t="str">
        <f t="shared" si="3"/>
        <v>ILAVE / CUTINI PUCARA</v>
      </c>
      <c r="E166" s="149" t="s">
        <v>176</v>
      </c>
      <c r="F166" s="149" t="s">
        <v>381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638</v>
      </c>
      <c r="B167" s="152" t="s">
        <v>639</v>
      </c>
      <c r="C167" s="149" t="s">
        <v>574</v>
      </c>
      <c r="D167" s="149" t="str">
        <f t="shared" si="3"/>
        <v>PILCUYO / MAQUERCOTA</v>
      </c>
      <c r="E167" s="149" t="s">
        <v>183</v>
      </c>
      <c r="F167" s="149" t="s">
        <v>234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640</v>
      </c>
      <c r="B168" s="152" t="s">
        <v>641</v>
      </c>
      <c r="C168" s="149" t="s">
        <v>574</v>
      </c>
      <c r="D168" s="149" t="str">
        <f t="shared" si="3"/>
        <v>PILCUYO / HUARIQUISAMA</v>
      </c>
      <c r="E168" s="149" t="s">
        <v>183</v>
      </c>
      <c r="F168" s="149" t="s">
        <v>405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642</v>
      </c>
      <c r="B169" s="152" t="s">
        <v>643</v>
      </c>
      <c r="C169" s="149" t="s">
        <v>574</v>
      </c>
      <c r="D169" s="149" t="str">
        <f t="shared" si="3"/>
        <v>PILCUYO / ACCASO</v>
      </c>
      <c r="E169" s="149" t="s">
        <v>183</v>
      </c>
      <c r="F169" s="149" t="s">
        <v>249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644</v>
      </c>
      <c r="B170" s="152" t="s">
        <v>645</v>
      </c>
      <c r="C170" s="149" t="s">
        <v>574</v>
      </c>
      <c r="D170" s="149" t="str">
        <f t="shared" si="3"/>
        <v>PILCUYO / MULLACANI</v>
      </c>
      <c r="E170" s="149" t="s">
        <v>183</v>
      </c>
      <c r="F170" s="149" t="s">
        <v>399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646</v>
      </c>
      <c r="B171" s="152" t="s">
        <v>647</v>
      </c>
      <c r="C171" s="149" t="s">
        <v>574</v>
      </c>
      <c r="D171" s="149" t="str">
        <f t="shared" si="3"/>
        <v>PILCUYO / JILAMAICO</v>
      </c>
      <c r="E171" s="149" t="s">
        <v>183</v>
      </c>
      <c r="F171" s="149" t="s">
        <v>648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649</v>
      </c>
      <c r="B172" s="152" t="s">
        <v>650</v>
      </c>
      <c r="C172" s="149" t="s">
        <v>574</v>
      </c>
      <c r="D172" s="149" t="str">
        <f t="shared" si="3"/>
        <v>PILCUYO / CACHIPUCARA</v>
      </c>
      <c r="E172" s="149" t="s">
        <v>183</v>
      </c>
      <c r="F172" s="149" t="s">
        <v>302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651</v>
      </c>
      <c r="B173" s="152" t="s">
        <v>652</v>
      </c>
      <c r="C173" s="149" t="s">
        <v>574</v>
      </c>
      <c r="D173" s="149" t="str">
        <f t="shared" si="3"/>
        <v>PILCUYO / TARACANCAMAYA / CANCAMAYA</v>
      </c>
      <c r="E173" s="149" t="s">
        <v>183</v>
      </c>
      <c r="F173" s="149" t="s">
        <v>396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653</v>
      </c>
      <c r="B174" s="152" t="s">
        <v>654</v>
      </c>
      <c r="C174" s="149" t="s">
        <v>574</v>
      </c>
      <c r="D174" s="149" t="str">
        <f t="shared" si="3"/>
        <v>PILCUYO / CONAPI SUMARIRE / JONAPI</v>
      </c>
      <c r="E174" s="149" t="s">
        <v>183</v>
      </c>
      <c r="F174" s="149" t="s">
        <v>655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656</v>
      </c>
      <c r="B175" s="152" t="s">
        <v>657</v>
      </c>
      <c r="C175" s="149" t="s">
        <v>574</v>
      </c>
      <c r="D175" s="149" t="str">
        <f t="shared" si="3"/>
        <v>PILCUYO / YAJACIRCATUYO / TUYO / TUCO</v>
      </c>
      <c r="E175" s="149" t="s">
        <v>183</v>
      </c>
      <c r="F175" s="149" t="s">
        <v>414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658</v>
      </c>
      <c r="B176" s="152" t="s">
        <v>659</v>
      </c>
      <c r="C176" s="149" t="s">
        <v>574</v>
      </c>
      <c r="D176" s="149" t="str">
        <f t="shared" si="3"/>
        <v>PILCUYO / CHIPANA</v>
      </c>
      <c r="E176" s="149" t="s">
        <v>183</v>
      </c>
      <c r="F176" s="149" t="s">
        <v>212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660</v>
      </c>
      <c r="B177" s="152" t="s">
        <v>661</v>
      </c>
      <c r="C177" s="149" t="s">
        <v>574</v>
      </c>
      <c r="D177" s="149" t="str">
        <f t="shared" si="3"/>
        <v>PILCUYO / PILCUYO</v>
      </c>
      <c r="E177" s="149" t="s">
        <v>183</v>
      </c>
      <c r="F177" s="149" t="s">
        <v>183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662</v>
      </c>
      <c r="B178" s="152">
        <v>70341</v>
      </c>
      <c r="C178" s="149" t="s">
        <v>574</v>
      </c>
      <c r="D178" s="149" t="str">
        <f t="shared" si="3"/>
        <v>SANTA ROSA / SANTA ROSA</v>
      </c>
      <c r="E178" s="149" t="s">
        <v>187</v>
      </c>
      <c r="F178" s="149" t="s">
        <v>187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663</v>
      </c>
      <c r="B179" s="152" t="s">
        <v>664</v>
      </c>
      <c r="C179" s="149" t="s">
        <v>574</v>
      </c>
      <c r="D179" s="149" t="str">
        <f t="shared" si="3"/>
        <v>SANTA ROSA / CHINCHILLAPI</v>
      </c>
      <c r="E179" s="149" t="s">
        <v>187</v>
      </c>
      <c r="F179" s="149" t="s">
        <v>665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666</v>
      </c>
      <c r="B180" s="152" t="s">
        <v>667</v>
      </c>
      <c r="C180" s="149" t="s">
        <v>574</v>
      </c>
      <c r="D180" s="149" t="str">
        <f t="shared" si="3"/>
        <v>SANTA ROSA / ALIANZA</v>
      </c>
      <c r="E180" s="149" t="s">
        <v>187</v>
      </c>
      <c r="F180" s="149" t="s">
        <v>668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669</v>
      </c>
      <c r="B181" s="152" t="s">
        <v>670</v>
      </c>
      <c r="C181" s="149" t="s">
        <v>574</v>
      </c>
      <c r="D181" s="149" t="str">
        <f t="shared" si="3"/>
        <v>ILAVE / CALLATA</v>
      </c>
      <c r="E181" s="149" t="s">
        <v>176</v>
      </c>
      <c r="F181" s="149" t="s">
        <v>268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671</v>
      </c>
      <c r="B182" s="152" t="s">
        <v>672</v>
      </c>
      <c r="C182" s="149" t="s">
        <v>574</v>
      </c>
      <c r="D182" s="149" t="str">
        <f t="shared" si="3"/>
        <v>ILAVE / CHALLA CCOLLO</v>
      </c>
      <c r="E182" s="149" t="s">
        <v>176</v>
      </c>
      <c r="F182" s="149" t="s">
        <v>673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674</v>
      </c>
      <c r="B183" s="152" t="s">
        <v>675</v>
      </c>
      <c r="C183" s="149" t="s">
        <v>574</v>
      </c>
      <c r="D183" s="149" t="str">
        <f t="shared" si="3"/>
        <v>ILAVE / COPACACHI CHILACOLLO</v>
      </c>
      <c r="E183" s="149" t="s">
        <v>176</v>
      </c>
      <c r="F183" s="149" t="s">
        <v>676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677</v>
      </c>
      <c r="B184" s="152">
        <v>70348</v>
      </c>
      <c r="C184" s="149" t="s">
        <v>574</v>
      </c>
      <c r="D184" s="149" t="str">
        <f t="shared" si="3"/>
        <v>ILAVE / JAQUENCACHI</v>
      </c>
      <c r="E184" s="149" t="s">
        <v>176</v>
      </c>
      <c r="F184" s="149" t="s">
        <v>501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678</v>
      </c>
      <c r="B185" s="152" t="s">
        <v>679</v>
      </c>
      <c r="C185" s="149" t="s">
        <v>574</v>
      </c>
      <c r="D185" s="149" t="str">
        <f t="shared" si="3"/>
        <v>ILAVE / URANI</v>
      </c>
      <c r="E185" s="149" t="s">
        <v>176</v>
      </c>
      <c r="F185" s="149" t="s">
        <v>299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680</v>
      </c>
      <c r="B186" s="152" t="s">
        <v>681</v>
      </c>
      <c r="C186" s="149" t="s">
        <v>574</v>
      </c>
      <c r="D186" s="149" t="str">
        <f t="shared" si="3"/>
        <v>ILAVE / PICHINCOTA</v>
      </c>
      <c r="E186" s="149" t="s">
        <v>176</v>
      </c>
      <c r="F186" s="149" t="s">
        <v>682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683</v>
      </c>
      <c r="B187" s="152" t="s">
        <v>684</v>
      </c>
      <c r="C187" s="149" t="s">
        <v>574</v>
      </c>
      <c r="D187" s="149" t="str">
        <f t="shared" si="3"/>
        <v>ILAVE / SENCA</v>
      </c>
      <c r="E187" s="149" t="s">
        <v>176</v>
      </c>
      <c r="F187" s="149" t="s">
        <v>685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686</v>
      </c>
      <c r="B188" s="152">
        <v>70352</v>
      </c>
      <c r="C188" s="149" t="s">
        <v>574</v>
      </c>
      <c r="D188" s="149" t="str">
        <f t="shared" si="3"/>
        <v>ILAVE / ALQUIPA</v>
      </c>
      <c r="E188" s="149" t="s">
        <v>176</v>
      </c>
      <c r="F188" s="149" t="s">
        <v>557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687</v>
      </c>
      <c r="B189" s="152" t="s">
        <v>688</v>
      </c>
      <c r="C189" s="149" t="s">
        <v>574</v>
      </c>
      <c r="D189" s="149" t="str">
        <f t="shared" si="3"/>
        <v>ILAVE / ANCOAMAYA</v>
      </c>
      <c r="E189" s="149" t="s">
        <v>176</v>
      </c>
      <c r="F189" s="149" t="s">
        <v>265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689</v>
      </c>
      <c r="B190" s="152" t="s">
        <v>690</v>
      </c>
      <c r="C190" s="149" t="s">
        <v>574</v>
      </c>
      <c r="D190" s="149" t="str">
        <f t="shared" si="3"/>
        <v>ILAVE / PUSUYO</v>
      </c>
      <c r="E190" s="149" t="s">
        <v>176</v>
      </c>
      <c r="F190" s="149" t="s">
        <v>563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691</v>
      </c>
      <c r="B191" s="152" t="s">
        <v>692</v>
      </c>
      <c r="C191" s="149" t="s">
        <v>574</v>
      </c>
      <c r="D191" s="149" t="str">
        <f t="shared" si="3"/>
        <v>ILAVE / CCACCATA</v>
      </c>
      <c r="E191" s="149" t="s">
        <v>176</v>
      </c>
      <c r="F191" s="149" t="s">
        <v>478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693</v>
      </c>
      <c r="B192" s="157" t="s">
        <v>694</v>
      </c>
      <c r="C192" s="156" t="s">
        <v>574</v>
      </c>
      <c r="D192" s="149" t="str">
        <f t="shared" si="3"/>
        <v>ILAVE / CHIJICHAYA</v>
      </c>
      <c r="E192" s="149" t="s">
        <v>176</v>
      </c>
      <c r="F192" s="156" t="s">
        <v>226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695</v>
      </c>
      <c r="B193" s="152" t="s">
        <v>696</v>
      </c>
      <c r="C193" s="149" t="s">
        <v>574</v>
      </c>
      <c r="D193" s="149" t="str">
        <f t="shared" si="3"/>
        <v>ILAVE / MULLACONIHUECO</v>
      </c>
      <c r="E193" s="149" t="s">
        <v>176</v>
      </c>
      <c r="F193" s="149" t="s">
        <v>223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697</v>
      </c>
      <c r="B194" s="152">
        <v>70358</v>
      </c>
      <c r="C194" s="149" t="s">
        <v>574</v>
      </c>
      <c r="D194" s="149" t="str">
        <f t="shared" si="3"/>
        <v>ILAVE / CONCAHUI</v>
      </c>
      <c r="E194" s="149" t="s">
        <v>176</v>
      </c>
      <c r="F194" s="149" t="s">
        <v>527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698</v>
      </c>
      <c r="B195" s="152" t="s">
        <v>699</v>
      </c>
      <c r="C195" s="149" t="s">
        <v>574</v>
      </c>
      <c r="D195" s="149" t="str">
        <f t="shared" si="3"/>
        <v>ILAVE / CORARACA</v>
      </c>
      <c r="E195" s="149" t="s">
        <v>176</v>
      </c>
      <c r="F195" s="149" t="s">
        <v>516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700</v>
      </c>
      <c r="B196" s="152" t="s">
        <v>701</v>
      </c>
      <c r="C196" s="149" t="s">
        <v>574</v>
      </c>
      <c r="D196" s="149" t="str">
        <f t="shared" si="3"/>
        <v>ILAVE / SIMILLACA</v>
      </c>
      <c r="E196" s="149" t="s">
        <v>176</v>
      </c>
      <c r="F196" s="149" t="s">
        <v>357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702</v>
      </c>
      <c r="B197" s="152" t="s">
        <v>703</v>
      </c>
      <c r="C197" s="149" t="s">
        <v>574</v>
      </c>
      <c r="D197" s="149" t="str">
        <f t="shared" si="3"/>
        <v>ILAVE / JICHU CCOLLO</v>
      </c>
      <c r="E197" s="149" t="s">
        <v>176</v>
      </c>
      <c r="F197" s="149" t="s">
        <v>704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705</v>
      </c>
      <c r="B198" s="152">
        <v>70363</v>
      </c>
      <c r="C198" s="149" t="s">
        <v>574</v>
      </c>
      <c r="D198" s="149" t="str">
        <f t="shared" si="3"/>
        <v>ILAVE / CONCHACA</v>
      </c>
      <c r="E198" s="149" t="s">
        <v>176</v>
      </c>
      <c r="F198" s="149" t="s">
        <v>375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706</v>
      </c>
      <c r="B199" s="152" t="s">
        <v>707</v>
      </c>
      <c r="C199" s="149" t="s">
        <v>574</v>
      </c>
      <c r="D199" s="149" t="str">
        <f t="shared" si="3"/>
        <v>ILAVE / CHIRIMAYA</v>
      </c>
      <c r="E199" s="149" t="s">
        <v>176</v>
      </c>
      <c r="F199" s="149" t="s">
        <v>446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708</v>
      </c>
      <c r="B200" s="152" t="s">
        <v>709</v>
      </c>
      <c r="C200" s="149" t="s">
        <v>574</v>
      </c>
      <c r="D200" s="149" t="str">
        <f t="shared" si="3"/>
        <v>ILAVE / HUARIHUARANI</v>
      </c>
      <c r="E200" s="149" t="s">
        <v>176</v>
      </c>
      <c r="F200" s="149" t="s">
        <v>710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711</v>
      </c>
      <c r="B201" s="152">
        <v>70367</v>
      </c>
      <c r="C201" s="149" t="s">
        <v>574</v>
      </c>
      <c r="D201" s="149" t="str">
        <f t="shared" si="3"/>
        <v>ILAVE / CORPA</v>
      </c>
      <c r="E201" s="149" t="s">
        <v>176</v>
      </c>
      <c r="F201" s="149" t="s">
        <v>522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712</v>
      </c>
      <c r="B202" s="152" t="s">
        <v>713</v>
      </c>
      <c r="C202" s="149" t="s">
        <v>574</v>
      </c>
      <c r="D202" s="149" t="str">
        <f t="shared" si="3"/>
        <v>ILAVE / PHARATA COPANI</v>
      </c>
      <c r="E202" s="149" t="s">
        <v>176</v>
      </c>
      <c r="F202" s="149" t="s">
        <v>290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714</v>
      </c>
      <c r="B203" s="152" t="s">
        <v>715</v>
      </c>
      <c r="C203" s="149" t="s">
        <v>574</v>
      </c>
      <c r="D203" s="149" t="str">
        <f t="shared" si="3"/>
        <v>ILAVE / SAN CRISTOBAL</v>
      </c>
      <c r="E203" s="149" t="s">
        <v>176</v>
      </c>
      <c r="F203" s="149" t="s">
        <v>237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716</v>
      </c>
      <c r="B204" s="152">
        <v>70371</v>
      </c>
      <c r="C204" s="149" t="s">
        <v>574</v>
      </c>
      <c r="D204" s="149" t="str">
        <f t="shared" si="3"/>
        <v>ILAVE / SANTA ROSA DE HUAYLLATA</v>
      </c>
      <c r="E204" s="149" t="s">
        <v>176</v>
      </c>
      <c r="F204" s="149" t="s">
        <v>384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717</v>
      </c>
      <c r="B205" s="152" t="s">
        <v>718</v>
      </c>
      <c r="C205" s="149" t="s">
        <v>574</v>
      </c>
      <c r="D205" s="149" t="str">
        <f t="shared" ref="D205:D263" si="4">CONCATENATE(E205," / ",F205)</f>
        <v>ILAVE / COLLATA</v>
      </c>
      <c r="E205" s="149" t="s">
        <v>176</v>
      </c>
      <c r="F205" s="149" t="s">
        <v>334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719</v>
      </c>
      <c r="B206" s="152">
        <v>70373</v>
      </c>
      <c r="C206" s="149" t="s">
        <v>574</v>
      </c>
      <c r="D206" s="149" t="str">
        <f t="shared" si="4"/>
        <v>ILAVE / HUANCARANI</v>
      </c>
      <c r="E206" s="149" t="s">
        <v>176</v>
      </c>
      <c r="F206" s="149" t="s">
        <v>337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720</v>
      </c>
      <c r="B207" s="152" t="s">
        <v>721</v>
      </c>
      <c r="C207" s="149" t="s">
        <v>574</v>
      </c>
      <c r="D207" s="149" t="str">
        <f t="shared" si="4"/>
        <v>ILAVE / HUINI HUININI</v>
      </c>
      <c r="E207" s="149" t="s">
        <v>176</v>
      </c>
      <c r="F207" s="149" t="s">
        <v>387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722</v>
      </c>
      <c r="B208" s="152" t="s">
        <v>723</v>
      </c>
      <c r="C208" s="149" t="s">
        <v>574</v>
      </c>
      <c r="D208" s="149" t="str">
        <f t="shared" si="4"/>
        <v>ILAVE / COMPACAZO</v>
      </c>
      <c r="E208" s="149" t="s">
        <v>176</v>
      </c>
      <c r="F208" s="149" t="s">
        <v>369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724</v>
      </c>
      <c r="B209" s="152" t="s">
        <v>725</v>
      </c>
      <c r="C209" s="149" t="s">
        <v>574</v>
      </c>
      <c r="D209" s="149" t="str">
        <f t="shared" si="4"/>
        <v>PILCUYO / VILCATURPO</v>
      </c>
      <c r="E209" s="149" t="s">
        <v>183</v>
      </c>
      <c r="F209" s="149" t="s">
        <v>726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727</v>
      </c>
      <c r="B210" s="152" t="s">
        <v>728</v>
      </c>
      <c r="C210" s="149" t="s">
        <v>574</v>
      </c>
      <c r="D210" s="149" t="str">
        <f t="shared" si="4"/>
        <v>PILCUYO / HUAYLLATA</v>
      </c>
      <c r="E210" s="149" t="s">
        <v>183</v>
      </c>
      <c r="F210" s="149" t="s">
        <v>417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729</v>
      </c>
      <c r="B211" s="152" t="s">
        <v>730</v>
      </c>
      <c r="C211" s="149" t="s">
        <v>574</v>
      </c>
      <c r="D211" s="149" t="str">
        <f t="shared" si="4"/>
        <v>PILCUYO / CALLACHOCO</v>
      </c>
      <c r="E211" s="149" t="s">
        <v>183</v>
      </c>
      <c r="F211" s="149" t="s">
        <v>569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731</v>
      </c>
      <c r="B212" s="152" t="s">
        <v>732</v>
      </c>
      <c r="C212" s="149" t="s">
        <v>574</v>
      </c>
      <c r="D212" s="149" t="str">
        <f t="shared" si="4"/>
        <v>PILCUYO / QUETY</v>
      </c>
      <c r="E212" s="149" t="s">
        <v>183</v>
      </c>
      <c r="F212" s="149" t="s">
        <v>402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733</v>
      </c>
      <c r="B213" s="152" t="s">
        <v>734</v>
      </c>
      <c r="C213" s="149" t="s">
        <v>574</v>
      </c>
      <c r="D213" s="149" t="str">
        <f t="shared" si="4"/>
        <v>PILCUYO / SARAPI ARROYO</v>
      </c>
      <c r="E213" s="149" t="s">
        <v>183</v>
      </c>
      <c r="F213" s="149" t="s">
        <v>246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735</v>
      </c>
      <c r="B214" s="152" t="s">
        <v>736</v>
      </c>
      <c r="C214" s="149" t="s">
        <v>574</v>
      </c>
      <c r="D214" s="149" t="str">
        <f t="shared" si="4"/>
        <v>ILAVE / OCOÑA</v>
      </c>
      <c r="E214" s="149" t="s">
        <v>176</v>
      </c>
      <c r="F214" s="149" t="s">
        <v>287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737</v>
      </c>
      <c r="B215" s="152" t="s">
        <v>738</v>
      </c>
      <c r="C215" s="149" t="s">
        <v>574</v>
      </c>
      <c r="D215" s="149" t="str">
        <f t="shared" si="4"/>
        <v>PILCUYO / SANCUTA</v>
      </c>
      <c r="E215" s="149" t="s">
        <v>183</v>
      </c>
      <c r="F215" s="149" t="s">
        <v>484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739</v>
      </c>
      <c r="B216" s="152" t="s">
        <v>740</v>
      </c>
      <c r="C216" s="149" t="s">
        <v>574</v>
      </c>
      <c r="D216" s="149" t="str">
        <f t="shared" si="4"/>
        <v>PILCUYO / MARCOLLO</v>
      </c>
      <c r="E216" s="149" t="s">
        <v>183</v>
      </c>
      <c r="F216" s="149" t="s">
        <v>255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741</v>
      </c>
      <c r="B217" s="152">
        <v>70385</v>
      </c>
      <c r="C217" s="149" t="s">
        <v>574</v>
      </c>
      <c r="D217" s="149" t="str">
        <f t="shared" si="4"/>
        <v>PILCUYO / SARAPI PEÑALOSA / SACARE PEÑALOSA</v>
      </c>
      <c r="E217" s="149" t="s">
        <v>183</v>
      </c>
      <c r="F217" s="149" t="s">
        <v>742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743</v>
      </c>
      <c r="B218" s="152" t="s">
        <v>744</v>
      </c>
      <c r="C218" s="149" t="s">
        <v>574</v>
      </c>
      <c r="D218" s="149" t="str">
        <f t="shared" si="4"/>
        <v>SANTA ROSA / LLUSTA</v>
      </c>
      <c r="E218" s="149" t="s">
        <v>187</v>
      </c>
      <c r="F218" s="149" t="s">
        <v>745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746</v>
      </c>
      <c r="B219" s="152" t="s">
        <v>747</v>
      </c>
      <c r="C219" s="149" t="s">
        <v>574</v>
      </c>
      <c r="D219" s="149" t="str">
        <f t="shared" si="4"/>
        <v>SANTA ROSA / HUANACACAMAYA</v>
      </c>
      <c r="E219" s="149" t="s">
        <v>187</v>
      </c>
      <c r="F219" s="149" t="s">
        <v>475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748</v>
      </c>
      <c r="B220" s="152" t="s">
        <v>749</v>
      </c>
      <c r="C220" s="149" t="s">
        <v>574</v>
      </c>
      <c r="D220" s="149" t="str">
        <f t="shared" si="4"/>
        <v>SANTA ROSA / SULCANACA</v>
      </c>
      <c r="E220" s="149" t="s">
        <v>187</v>
      </c>
      <c r="F220" s="149" t="s">
        <v>346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750</v>
      </c>
      <c r="B221" s="152" t="s">
        <v>751</v>
      </c>
      <c r="C221" s="149" t="s">
        <v>574</v>
      </c>
      <c r="D221" s="149" t="str">
        <f t="shared" si="4"/>
        <v>SANTA ROSA / PATAPATA</v>
      </c>
      <c r="E221" s="149" t="s">
        <v>187</v>
      </c>
      <c r="F221" s="149" t="s">
        <v>752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753</v>
      </c>
      <c r="B222" s="152">
        <v>70607</v>
      </c>
      <c r="C222" s="149" t="s">
        <v>574</v>
      </c>
      <c r="D222" s="149" t="str">
        <f t="shared" si="4"/>
        <v>ILAVE / VILCACHILI</v>
      </c>
      <c r="E222" s="149" t="s">
        <v>176</v>
      </c>
      <c r="F222" s="149" t="s">
        <v>754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755</v>
      </c>
      <c r="B223" s="152" t="s">
        <v>756</v>
      </c>
      <c r="C223" s="149" t="s">
        <v>574</v>
      </c>
      <c r="D223" s="149" t="str">
        <f t="shared" si="4"/>
        <v>CONDURIRI / MIRAFLORES</v>
      </c>
      <c r="E223" s="149" t="s">
        <v>197</v>
      </c>
      <c r="F223" s="149" t="s">
        <v>757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758</v>
      </c>
      <c r="B224" s="152" t="s">
        <v>759</v>
      </c>
      <c r="C224" s="149" t="s">
        <v>574</v>
      </c>
      <c r="D224" s="149" t="str">
        <f t="shared" si="4"/>
        <v>ILAVE / CCOLLPA</v>
      </c>
      <c r="E224" s="149" t="s">
        <v>176</v>
      </c>
      <c r="F224" s="149" t="s">
        <v>760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761</v>
      </c>
      <c r="B225" s="152" t="s">
        <v>762</v>
      </c>
      <c r="C225" s="149" t="s">
        <v>574</v>
      </c>
      <c r="D225" s="149" t="str">
        <f t="shared" si="4"/>
        <v>ILAVE / ALASAYA</v>
      </c>
      <c r="E225" s="149" t="s">
        <v>176</v>
      </c>
      <c r="F225" s="149" t="s">
        <v>194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763</v>
      </c>
      <c r="B226" s="152" t="s">
        <v>764</v>
      </c>
      <c r="C226" s="149" t="s">
        <v>574</v>
      </c>
      <c r="D226" s="149" t="str">
        <f t="shared" si="4"/>
        <v>PILCUYO / CHAULLACAMANI</v>
      </c>
      <c r="E226" s="149" t="s">
        <v>183</v>
      </c>
      <c r="F226" s="149" t="s">
        <v>411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765</v>
      </c>
      <c r="B227" s="152" t="s">
        <v>766</v>
      </c>
      <c r="C227" s="149" t="s">
        <v>574</v>
      </c>
      <c r="D227" s="149" t="str">
        <f t="shared" si="4"/>
        <v>CAPAZO / ANCOMARCA</v>
      </c>
      <c r="E227" s="149" t="s">
        <v>274</v>
      </c>
      <c r="F227" s="149" t="s">
        <v>767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768</v>
      </c>
      <c r="B228" s="152" t="s">
        <v>769</v>
      </c>
      <c r="C228" s="149" t="s">
        <v>574</v>
      </c>
      <c r="D228" s="149" t="str">
        <f t="shared" si="4"/>
        <v>SANTA ROSA / PUNTA PERDIDA</v>
      </c>
      <c r="E228" s="149" t="s">
        <v>187</v>
      </c>
      <c r="F228" s="149" t="s">
        <v>770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771</v>
      </c>
      <c r="B229" s="152" t="s">
        <v>772</v>
      </c>
      <c r="C229" s="149" t="s">
        <v>574</v>
      </c>
      <c r="D229" s="149" t="str">
        <f t="shared" si="4"/>
        <v>PILCUYO / TICONA</v>
      </c>
      <c r="E229" s="149" t="s">
        <v>183</v>
      </c>
      <c r="F229" s="149" t="s">
        <v>773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774</v>
      </c>
      <c r="B230" s="152" t="s">
        <v>775</v>
      </c>
      <c r="C230" s="149" t="s">
        <v>574</v>
      </c>
      <c r="D230" s="149" t="str">
        <f t="shared" si="4"/>
        <v>SANTA ROSA / AROPATA</v>
      </c>
      <c r="E230" s="149" t="s">
        <v>187</v>
      </c>
      <c r="F230" s="149" t="s">
        <v>776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777</v>
      </c>
      <c r="B231" s="152">
        <v>70648</v>
      </c>
      <c r="C231" s="149" t="s">
        <v>574</v>
      </c>
      <c r="D231" s="149" t="str">
        <f t="shared" si="4"/>
        <v>ILAVE / THOCORI JARANI</v>
      </c>
      <c r="E231" s="149" t="s">
        <v>176</v>
      </c>
      <c r="F231" s="149" t="s">
        <v>778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779</v>
      </c>
      <c r="B232" s="152" t="s">
        <v>780</v>
      </c>
      <c r="C232" s="149" t="s">
        <v>574</v>
      </c>
      <c r="D232" s="149" t="str">
        <f t="shared" si="4"/>
        <v>ILAVE / WENCASI</v>
      </c>
      <c r="E232" s="149" t="s">
        <v>176</v>
      </c>
      <c r="F232" s="149" t="s">
        <v>781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782</v>
      </c>
      <c r="B233" s="152" t="s">
        <v>783</v>
      </c>
      <c r="C233" s="149" t="s">
        <v>574</v>
      </c>
      <c r="D233" s="149" t="str">
        <f t="shared" si="4"/>
        <v>ILAVE / CHOQUE</v>
      </c>
      <c r="E233" s="149" t="s">
        <v>176</v>
      </c>
      <c r="F233" s="149" t="s">
        <v>461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784</v>
      </c>
      <c r="B234" s="152" t="s">
        <v>785</v>
      </c>
      <c r="C234" s="149" t="s">
        <v>574</v>
      </c>
      <c r="D234" s="149" t="str">
        <f t="shared" si="4"/>
        <v>SANTA ROSA / CUIPACUIPA</v>
      </c>
      <c r="E234" s="149" t="s">
        <v>187</v>
      </c>
      <c r="F234" s="149" t="s">
        <v>786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787</v>
      </c>
      <c r="B235" s="152" t="s">
        <v>788</v>
      </c>
      <c r="C235" s="149" t="s">
        <v>574</v>
      </c>
      <c r="D235" s="149" t="str">
        <f t="shared" si="4"/>
        <v>PILCUYO / CHAJÑA CHAJÑANI / CHOJNECHOUNA</v>
      </c>
      <c r="E235" s="149" t="s">
        <v>183</v>
      </c>
      <c r="F235" s="149" t="s">
        <v>789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790</v>
      </c>
      <c r="B236" s="152">
        <v>70686</v>
      </c>
      <c r="C236" s="149" t="s">
        <v>574</v>
      </c>
      <c r="D236" s="149" t="str">
        <f t="shared" si="4"/>
        <v>ILAVE / CHOCOQUELCANI</v>
      </c>
      <c r="E236" s="149" t="s">
        <v>176</v>
      </c>
      <c r="F236" s="149" t="s">
        <v>791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792</v>
      </c>
      <c r="B237" s="152" t="s">
        <v>793</v>
      </c>
      <c r="C237" s="149" t="s">
        <v>574</v>
      </c>
      <c r="D237" s="149" t="str">
        <f t="shared" si="4"/>
        <v>ILAVE / PUCARA YACANGO</v>
      </c>
      <c r="E237" s="149" t="s">
        <v>176</v>
      </c>
      <c r="F237" s="149" t="s">
        <v>794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795</v>
      </c>
      <c r="B238" s="152" t="s">
        <v>796</v>
      </c>
      <c r="C238" s="149" t="s">
        <v>574</v>
      </c>
      <c r="D238" s="149" t="str">
        <f t="shared" si="4"/>
        <v>ILAVE / LOPEZ</v>
      </c>
      <c r="E238" s="149" t="s">
        <v>176</v>
      </c>
      <c r="F238" s="149" t="s">
        <v>797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798</v>
      </c>
      <c r="B239" s="152" t="s">
        <v>799</v>
      </c>
      <c r="C239" s="149" t="s">
        <v>574</v>
      </c>
      <c r="D239" s="149" t="str">
        <f t="shared" si="4"/>
        <v>ILAVE / ILAVE</v>
      </c>
      <c r="E239" s="149" t="s">
        <v>176</v>
      </c>
      <c r="F239" s="149" t="s">
        <v>176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800</v>
      </c>
      <c r="B240" s="152" t="s">
        <v>801</v>
      </c>
      <c r="C240" s="149" t="s">
        <v>574</v>
      </c>
      <c r="D240" s="149" t="str">
        <f t="shared" si="4"/>
        <v>ILAVE / PANTIHUECO</v>
      </c>
      <c r="E240" s="149" t="s">
        <v>176</v>
      </c>
      <c r="F240" s="149" t="s">
        <v>311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802</v>
      </c>
      <c r="B241" s="152" t="s">
        <v>803</v>
      </c>
      <c r="C241" s="149" t="s">
        <v>574</v>
      </c>
      <c r="D241" s="149" t="str">
        <f t="shared" si="4"/>
        <v>ILAVE / CHECACHATA</v>
      </c>
      <c r="E241" s="149" t="s">
        <v>176</v>
      </c>
      <c r="F241" s="149" t="s">
        <v>354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804</v>
      </c>
      <c r="B242" s="152" t="s">
        <v>805</v>
      </c>
      <c r="C242" s="149" t="s">
        <v>574</v>
      </c>
      <c r="D242" s="149" t="str">
        <f t="shared" si="4"/>
        <v>ILAVE / JOSE CARLOS MARIATEGUI</v>
      </c>
      <c r="E242" s="149" t="s">
        <v>176</v>
      </c>
      <c r="F242" s="149" t="s">
        <v>158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806</v>
      </c>
      <c r="B243" s="152" t="s">
        <v>807</v>
      </c>
      <c r="C243" s="149" t="s">
        <v>574</v>
      </c>
      <c r="D243" s="149" t="str">
        <f t="shared" si="4"/>
        <v>ILAVE / PALLALLMARCA</v>
      </c>
      <c r="E243" s="149" t="s">
        <v>176</v>
      </c>
      <c r="F243" s="149" t="s">
        <v>504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808</v>
      </c>
      <c r="B244" s="152" t="s">
        <v>809</v>
      </c>
      <c r="C244" s="149" t="s">
        <v>574</v>
      </c>
      <c r="D244" s="149" t="str">
        <f t="shared" si="4"/>
        <v>ILAVE / LACAYA</v>
      </c>
      <c r="E244" s="149" t="s">
        <v>176</v>
      </c>
      <c r="F244" s="149" t="s">
        <v>308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810</v>
      </c>
      <c r="B245" s="152" t="s">
        <v>811</v>
      </c>
      <c r="C245" s="149" t="s">
        <v>574</v>
      </c>
      <c r="D245" s="149" t="str">
        <f t="shared" si="4"/>
        <v>ILAVE / ESCOLLAYA / JISCULLAYA</v>
      </c>
      <c r="E245" s="149" t="s">
        <v>176</v>
      </c>
      <c r="F245" s="149" t="s">
        <v>812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813</v>
      </c>
      <c r="B246" s="152" t="s">
        <v>814</v>
      </c>
      <c r="C246" s="149" t="s">
        <v>574</v>
      </c>
      <c r="D246" s="149" t="str">
        <f t="shared" si="4"/>
        <v>ILAVE / QUELCAHUECCO</v>
      </c>
      <c r="E246" s="149" t="s">
        <v>176</v>
      </c>
      <c r="F246" s="149" t="s">
        <v>815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816</v>
      </c>
      <c r="B247" s="152" t="s">
        <v>817</v>
      </c>
      <c r="C247" s="149" t="s">
        <v>574</v>
      </c>
      <c r="D247" s="149" t="str">
        <f t="shared" si="4"/>
        <v>ILAVE / SANTA MARIA</v>
      </c>
      <c r="E247" s="149" t="s">
        <v>176</v>
      </c>
      <c r="F247" s="149" t="s">
        <v>440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818</v>
      </c>
      <c r="B248" s="152" t="s">
        <v>819</v>
      </c>
      <c r="C248" s="149" t="s">
        <v>574</v>
      </c>
      <c r="D248" s="149" t="str">
        <f t="shared" si="4"/>
        <v>PILCUYO / JALLUYO</v>
      </c>
      <c r="E248" s="149" t="s">
        <v>183</v>
      </c>
      <c r="F248" s="149" t="s">
        <v>429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820</v>
      </c>
      <c r="B249" s="152" t="s">
        <v>821</v>
      </c>
      <c r="C249" s="149" t="s">
        <v>574</v>
      </c>
      <c r="D249" s="149" t="str">
        <f t="shared" si="4"/>
        <v>PILCUYO / PILCUYO</v>
      </c>
      <c r="E249" s="149" t="s">
        <v>183</v>
      </c>
      <c r="F249" s="149" t="s">
        <v>183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822</v>
      </c>
      <c r="B250" s="152" t="s">
        <v>823</v>
      </c>
      <c r="C250" s="149" t="s">
        <v>574</v>
      </c>
      <c r="D250" s="149" t="str">
        <f t="shared" si="4"/>
        <v>CONDURIRI / CHIUTIRI HACIENDA</v>
      </c>
      <c r="E250" s="149" t="s">
        <v>197</v>
      </c>
      <c r="F250" s="149" t="s">
        <v>824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825</v>
      </c>
      <c r="B251" s="152" t="s">
        <v>826</v>
      </c>
      <c r="C251" s="149" t="s">
        <v>574</v>
      </c>
      <c r="D251" s="149" t="str">
        <f t="shared" si="4"/>
        <v>ILAVE / CCORPA FLORES</v>
      </c>
      <c r="E251" s="149" t="s">
        <v>176</v>
      </c>
      <c r="F251" s="149" t="s">
        <v>827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828</v>
      </c>
      <c r="B252" s="152" t="s">
        <v>829</v>
      </c>
      <c r="C252" s="149" t="s">
        <v>574</v>
      </c>
      <c r="D252" s="149" t="str">
        <f t="shared" si="4"/>
        <v>ILAVE / CALACOTA</v>
      </c>
      <c r="E252" s="149" t="s">
        <v>176</v>
      </c>
      <c r="F252" s="149" t="s">
        <v>390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830</v>
      </c>
      <c r="B253" s="152" t="s">
        <v>831</v>
      </c>
      <c r="C253" s="149" t="s">
        <v>574</v>
      </c>
      <c r="D253" s="149" t="str">
        <f t="shared" si="4"/>
        <v>CAPAZO / PATJATA</v>
      </c>
      <c r="E253" s="149" t="s">
        <v>274</v>
      </c>
      <c r="F253" s="149" t="s">
        <v>832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833</v>
      </c>
      <c r="B254" s="152" t="s">
        <v>834</v>
      </c>
      <c r="C254" s="149" t="s">
        <v>574</v>
      </c>
      <c r="D254" s="149" t="str">
        <f t="shared" si="4"/>
        <v>PILCUYO / PACCO CUSULLANA</v>
      </c>
      <c r="E254" s="149" t="s">
        <v>183</v>
      </c>
      <c r="F254" s="149" t="s">
        <v>420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835</v>
      </c>
      <c r="B255" s="152" t="s">
        <v>836</v>
      </c>
      <c r="C255" s="149" t="s">
        <v>574</v>
      </c>
      <c r="D255" s="149" t="str">
        <f t="shared" si="4"/>
        <v>SANTA ROSA / PROVIDENCIA</v>
      </c>
      <c r="E255" s="149" t="s">
        <v>187</v>
      </c>
      <c r="F255" s="149" t="s">
        <v>423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837</v>
      </c>
      <c r="B256" s="152" t="s">
        <v>838</v>
      </c>
      <c r="C256" s="149" t="s">
        <v>574</v>
      </c>
      <c r="D256" s="149" t="str">
        <f t="shared" si="4"/>
        <v>ILAVE / MULLA FACIRI</v>
      </c>
      <c r="E256" s="149" t="s">
        <v>176</v>
      </c>
      <c r="F256" s="149" t="s">
        <v>839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840</v>
      </c>
      <c r="B257" s="152" t="s">
        <v>841</v>
      </c>
      <c r="C257" s="149" t="s">
        <v>574</v>
      </c>
      <c r="D257" s="149" t="str">
        <f t="shared" si="4"/>
        <v>PILCUYO / QUISPEMAQUERA</v>
      </c>
      <c r="E257" s="149" t="s">
        <v>183</v>
      </c>
      <c r="F257" s="149" t="s">
        <v>842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843</v>
      </c>
      <c r="B258" s="152" t="s">
        <v>844</v>
      </c>
      <c r="C258" s="149" t="s">
        <v>574</v>
      </c>
      <c r="D258" s="149" t="str">
        <f t="shared" si="4"/>
        <v>ILAVE / SAN MIGUEL</v>
      </c>
      <c r="E258" s="149" t="s">
        <v>176</v>
      </c>
      <c r="F258" s="149" t="s">
        <v>191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845</v>
      </c>
      <c r="B259" s="152">
        <v>71543</v>
      </c>
      <c r="C259" s="149" t="s">
        <v>574</v>
      </c>
      <c r="D259" s="149" t="str">
        <f t="shared" si="4"/>
        <v>CAPAZO / TUPALA HACIENDA</v>
      </c>
      <c r="E259" s="149" t="s">
        <v>274</v>
      </c>
      <c r="F259" s="149" t="s">
        <v>519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845</v>
      </c>
      <c r="B260" s="152" t="s">
        <v>846</v>
      </c>
      <c r="C260" s="149" t="s">
        <v>574</v>
      </c>
      <c r="D260" s="149" t="str">
        <f t="shared" si="4"/>
        <v>CAPAZO / SAN SALVADOR TIRACCOLLO</v>
      </c>
      <c r="E260" s="149" t="s">
        <v>274</v>
      </c>
      <c r="F260" s="149" t="s">
        <v>847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848</v>
      </c>
      <c r="B261" s="152" t="s">
        <v>849</v>
      </c>
      <c r="C261" s="149" t="s">
        <v>574</v>
      </c>
      <c r="D261" s="149" t="str">
        <f t="shared" si="4"/>
        <v>ILAVE / PAMAYA</v>
      </c>
      <c r="E261" s="149" t="s">
        <v>176</v>
      </c>
      <c r="F261" s="149" t="s">
        <v>850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851</v>
      </c>
      <c r="B262" s="152" t="s">
        <v>852</v>
      </c>
      <c r="C262" s="149" t="s">
        <v>574</v>
      </c>
      <c r="D262" s="149" t="str">
        <f t="shared" si="4"/>
        <v>CONDURIRI / SICUNI KAMANI</v>
      </c>
      <c r="E262" s="149" t="s">
        <v>197</v>
      </c>
      <c r="F262" s="149" t="s">
        <v>853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854</v>
      </c>
      <c r="B263" s="152" t="s">
        <v>855</v>
      </c>
      <c r="C263" s="149" t="s">
        <v>574</v>
      </c>
      <c r="D263" s="149" t="str">
        <f t="shared" si="4"/>
        <v>ILAVE / BALSABE</v>
      </c>
      <c r="E263" s="149" t="s">
        <v>176</v>
      </c>
      <c r="F263" s="149" t="s">
        <v>856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857</v>
      </c>
      <c r="B264" s="152" t="s">
        <v>249</v>
      </c>
      <c r="C264" s="149" t="s">
        <v>858</v>
      </c>
      <c r="D264" s="149" t="str">
        <f>CONCATENATE(E264," / ",F264)</f>
        <v>PILCUYO / ACCASO</v>
      </c>
      <c r="E264" s="149" t="s">
        <v>183</v>
      </c>
      <c r="F264" s="149" t="s">
        <v>249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859</v>
      </c>
      <c r="B265" s="152" t="s">
        <v>860</v>
      </c>
      <c r="C265" s="149" t="s">
        <v>858</v>
      </c>
      <c r="D265" s="149" t="str">
        <f t="shared" ref="D265:D296" si="5">CONCATENATE(E265," / ",F265)</f>
        <v>ILAVE / CHUCARAYA</v>
      </c>
      <c r="E265" s="149" t="s">
        <v>176</v>
      </c>
      <c r="F265" s="149" t="s">
        <v>240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861</v>
      </c>
      <c r="B266" s="152" t="s">
        <v>862</v>
      </c>
      <c r="C266" s="149" t="s">
        <v>858</v>
      </c>
      <c r="D266" s="149" t="str">
        <f t="shared" si="5"/>
        <v>ILAVE / CANGALLE</v>
      </c>
      <c r="E266" s="149" t="s">
        <v>176</v>
      </c>
      <c r="F266" s="149" t="s">
        <v>592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863</v>
      </c>
      <c r="B267" s="152" t="s">
        <v>275</v>
      </c>
      <c r="C267" s="149" t="s">
        <v>858</v>
      </c>
      <c r="D267" s="149" t="str">
        <f t="shared" si="5"/>
        <v>CAPAZO / CAPASO</v>
      </c>
      <c r="E267" s="149" t="s">
        <v>274</v>
      </c>
      <c r="F267" s="149" t="s">
        <v>275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864</v>
      </c>
      <c r="B268" s="152" t="s">
        <v>865</v>
      </c>
      <c r="C268" s="149" t="s">
        <v>858</v>
      </c>
      <c r="D268" s="149" t="str">
        <f t="shared" si="5"/>
        <v>ILAVE / PHARATA COPANI</v>
      </c>
      <c r="E268" s="149" t="s">
        <v>176</v>
      </c>
      <c r="F268" s="149" t="s">
        <v>290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866</v>
      </c>
      <c r="B269" s="152" t="s">
        <v>867</v>
      </c>
      <c r="C269" s="149" t="s">
        <v>858</v>
      </c>
      <c r="D269" s="149" t="str">
        <f t="shared" si="5"/>
        <v>PILCUYO / 24 DE NOVIEMBRE</v>
      </c>
      <c r="E269" s="149" t="s">
        <v>183</v>
      </c>
      <c r="F269" s="149" t="s">
        <v>868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869</v>
      </c>
      <c r="B270" s="152" t="s">
        <v>226</v>
      </c>
      <c r="C270" s="149" t="s">
        <v>858</v>
      </c>
      <c r="D270" s="149" t="str">
        <f t="shared" si="5"/>
        <v>ILAVE / CHIJICHAYA</v>
      </c>
      <c r="E270" s="149" t="s">
        <v>176</v>
      </c>
      <c r="F270" s="149" t="s">
        <v>226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870</v>
      </c>
      <c r="B271" s="152" t="s">
        <v>871</v>
      </c>
      <c r="C271" s="149" t="s">
        <v>858</v>
      </c>
      <c r="D271" s="149" t="str">
        <f t="shared" si="5"/>
        <v>ILAVE / JACHOCCO HUARACCO</v>
      </c>
      <c r="E271" s="149" t="s">
        <v>176</v>
      </c>
      <c r="F271" s="149" t="s">
        <v>305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872</v>
      </c>
      <c r="B272" s="152" t="s">
        <v>873</v>
      </c>
      <c r="C272" s="149" t="s">
        <v>858</v>
      </c>
      <c r="D272" s="149" t="str">
        <f t="shared" si="5"/>
        <v>ILAVE / YACANGO CENTRAL</v>
      </c>
      <c r="E272" s="149" t="s">
        <v>176</v>
      </c>
      <c r="F272" s="149" t="s">
        <v>589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874</v>
      </c>
      <c r="B273" s="152" t="s">
        <v>875</v>
      </c>
      <c r="C273" s="149" t="s">
        <v>858</v>
      </c>
      <c r="D273" s="149" t="str">
        <f t="shared" si="5"/>
        <v>ILAVE / CAMECACHI</v>
      </c>
      <c r="E273" s="149" t="s">
        <v>176</v>
      </c>
      <c r="F273" s="149" t="s">
        <v>231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876</v>
      </c>
      <c r="B274" s="152" t="s">
        <v>877</v>
      </c>
      <c r="C274" s="149" t="s">
        <v>858</v>
      </c>
      <c r="D274" s="149" t="str">
        <f t="shared" si="5"/>
        <v>ILAVE / CHIJUYO</v>
      </c>
      <c r="E274" s="149" t="s">
        <v>176</v>
      </c>
      <c r="F274" s="149" t="s">
        <v>878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879</v>
      </c>
      <c r="B275" s="152" t="s">
        <v>158</v>
      </c>
      <c r="C275" s="149" t="s">
        <v>858</v>
      </c>
      <c r="D275" s="149" t="str">
        <f t="shared" si="5"/>
        <v>ILAVE / SAN MIGUEL</v>
      </c>
      <c r="E275" s="149" t="s">
        <v>176</v>
      </c>
      <c r="F275" s="149" t="s">
        <v>191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880</v>
      </c>
      <c r="B276" s="152" t="s">
        <v>881</v>
      </c>
      <c r="C276" s="149" t="s">
        <v>858</v>
      </c>
      <c r="D276" s="149" t="str">
        <f t="shared" si="5"/>
        <v>SANTA ROSA / MAZO CRUZ</v>
      </c>
      <c r="E276" s="149" t="s">
        <v>187</v>
      </c>
      <c r="F276" s="149" t="s">
        <v>882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883</v>
      </c>
      <c r="B277" s="152" t="s">
        <v>884</v>
      </c>
      <c r="C277" s="149" t="s">
        <v>858</v>
      </c>
      <c r="D277" s="149" t="str">
        <f t="shared" si="5"/>
        <v>PILCUYO / CHIPANA</v>
      </c>
      <c r="E277" s="149" t="s">
        <v>183</v>
      </c>
      <c r="F277" s="149" t="s">
        <v>212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885</v>
      </c>
      <c r="B278" s="152" t="s">
        <v>886</v>
      </c>
      <c r="C278" s="149" t="s">
        <v>858</v>
      </c>
      <c r="D278" s="149" t="str">
        <f t="shared" si="5"/>
        <v>ILAVE / ROSACANI</v>
      </c>
      <c r="E278" s="149" t="s">
        <v>176</v>
      </c>
      <c r="F278" s="149" t="s">
        <v>316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887</v>
      </c>
      <c r="B279" s="152" t="s">
        <v>888</v>
      </c>
      <c r="C279" s="149" t="s">
        <v>858</v>
      </c>
      <c r="D279" s="149" t="str">
        <f t="shared" si="5"/>
        <v>PILCUYO / MAQUERCOTA</v>
      </c>
      <c r="E279" s="149" t="s">
        <v>183</v>
      </c>
      <c r="F279" s="149" t="s">
        <v>234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889</v>
      </c>
      <c r="B280" s="152" t="s">
        <v>890</v>
      </c>
      <c r="C280" s="149" t="s">
        <v>858</v>
      </c>
      <c r="D280" s="149" t="str">
        <f t="shared" si="5"/>
        <v>ILAVE / CALLATA</v>
      </c>
      <c r="E280" s="149" t="s">
        <v>176</v>
      </c>
      <c r="F280" s="149" t="s">
        <v>268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891</v>
      </c>
      <c r="B281" s="152" t="s">
        <v>892</v>
      </c>
      <c r="C281" s="149" t="s">
        <v>858</v>
      </c>
      <c r="D281" s="149" t="str">
        <f t="shared" si="5"/>
        <v>PILCUYO / CACHI PUCARA</v>
      </c>
      <c r="E281" s="149" t="s">
        <v>183</v>
      </c>
      <c r="F281" s="149" t="s">
        <v>893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894</v>
      </c>
      <c r="B282" s="152" t="s">
        <v>895</v>
      </c>
      <c r="C282" s="149" t="s">
        <v>858</v>
      </c>
      <c r="D282" s="149" t="str">
        <f t="shared" si="5"/>
        <v>PILCUYO / INCAPIURA</v>
      </c>
      <c r="E282" s="149" t="s">
        <v>183</v>
      </c>
      <c r="F282" s="149" t="s">
        <v>896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897</v>
      </c>
      <c r="B283" s="152" t="s">
        <v>898</v>
      </c>
      <c r="C283" s="149" t="s">
        <v>858</v>
      </c>
      <c r="D283" s="149" t="str">
        <f t="shared" si="5"/>
        <v>PILCUYO / HUAYLLATA</v>
      </c>
      <c r="E283" s="149" t="s">
        <v>183</v>
      </c>
      <c r="F283" s="149" t="s">
        <v>417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899</v>
      </c>
      <c r="B284" s="152" t="s">
        <v>900</v>
      </c>
      <c r="C284" s="149" t="s">
        <v>858</v>
      </c>
      <c r="D284" s="149" t="str">
        <f t="shared" si="5"/>
        <v>ILAVE / SANTA BARBARA</v>
      </c>
      <c r="E284" s="149" t="s">
        <v>176</v>
      </c>
      <c r="F284" s="149" t="s">
        <v>258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901</v>
      </c>
      <c r="B285" s="152" t="s">
        <v>902</v>
      </c>
      <c r="C285" s="149" t="s">
        <v>858</v>
      </c>
      <c r="D285" s="149" t="str">
        <f t="shared" si="5"/>
        <v>ILAVE / SANTA ROSA DE HUAYLLATA</v>
      </c>
      <c r="E285" s="149" t="s">
        <v>176</v>
      </c>
      <c r="F285" s="149" t="s">
        <v>384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903</v>
      </c>
      <c r="B286" s="152" t="s">
        <v>904</v>
      </c>
      <c r="C286" s="149" t="s">
        <v>858</v>
      </c>
      <c r="D286" s="149" t="str">
        <f t="shared" si="5"/>
        <v>ILAVE / JOSE CARLOS MARIATEGUI</v>
      </c>
      <c r="E286" s="149" t="s">
        <v>176</v>
      </c>
      <c r="F286" s="149" t="s">
        <v>158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905</v>
      </c>
      <c r="B287" s="152" t="s">
        <v>906</v>
      </c>
      <c r="C287" s="149" t="s">
        <v>858</v>
      </c>
      <c r="D287" s="149" t="str">
        <f t="shared" si="5"/>
        <v>ILAVE / BELLAVISTA</v>
      </c>
      <c r="E287" s="149" t="s">
        <v>176</v>
      </c>
      <c r="F287" s="149" t="s">
        <v>181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907</v>
      </c>
      <c r="B288" s="152" t="s">
        <v>423</v>
      </c>
      <c r="C288" s="149" t="s">
        <v>858</v>
      </c>
      <c r="D288" s="149" t="str">
        <f t="shared" si="5"/>
        <v>SANTA ROSA / AJIPINCUCHO</v>
      </c>
      <c r="E288" s="149" t="s">
        <v>187</v>
      </c>
      <c r="F288" s="149" t="s">
        <v>908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909</v>
      </c>
      <c r="B289" s="152" t="s">
        <v>910</v>
      </c>
      <c r="C289" s="149" t="s">
        <v>858</v>
      </c>
      <c r="D289" s="149" t="str">
        <f t="shared" si="5"/>
        <v>ILAVE / CHECCA</v>
      </c>
      <c r="E289" s="149" t="s">
        <v>176</v>
      </c>
      <c r="F289" s="149" t="s">
        <v>252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911</v>
      </c>
      <c r="B290" s="152" t="s">
        <v>452</v>
      </c>
      <c r="C290" s="149" t="s">
        <v>858</v>
      </c>
      <c r="D290" s="149" t="str">
        <f t="shared" si="5"/>
        <v>CAPAZO / ANCOMARCA</v>
      </c>
      <c r="E290" s="149" t="s">
        <v>274</v>
      </c>
      <c r="F290" s="149" t="s">
        <v>767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912</v>
      </c>
      <c r="B291" s="152" t="s">
        <v>187</v>
      </c>
      <c r="C291" s="149" t="s">
        <v>858</v>
      </c>
      <c r="D291" s="149" t="str">
        <f t="shared" si="5"/>
        <v>SANTA ROSA / SANTA ROSA</v>
      </c>
      <c r="E291" s="149" t="s">
        <v>187</v>
      </c>
      <c r="F291" s="149" t="s">
        <v>187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913</v>
      </c>
      <c r="B292" s="152" t="s">
        <v>319</v>
      </c>
      <c r="C292" s="149" t="s">
        <v>858</v>
      </c>
      <c r="D292" s="149" t="str">
        <f t="shared" si="5"/>
        <v>ILAVE / SIRAYA</v>
      </c>
      <c r="E292" s="149" t="s">
        <v>176</v>
      </c>
      <c r="F292" s="149" t="s">
        <v>319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914</v>
      </c>
      <c r="B293" s="152" t="s">
        <v>915</v>
      </c>
      <c r="C293" s="149" t="s">
        <v>858</v>
      </c>
      <c r="D293" s="149" t="str">
        <f t="shared" si="5"/>
        <v>ILAVE / TIUTIRI</v>
      </c>
      <c r="E293" s="149" t="s">
        <v>176</v>
      </c>
      <c r="F293" s="149" t="s">
        <v>916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917</v>
      </c>
      <c r="B294" s="152" t="s">
        <v>918</v>
      </c>
      <c r="C294" s="149" t="s">
        <v>858</v>
      </c>
      <c r="D294" s="149" t="str">
        <f t="shared" si="5"/>
        <v>CONDURIRI / CONDURIRI</v>
      </c>
      <c r="E294" s="149" t="s">
        <v>197</v>
      </c>
      <c r="F294" s="149" t="s">
        <v>197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919</v>
      </c>
      <c r="B295" s="152" t="s">
        <v>920</v>
      </c>
      <c r="C295" s="149" t="s">
        <v>858</v>
      </c>
      <c r="D295" s="149" t="str">
        <f t="shared" si="5"/>
        <v>CAPAZO / TUPALA HACIENDA</v>
      </c>
      <c r="E295" s="149" t="s">
        <v>274</v>
      </c>
      <c r="F295" s="149" t="s">
        <v>519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921</v>
      </c>
      <c r="B296" s="152" t="s">
        <v>243</v>
      </c>
      <c r="C296" s="149" t="s">
        <v>858</v>
      </c>
      <c r="D296" s="149" t="str">
        <f t="shared" si="5"/>
        <v>ILAVE / ULLACACHI</v>
      </c>
      <c r="E296" s="149" t="s">
        <v>176</v>
      </c>
      <c r="F296" s="149" t="s">
        <v>243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2021-10-01T01:20:52Z</cp:lastPrinted>
  <dcterms:created xsi:type="dcterms:W3CDTF">2015-08-19T20:44:55Z</dcterms:created>
  <dcterms:modified xsi:type="dcterms:W3CDTF">2024-08-12T03:14:24Z</dcterms:modified>
</cp:coreProperties>
</file>